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350" activeTab="0"/>
  </bookViews>
  <sheets>
    <sheet name="概況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<sst xmlns="http://schemas.openxmlformats.org/spreadsheetml/2006/main" count="68" uniqueCount="67">
  <si>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盛岡市</t>
  </si>
  <si>
    <t>雫石町</t>
  </si>
  <si>
    <t>葛巻町</t>
  </si>
  <si>
    <t>岩手町</t>
  </si>
  <si>
    <t>滝沢村</t>
  </si>
  <si>
    <t>紫波町</t>
  </si>
  <si>
    <t>矢巾町</t>
  </si>
  <si>
    <t>花巻市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</si>
  <si>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</si>
  <si>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</si>
  <si>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</si>
  <si>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</si>
  <si>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</si>
  <si>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</si>
  <si>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</si>
  <si>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</si>
  <si>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</si>
  <si>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</si>
  <si>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</si>
  <si>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</si>
  <si>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</si>
  <si>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</si>
  <si>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二戸市</t>
  </si>
  <si>
    <t>軽米町</t>
  </si>
  <si>
    <t>九戸村</t>
  </si>
  <si>
    <t>一戸町</t>
  </si>
  <si>
    <t>世帯数</t>
  </si>
  <si>
    <t>岩手中部保健医療圏</t>
  </si>
  <si>
    <t>盛岡保健医療圏</t>
  </si>
  <si>
    <t>胆江保健医療圏</t>
  </si>
  <si>
    <t>両磐保健医療圏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</si>
  <si>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</si>
  <si>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</si>
  <si>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</si>
  <si>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</si>
  <si>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</si>
  <si>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</si>
  <si>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</si>
  <si>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</si>
  <si>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</si>
  <si>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</si>
  <si>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</si>
  <si>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男</t>
  </si>
  <si>
    <t>女</t>
  </si>
  <si>
    <t>医療圏</t>
  </si>
  <si>
    <t>総数</t>
  </si>
  <si>
    <t>10月 1日人口</t>
  </si>
  <si>
    <t>面積
（k㎡）</t>
  </si>
  <si>
    <t>人口密度
（人/k㎡）</t>
  </si>
  <si>
    <t>1世帯当たり
の人口</t>
  </si>
  <si>
    <t>八幡平市</t>
  </si>
  <si>
    <t>西和賀町</t>
  </si>
  <si>
    <t>奥州保健所</t>
  </si>
  <si>
    <t>奥州市</t>
  </si>
  <si>
    <t>遠野市</t>
  </si>
  <si>
    <t>洋野町</t>
  </si>
  <si>
    <t>盛岡市保健所</t>
  </si>
  <si>
    <t>県央保健所</t>
  </si>
  <si>
    <t>1.世帯数・人口・人口密度（市町村別）</t>
  </si>
  <si>
    <t>(注)</t>
  </si>
  <si>
    <t>中部保健所</t>
  </si>
  <si>
    <t>北上市</t>
  </si>
  <si>
    <t>面積の＊の数値は、境界未定のため総務省統計局において推定したものである。</t>
  </si>
  <si>
    <t>保健所
市町村</t>
  </si>
  <si>
    <t>金ケ崎町</t>
  </si>
  <si>
    <t>（平成23年10月1日推計人口）</t>
  </si>
  <si>
    <t>〔資料〕県調査統計課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</si>
</sst>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\ "/>
    <numFmt numFmtId="179" formatCode="#,##0.00\ \ "/>
    <numFmt numFmtId="180" formatCode="#,##0.00\ "/>
    <numFmt numFmtId="181" formatCode="#,##0.0\ "/>
    <numFmt numFmtId="182" formatCode="0.00\ "/>
    <numFmt numFmtId="183" formatCode="#,##0.00\ \ \ \ "/>
    <numFmt numFmtId="184" formatCode="&quot;※&quot;\ \ #,##0.00\ "/>
    <numFmt numFmtId="185" formatCode="&quot;※&quot;\ \ \ #,##0.00\ "/>
    <numFmt numFmtId="186" formatCode="ge"/>
    <numFmt numFmtId="187" formatCode="#\ ###\ ##0;\-#,##0"/>
    <numFmt numFmtId="188" formatCode="0.00_);[Red]\(0.00\)"/>
    <numFmt numFmtId="189" formatCode="#,##0.00_);[Red]\(#,##0.00\)"/>
    <numFmt numFmtId="190" formatCode="&quot;*&quot;\ \ \ #,##0.00\ "/>
    <numFmt numFmtId="191" formatCode="&quot;＊&quot;\ \ #,##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otted">
        <color indexed="8"/>
      </bottom>
    </border>
    <border>
      <left style="thin">
        <color indexed="8"/>
      </left>
      <right style="medium"/>
      <top style="dash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57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33" borderId="20" xfId="0" applyNumberFormat="1" applyFont="1" applyFill="1" applyBorder="1" applyAlignment="1">
      <alignment horizontal="right" vertical="center"/>
    </xf>
    <xf numFmtId="180" fontId="2" fillId="33" borderId="20" xfId="0" applyNumberFormat="1" applyFont="1" applyFill="1" applyBorder="1" applyAlignment="1">
      <alignment horizontal="right" vertical="center"/>
    </xf>
    <xf numFmtId="181" fontId="2" fillId="33" borderId="20" xfId="0" applyNumberFormat="1" applyFont="1" applyFill="1" applyBorder="1" applyAlignment="1">
      <alignment vertical="center"/>
    </xf>
    <xf numFmtId="180" fontId="2" fillId="33" borderId="21" xfId="48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33" borderId="15" xfId="48" applyNumberFormat="1" applyFont="1" applyFill="1" applyBorder="1" applyAlignment="1">
      <alignment vertical="center"/>
    </xf>
    <xf numFmtId="180" fontId="2" fillId="33" borderId="15" xfId="48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180" fontId="2" fillId="33" borderId="23" xfId="48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80" fontId="2" fillId="33" borderId="10" xfId="48" applyNumberFormat="1" applyFont="1" applyFill="1" applyBorder="1" applyAlignment="1">
      <alignment vertical="center"/>
    </xf>
    <xf numFmtId="178" fontId="2" fillId="0" borderId="25" xfId="48" applyNumberFormat="1" applyFont="1" applyBorder="1" applyAlignment="1">
      <alignment vertical="center"/>
    </xf>
    <xf numFmtId="178" fontId="2" fillId="33" borderId="13" xfId="48" applyNumberFormat="1" applyFont="1" applyFill="1" applyBorder="1" applyAlignment="1">
      <alignment vertical="center"/>
    </xf>
    <xf numFmtId="178" fontId="2" fillId="0" borderId="13" xfId="48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181" fontId="2" fillId="33" borderId="13" xfId="0" applyNumberFormat="1" applyFont="1" applyFill="1" applyBorder="1" applyAlignment="1">
      <alignment vertical="center"/>
    </xf>
    <xf numFmtId="180" fontId="2" fillId="33" borderId="26" xfId="48" applyNumberFormat="1" applyFont="1" applyFill="1" applyBorder="1" applyAlignment="1">
      <alignment vertical="center"/>
    </xf>
    <xf numFmtId="178" fontId="2" fillId="0" borderId="27" xfId="48" applyNumberFormat="1" applyFont="1" applyBorder="1" applyAlignment="1">
      <alignment vertical="center"/>
    </xf>
    <xf numFmtId="178" fontId="2" fillId="33" borderId="16" xfId="48" applyNumberFormat="1" applyFont="1" applyFill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78" fontId="2" fillId="0" borderId="16" xfId="0" applyNumberFormat="1" applyFont="1" applyBorder="1" applyAlignment="1">
      <alignment horizontal="right" vertical="center"/>
    </xf>
    <xf numFmtId="181" fontId="2" fillId="33" borderId="16" xfId="0" applyNumberFormat="1" applyFont="1" applyFill="1" applyBorder="1" applyAlignment="1">
      <alignment vertical="center"/>
    </xf>
    <xf numFmtId="180" fontId="2" fillId="33" borderId="28" xfId="48" applyNumberFormat="1" applyFont="1" applyFill="1" applyBorder="1" applyAlignment="1">
      <alignment vertical="center"/>
    </xf>
    <xf numFmtId="178" fontId="2" fillId="0" borderId="29" xfId="48" applyNumberFormat="1" applyFont="1" applyBorder="1" applyAlignment="1">
      <alignment vertical="center"/>
    </xf>
    <xf numFmtId="178" fontId="2" fillId="33" borderId="17" xfId="48" applyNumberFormat="1" applyFont="1" applyFill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right" vertical="center"/>
    </xf>
    <xf numFmtId="181" fontId="2" fillId="33" borderId="17" xfId="0" applyNumberFormat="1" applyFont="1" applyFill="1" applyBorder="1" applyAlignment="1">
      <alignment vertical="center"/>
    </xf>
    <xf numFmtId="180" fontId="2" fillId="33" borderId="30" xfId="48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8" fontId="2" fillId="0" borderId="32" xfId="48" applyNumberFormat="1" applyFont="1" applyBorder="1" applyAlignment="1">
      <alignment vertical="center"/>
    </xf>
    <xf numFmtId="178" fontId="2" fillId="33" borderId="31" xfId="48" applyNumberFormat="1" applyFont="1" applyFill="1" applyBorder="1" applyAlignment="1">
      <alignment vertical="center"/>
    </xf>
    <xf numFmtId="178" fontId="2" fillId="0" borderId="31" xfId="48" applyNumberFormat="1" applyFont="1" applyBorder="1" applyAlignment="1">
      <alignment vertical="center"/>
    </xf>
    <xf numFmtId="178" fontId="2" fillId="0" borderId="31" xfId="0" applyNumberFormat="1" applyFont="1" applyBorder="1" applyAlignment="1">
      <alignment horizontal="right" vertical="center"/>
    </xf>
    <xf numFmtId="180" fontId="2" fillId="0" borderId="31" xfId="0" applyNumberFormat="1" applyFont="1" applyFill="1" applyBorder="1" applyAlignment="1">
      <alignment vertical="center"/>
    </xf>
    <xf numFmtId="181" fontId="2" fillId="33" borderId="31" xfId="0" applyNumberFormat="1" applyFont="1" applyFill="1" applyBorder="1" applyAlignment="1">
      <alignment vertical="center"/>
    </xf>
    <xf numFmtId="180" fontId="2" fillId="33" borderId="33" xfId="48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178" fontId="2" fillId="0" borderId="35" xfId="48" applyNumberFormat="1" applyFont="1" applyBorder="1" applyAlignment="1">
      <alignment vertical="center"/>
    </xf>
    <xf numFmtId="178" fontId="2" fillId="33" borderId="34" xfId="48" applyNumberFormat="1" applyFont="1" applyFill="1" applyBorder="1" applyAlignment="1">
      <alignment vertical="center"/>
    </xf>
    <xf numFmtId="178" fontId="2" fillId="0" borderId="34" xfId="48" applyNumberFormat="1" applyFont="1" applyBorder="1" applyAlignment="1">
      <alignment vertical="center"/>
    </xf>
    <xf numFmtId="178" fontId="2" fillId="0" borderId="34" xfId="0" applyNumberFormat="1" applyFont="1" applyBorder="1" applyAlignment="1">
      <alignment horizontal="right" vertical="center"/>
    </xf>
    <xf numFmtId="180" fontId="2" fillId="0" borderId="34" xfId="0" applyNumberFormat="1" applyFont="1" applyFill="1" applyBorder="1" applyAlignment="1">
      <alignment vertical="center"/>
    </xf>
    <xf numFmtId="181" fontId="2" fillId="33" borderId="34" xfId="0" applyNumberFormat="1" applyFont="1" applyFill="1" applyBorder="1" applyAlignment="1">
      <alignment vertical="center"/>
    </xf>
    <xf numFmtId="180" fontId="2" fillId="33" borderId="36" xfId="48" applyNumberFormat="1" applyFont="1" applyFill="1" applyBorder="1" applyAlignment="1">
      <alignment vertical="center"/>
    </xf>
    <xf numFmtId="178" fontId="2" fillId="33" borderId="10" xfId="48" applyNumberFormat="1" applyFont="1" applyFill="1" applyBorder="1" applyAlignment="1">
      <alignment vertical="center"/>
    </xf>
    <xf numFmtId="191" fontId="2" fillId="0" borderId="13" xfId="0" applyNumberFormat="1" applyFont="1" applyFill="1" applyBorder="1" applyAlignment="1">
      <alignment vertical="center"/>
    </xf>
    <xf numFmtId="191" fontId="2" fillId="0" borderId="37" xfId="0" applyNumberFormat="1" applyFont="1" applyFill="1" applyBorder="1" applyAlignment="1">
      <alignment vertical="center"/>
    </xf>
    <xf numFmtId="191" fontId="2" fillId="0" borderId="17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78" fontId="2" fillId="0" borderId="41" xfId="48" applyNumberFormat="1" applyFont="1" applyBorder="1" applyAlignment="1">
      <alignment vertical="center"/>
    </xf>
    <xf numFmtId="178" fontId="2" fillId="33" borderId="40" xfId="48" applyNumberFormat="1" applyFont="1" applyFill="1" applyBorder="1" applyAlignment="1">
      <alignment vertical="center"/>
    </xf>
    <xf numFmtId="178" fontId="2" fillId="0" borderId="40" xfId="48" applyNumberFormat="1" applyFont="1" applyBorder="1" applyAlignment="1">
      <alignment vertical="center"/>
    </xf>
    <xf numFmtId="178" fontId="2" fillId="0" borderId="40" xfId="0" applyNumberFormat="1" applyFont="1" applyBorder="1" applyAlignment="1">
      <alignment horizontal="right" vertical="center"/>
    </xf>
    <xf numFmtId="180" fontId="2" fillId="0" borderId="40" xfId="0" applyNumberFormat="1" applyFont="1" applyFill="1" applyBorder="1" applyAlignment="1">
      <alignment vertical="center"/>
    </xf>
    <xf numFmtId="181" fontId="2" fillId="33" borderId="40" xfId="0" applyNumberFormat="1" applyFont="1" applyFill="1" applyBorder="1" applyAlignment="1">
      <alignment vertical="center"/>
    </xf>
    <xf numFmtId="180" fontId="2" fillId="33" borderId="42" xfId="48" applyNumberFormat="1" applyFont="1" applyFill="1" applyBorder="1" applyAlignment="1">
      <alignment vertical="center"/>
    </xf>
    <xf numFmtId="191" fontId="2" fillId="0" borderId="31" xfId="0" applyNumberFormat="1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8" fontId="2" fillId="33" borderId="45" xfId="48" applyNumberFormat="1" applyFont="1" applyFill="1" applyBorder="1" applyAlignment="1">
      <alignment vertical="center"/>
    </xf>
    <xf numFmtId="178" fontId="2" fillId="33" borderId="44" xfId="48" applyNumberFormat="1" applyFont="1" applyFill="1" applyBorder="1" applyAlignment="1">
      <alignment vertical="center"/>
    </xf>
    <xf numFmtId="180" fontId="2" fillId="33" borderId="44" xfId="48" applyNumberFormat="1" applyFont="1" applyFill="1" applyBorder="1" applyAlignment="1">
      <alignment vertical="center"/>
    </xf>
    <xf numFmtId="181" fontId="2" fillId="33" borderId="44" xfId="0" applyNumberFormat="1" applyFont="1" applyFill="1" applyBorder="1" applyAlignment="1">
      <alignment vertical="center"/>
    </xf>
    <xf numFmtId="180" fontId="2" fillId="33" borderId="46" xfId="48" applyNumberFormat="1" applyFont="1" applyFill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56" fontId="2" fillId="0" borderId="44" xfId="0" applyNumberFormat="1" applyFont="1" applyBorder="1" applyAlignment="1">
      <alignment horizontal="center" vertical="center"/>
    </xf>
    <xf numFmtId="6" fontId="2" fillId="0" borderId="51" xfId="57" applyFont="1" applyBorder="1" applyAlignment="1">
      <alignment horizontal="center" vertical="center" wrapText="1"/>
    </xf>
    <xf numFmtId="6" fontId="2" fillId="0" borderId="52" xfId="57" applyFont="1" applyBorder="1" applyAlignment="1">
      <alignment horizontal="center" vertical="center"/>
    </xf>
    <xf numFmtId="6" fontId="2" fillId="0" borderId="53" xfId="57" applyFont="1" applyBorder="1" applyAlignment="1">
      <alignment horizontal="center" vertical="center"/>
    </xf>
    <xf numFmtId="6" fontId="2" fillId="0" borderId="54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SheetLayoutView="75" zoomScalePageLayoutView="0" workbookViewId="0" topLeftCell="A1">
      <selection activeCell="R12" sqref="R12"/>
    </sheetView>
  </sheetViews>
  <sheetFormatPr defaultColWidth="9.00390625" defaultRowHeight="13.5"/>
  <cols>
    <col min="1" max="2" width="5.625" style="1" customWidth="1"/>
    <col min="3" max="3" width="10.25390625" style="1" bestFit="1" customWidth="1"/>
    <col min="4" max="7" width="10.25390625" style="1" customWidth="1"/>
    <col min="8" max="8" width="11.25390625" style="1" customWidth="1"/>
    <col min="9" max="9" width="10.25390625" style="1" customWidth="1"/>
    <col min="10" max="10" width="10.25390625" style="2" customWidth="1"/>
    <col min="11" max="11" width="2.625" style="1" customWidth="1"/>
    <col min="12" max="12" width="16.125" style="1" bestFit="1" customWidth="1"/>
    <col min="13" max="13" width="9.50390625" style="1" bestFit="1" customWidth="1"/>
    <col min="14" max="16384" width="9.00390625" style="1" customWidth="1"/>
  </cols>
  <sheetData>
    <row r="1" ht="17.25">
      <c r="A1" s="18" t="s">
        <v>58</v>
      </c>
    </row>
    <row r="2" ht="12">
      <c r="J2" s="2" t="s">
        <v>65</v>
      </c>
    </row>
    <row r="3" spans="1:13" ht="12">
      <c r="A3" s="88" t="s">
        <v>44</v>
      </c>
      <c r="B3" s="96" t="s">
        <v>63</v>
      </c>
      <c r="C3" s="97"/>
      <c r="D3" s="94" t="s">
        <v>26</v>
      </c>
      <c r="E3" s="95" t="s">
        <v>46</v>
      </c>
      <c r="F3" s="94"/>
      <c r="G3" s="94"/>
      <c r="H3" s="90" t="s">
        <v>47</v>
      </c>
      <c r="I3" s="90" t="s">
        <v>48</v>
      </c>
      <c r="J3" s="92" t="s">
        <v>49</v>
      </c>
      <c r="L3" s="3"/>
      <c r="M3" s="4"/>
    </row>
    <row r="4" spans="1:10" ht="12">
      <c r="A4" s="89"/>
      <c r="B4" s="98"/>
      <c r="C4" s="99"/>
      <c r="D4" s="91"/>
      <c r="E4" s="5" t="s">
        <v>45</v>
      </c>
      <c r="F4" s="5" t="s">
        <v>42</v>
      </c>
      <c r="G4" s="5" t="s">
        <v>43</v>
      </c>
      <c r="H4" s="91"/>
      <c r="I4" s="91"/>
      <c r="J4" s="93"/>
    </row>
    <row r="5" spans="1:10" ht="12">
      <c r="A5" s="19" t="s">
        <v>45</v>
      </c>
      <c r="D5" s="20">
        <f>SUM(D6,D17,D23,D27,D31,D36,D40,D46,D52)</f>
        <v>506361</v>
      </c>
      <c r="E5" s="20">
        <f>SUM(E6,E17,E23,E27,E31,E36,E40,E46,E52)</f>
        <v>1312756</v>
      </c>
      <c r="F5" s="20">
        <f>SUM(F6,F17,F23,F27,F31,F36,F40,F46,F52)</f>
        <v>626861</v>
      </c>
      <c r="G5" s="20">
        <f>SUM(G6,G17,G23,G27,G31,G36,G40,G46,G52)</f>
        <v>685895</v>
      </c>
      <c r="H5" s="21">
        <f>SUM(H6,H17,H23,H27,H31,H36,H40,H46,H52)</f>
        <v>15278.89</v>
      </c>
      <c r="I5" s="22">
        <f aca="true" t="shared" si="0" ref="I5:I47">ROUND(E5/H5,1)</f>
        <v>85.9</v>
      </c>
      <c r="J5" s="23">
        <f>ROUND(E5/D5,2)</f>
        <v>2.59</v>
      </c>
    </row>
    <row r="6" spans="1:10" ht="12">
      <c r="A6" s="24" t="s">
        <v>28</v>
      </c>
      <c r="B6" s="6"/>
      <c r="C6" s="6"/>
      <c r="D6" s="25">
        <f>D7+D9</f>
        <v>193440</v>
      </c>
      <c r="E6" s="25">
        <f>E7+E9</f>
        <v>482096</v>
      </c>
      <c r="F6" s="25">
        <f>F7+F9</f>
        <v>229587</v>
      </c>
      <c r="G6" s="25">
        <f>G7+G9</f>
        <v>252509</v>
      </c>
      <c r="H6" s="26">
        <f>H7+H9</f>
        <v>3641.9000000000005</v>
      </c>
      <c r="I6" s="27">
        <f t="shared" si="0"/>
        <v>132.4</v>
      </c>
      <c r="J6" s="28">
        <f aca="true" t="shared" si="1" ref="J6:J57">ROUND(E6/D6,2)</f>
        <v>2.49</v>
      </c>
    </row>
    <row r="7" spans="1:10" ht="12">
      <c r="A7" s="29"/>
      <c r="B7" s="7" t="s">
        <v>56</v>
      </c>
      <c r="C7" s="6"/>
      <c r="D7" s="25">
        <f>D8</f>
        <v>127263</v>
      </c>
      <c r="E7" s="25">
        <f>E8</f>
        <v>299568</v>
      </c>
      <c r="F7" s="25">
        <f>F8</f>
        <v>141994</v>
      </c>
      <c r="G7" s="25">
        <f>G8</f>
        <v>157574</v>
      </c>
      <c r="H7" s="30">
        <f>H8</f>
        <v>886.47</v>
      </c>
      <c r="I7" s="27">
        <f t="shared" si="0"/>
        <v>337.9</v>
      </c>
      <c r="J7" s="28">
        <f t="shared" si="1"/>
        <v>2.35</v>
      </c>
    </row>
    <row r="8" spans="1:10" ht="12">
      <c r="A8" s="29"/>
      <c r="B8" s="8"/>
      <c r="C8" s="9" t="s">
        <v>0</v>
      </c>
      <c r="D8" s="31">
        <v>127263</v>
      </c>
      <c r="E8" s="32">
        <f>SUM(F8:G8)</f>
        <v>299568</v>
      </c>
      <c r="F8" s="33">
        <v>141994</v>
      </c>
      <c r="G8" s="34">
        <v>157574</v>
      </c>
      <c r="H8" s="10">
        <v>886.47</v>
      </c>
      <c r="I8" s="35">
        <f t="shared" si="0"/>
        <v>337.9</v>
      </c>
      <c r="J8" s="36">
        <f t="shared" si="1"/>
        <v>2.35</v>
      </c>
    </row>
    <row r="9" spans="1:10" ht="12">
      <c r="A9" s="29"/>
      <c r="B9" s="11" t="s">
        <v>57</v>
      </c>
      <c r="C9" s="12"/>
      <c r="D9" s="25">
        <f>SUM(D10:D16)</f>
        <v>66177</v>
      </c>
      <c r="E9" s="25">
        <f>SUM(E10:E16)</f>
        <v>182528</v>
      </c>
      <c r="F9" s="25">
        <f>SUM(F10:F16)</f>
        <v>87593</v>
      </c>
      <c r="G9" s="25">
        <f>SUM(G10:G16)</f>
        <v>94935</v>
      </c>
      <c r="H9" s="25">
        <f>SUM(H10:H16)</f>
        <v>2755.4300000000007</v>
      </c>
      <c r="I9" s="35">
        <f t="shared" si="0"/>
        <v>66.2</v>
      </c>
      <c r="J9" s="36">
        <f>ROUND(E9/D9,2)</f>
        <v>2.76</v>
      </c>
    </row>
    <row r="10" spans="1:10" ht="12">
      <c r="A10" s="29"/>
      <c r="B10" s="8"/>
      <c r="C10" s="13" t="s">
        <v>50</v>
      </c>
      <c r="D10" s="37">
        <v>10359</v>
      </c>
      <c r="E10" s="38">
        <f aca="true" t="shared" si="2" ref="E10:E16">SUM(F10:G10)</f>
        <v>28266</v>
      </c>
      <c r="F10" s="39">
        <v>13511</v>
      </c>
      <c r="G10" s="40">
        <v>14755</v>
      </c>
      <c r="H10" s="14">
        <v>862.25</v>
      </c>
      <c r="I10" s="41">
        <f t="shared" si="0"/>
        <v>32.8</v>
      </c>
      <c r="J10" s="42">
        <f t="shared" si="1"/>
        <v>2.73</v>
      </c>
    </row>
    <row r="11" spans="1:10" ht="12">
      <c r="A11" s="29"/>
      <c r="B11" s="8"/>
      <c r="C11" s="15" t="s">
        <v>1</v>
      </c>
      <c r="D11" s="43">
        <v>6163</v>
      </c>
      <c r="E11" s="44">
        <f t="shared" si="2"/>
        <v>17840</v>
      </c>
      <c r="F11" s="45">
        <v>8507</v>
      </c>
      <c r="G11" s="46">
        <v>9333</v>
      </c>
      <c r="H11" s="16">
        <v>609.01</v>
      </c>
      <c r="I11" s="47">
        <f t="shared" si="0"/>
        <v>29.3</v>
      </c>
      <c r="J11" s="48">
        <f t="shared" si="1"/>
        <v>2.89</v>
      </c>
    </row>
    <row r="12" spans="1:10" ht="12">
      <c r="A12" s="29"/>
      <c r="B12" s="8"/>
      <c r="C12" s="15" t="s">
        <v>2</v>
      </c>
      <c r="D12" s="43">
        <v>2903</v>
      </c>
      <c r="E12" s="44">
        <f t="shared" si="2"/>
        <v>7140</v>
      </c>
      <c r="F12" s="45">
        <v>3430</v>
      </c>
      <c r="G12" s="46">
        <v>3710</v>
      </c>
      <c r="H12" s="16">
        <v>434.99</v>
      </c>
      <c r="I12" s="47">
        <f t="shared" si="0"/>
        <v>16.4</v>
      </c>
      <c r="J12" s="48">
        <f t="shared" si="1"/>
        <v>2.46</v>
      </c>
    </row>
    <row r="13" spans="1:10" ht="12">
      <c r="A13" s="29"/>
      <c r="B13" s="8"/>
      <c r="C13" s="15" t="s">
        <v>3</v>
      </c>
      <c r="D13" s="43">
        <v>5411</v>
      </c>
      <c r="E13" s="44">
        <f t="shared" si="2"/>
        <v>14731</v>
      </c>
      <c r="F13" s="45">
        <v>7129</v>
      </c>
      <c r="G13" s="46">
        <v>7602</v>
      </c>
      <c r="H13" s="16">
        <v>360.55</v>
      </c>
      <c r="I13" s="47">
        <f t="shared" si="0"/>
        <v>40.9</v>
      </c>
      <c r="J13" s="48">
        <f t="shared" si="1"/>
        <v>2.72</v>
      </c>
    </row>
    <row r="14" spans="1:10" ht="12">
      <c r="A14" s="29"/>
      <c r="B14" s="8"/>
      <c r="C14" s="15" t="s">
        <v>4</v>
      </c>
      <c r="D14" s="43">
        <v>20974</v>
      </c>
      <c r="E14" s="44">
        <f t="shared" si="2"/>
        <v>54219</v>
      </c>
      <c r="F14" s="45">
        <v>26380</v>
      </c>
      <c r="G14" s="46">
        <v>27839</v>
      </c>
      <c r="H14" s="16">
        <v>182.32</v>
      </c>
      <c r="I14" s="47">
        <f t="shared" si="0"/>
        <v>297.4</v>
      </c>
      <c r="J14" s="48">
        <f t="shared" si="1"/>
        <v>2.59</v>
      </c>
    </row>
    <row r="15" spans="1:10" ht="12">
      <c r="A15" s="29"/>
      <c r="B15" s="8"/>
      <c r="C15" s="15" t="s">
        <v>5</v>
      </c>
      <c r="D15" s="43">
        <v>11143</v>
      </c>
      <c r="E15" s="44">
        <f t="shared" si="2"/>
        <v>33274</v>
      </c>
      <c r="F15" s="45">
        <v>15740</v>
      </c>
      <c r="G15" s="46">
        <v>17534</v>
      </c>
      <c r="H15" s="16">
        <v>239.03</v>
      </c>
      <c r="I15" s="47">
        <f t="shared" si="0"/>
        <v>139.2</v>
      </c>
      <c r="J15" s="48">
        <f t="shared" si="1"/>
        <v>2.99</v>
      </c>
    </row>
    <row r="16" spans="1:10" ht="12">
      <c r="A16" s="29"/>
      <c r="B16" s="8"/>
      <c r="C16" s="15" t="s">
        <v>6</v>
      </c>
      <c r="D16" s="43">
        <v>9224</v>
      </c>
      <c r="E16" s="44">
        <f t="shared" si="2"/>
        <v>27058</v>
      </c>
      <c r="F16" s="45">
        <v>12896</v>
      </c>
      <c r="G16" s="46">
        <v>14162</v>
      </c>
      <c r="H16" s="16">
        <v>67.28</v>
      </c>
      <c r="I16" s="47">
        <f t="shared" si="0"/>
        <v>402.2</v>
      </c>
      <c r="J16" s="48">
        <f t="shared" si="1"/>
        <v>2.93</v>
      </c>
    </row>
    <row r="17" spans="1:10" ht="12">
      <c r="A17" s="24" t="s">
        <v>27</v>
      </c>
      <c r="B17" s="6"/>
      <c r="C17" s="6"/>
      <c r="D17" s="25">
        <f>SUM(D18)</f>
        <v>83627</v>
      </c>
      <c r="E17" s="25">
        <f>SUM(E18)</f>
        <v>229713</v>
      </c>
      <c r="F17" s="25">
        <f>SUM(F18)</f>
        <v>110513</v>
      </c>
      <c r="G17" s="25">
        <f>SUM(G18)</f>
        <v>119200</v>
      </c>
      <c r="H17" s="25">
        <f>SUM(H18)</f>
        <v>2762.2700000000004</v>
      </c>
      <c r="I17" s="27">
        <f t="shared" si="0"/>
        <v>83.2</v>
      </c>
      <c r="J17" s="28">
        <f t="shared" si="1"/>
        <v>2.75</v>
      </c>
    </row>
    <row r="18" spans="1:10" ht="12">
      <c r="A18" s="29"/>
      <c r="B18" s="7" t="s">
        <v>60</v>
      </c>
      <c r="C18" s="6"/>
      <c r="D18" s="25">
        <f>SUM(D19:D22)</f>
        <v>83627</v>
      </c>
      <c r="E18" s="25">
        <f>SUM(E19:E22)</f>
        <v>229713</v>
      </c>
      <c r="F18" s="25">
        <f>SUM(F19:F22)</f>
        <v>110513</v>
      </c>
      <c r="G18" s="25">
        <f>SUM(G19:G22)</f>
        <v>119200</v>
      </c>
      <c r="H18" s="25">
        <f>SUM(H19:H22)</f>
        <v>2762.2700000000004</v>
      </c>
      <c r="I18" s="27">
        <f>ROUND(E18/H18,1)</f>
        <v>83.2</v>
      </c>
      <c r="J18" s="28">
        <f t="shared" si="1"/>
        <v>2.75</v>
      </c>
    </row>
    <row r="19" spans="1:10" ht="12">
      <c r="A19" s="29"/>
      <c r="B19" s="8"/>
      <c r="C19" s="9" t="s">
        <v>7</v>
      </c>
      <c r="D19" s="31">
        <v>35802</v>
      </c>
      <c r="E19" s="32">
        <f>SUM(F19:G19)</f>
        <v>100750</v>
      </c>
      <c r="F19" s="33">
        <v>47731</v>
      </c>
      <c r="G19" s="34">
        <v>53019</v>
      </c>
      <c r="H19" s="10">
        <v>908.32</v>
      </c>
      <c r="I19" s="35">
        <f>ROUND(E19/H19,1)</f>
        <v>110.9</v>
      </c>
      <c r="J19" s="36">
        <f t="shared" si="1"/>
        <v>2.81</v>
      </c>
    </row>
    <row r="20" spans="1:10" ht="12">
      <c r="A20" s="29"/>
      <c r="B20" s="8"/>
      <c r="C20" s="49" t="s">
        <v>61</v>
      </c>
      <c r="D20" s="50">
        <v>34612</v>
      </c>
      <c r="E20" s="51">
        <f>SUM(F20:G20)</f>
        <v>93549</v>
      </c>
      <c r="F20" s="52">
        <v>45903</v>
      </c>
      <c r="G20" s="53">
        <v>47646</v>
      </c>
      <c r="H20" s="54">
        <v>437.55</v>
      </c>
      <c r="I20" s="55">
        <f t="shared" si="0"/>
        <v>213.8</v>
      </c>
      <c r="J20" s="56">
        <f t="shared" si="1"/>
        <v>2.7</v>
      </c>
    </row>
    <row r="21" spans="1:10" ht="12">
      <c r="A21" s="29"/>
      <c r="B21" s="8"/>
      <c r="C21" s="57" t="s">
        <v>54</v>
      </c>
      <c r="D21" s="58">
        <v>10751</v>
      </c>
      <c r="E21" s="59">
        <f>SUM(F21:G21)</f>
        <v>28984</v>
      </c>
      <c r="F21" s="60">
        <v>13908</v>
      </c>
      <c r="G21" s="61">
        <v>15076</v>
      </c>
      <c r="H21" s="62">
        <v>825.62</v>
      </c>
      <c r="I21" s="63">
        <f t="shared" si="0"/>
        <v>35.1</v>
      </c>
      <c r="J21" s="64">
        <f t="shared" si="1"/>
        <v>2.7</v>
      </c>
    </row>
    <row r="22" spans="1:10" ht="12">
      <c r="A22" s="29"/>
      <c r="B22" s="8"/>
      <c r="C22" s="13" t="s">
        <v>51</v>
      </c>
      <c r="D22" s="37">
        <v>2462</v>
      </c>
      <c r="E22" s="38">
        <f>SUM(F22:G22)</f>
        <v>6430</v>
      </c>
      <c r="F22" s="39">
        <v>2971</v>
      </c>
      <c r="G22" s="40">
        <v>3459</v>
      </c>
      <c r="H22" s="14">
        <v>590.78</v>
      </c>
      <c r="I22" s="41">
        <f>ROUND(E22/H22,1)</f>
        <v>10.9</v>
      </c>
      <c r="J22" s="42">
        <f t="shared" si="1"/>
        <v>2.61</v>
      </c>
    </row>
    <row r="23" spans="1:10" ht="12">
      <c r="A23" s="24" t="s">
        <v>29</v>
      </c>
      <c r="B23" s="6"/>
      <c r="C23" s="6"/>
      <c r="D23" s="25">
        <f>D24</f>
        <v>49110</v>
      </c>
      <c r="E23" s="65">
        <f>E24</f>
        <v>140066</v>
      </c>
      <c r="F23" s="65">
        <f>F24</f>
        <v>67588</v>
      </c>
      <c r="G23" s="65">
        <f>G24</f>
        <v>72478</v>
      </c>
      <c r="H23" s="30">
        <f>H24</f>
        <v>1173.1200000000001</v>
      </c>
      <c r="I23" s="27">
        <f t="shared" si="0"/>
        <v>119.4</v>
      </c>
      <c r="J23" s="28">
        <f t="shared" si="1"/>
        <v>2.85</v>
      </c>
    </row>
    <row r="24" spans="1:10" ht="12">
      <c r="A24" s="29"/>
      <c r="B24" s="7" t="s">
        <v>52</v>
      </c>
      <c r="C24" s="6"/>
      <c r="D24" s="25">
        <f>SUM(D25:D26)</f>
        <v>49110</v>
      </c>
      <c r="E24" s="65">
        <f>SUM(E25:E26)</f>
        <v>140066</v>
      </c>
      <c r="F24" s="65">
        <f>SUM(F25:F26)</f>
        <v>67588</v>
      </c>
      <c r="G24" s="65">
        <f>SUM(G25:G26)</f>
        <v>72478</v>
      </c>
      <c r="H24" s="30">
        <f>SUM(H25:H26)</f>
        <v>1173.1200000000001</v>
      </c>
      <c r="I24" s="27">
        <f t="shared" si="0"/>
        <v>119.4</v>
      </c>
      <c r="J24" s="28">
        <f t="shared" si="1"/>
        <v>2.85</v>
      </c>
    </row>
    <row r="25" spans="1:10" ht="12">
      <c r="A25" s="29"/>
      <c r="B25" s="8"/>
      <c r="C25" s="9" t="s">
        <v>53</v>
      </c>
      <c r="D25" s="31">
        <v>43539</v>
      </c>
      <c r="E25" s="32">
        <f>SUM(F25:G25)</f>
        <v>123761</v>
      </c>
      <c r="F25" s="33">
        <v>59427</v>
      </c>
      <c r="G25" s="34">
        <v>64334</v>
      </c>
      <c r="H25" s="66">
        <v>993.35</v>
      </c>
      <c r="I25" s="35">
        <f t="shared" si="0"/>
        <v>124.6</v>
      </c>
      <c r="J25" s="36">
        <f t="shared" si="1"/>
        <v>2.84</v>
      </c>
    </row>
    <row r="26" spans="1:10" ht="12">
      <c r="A26" s="29"/>
      <c r="B26" s="8"/>
      <c r="C26" s="15" t="s">
        <v>64</v>
      </c>
      <c r="D26" s="43">
        <v>5571</v>
      </c>
      <c r="E26" s="44">
        <f>SUM(F26:G26)</f>
        <v>16305</v>
      </c>
      <c r="F26" s="45">
        <v>8161</v>
      </c>
      <c r="G26" s="46">
        <v>8144</v>
      </c>
      <c r="H26" s="67">
        <v>179.77</v>
      </c>
      <c r="I26" s="47">
        <f t="shared" si="0"/>
        <v>90.7</v>
      </c>
      <c r="J26" s="48">
        <f t="shared" si="1"/>
        <v>2.93</v>
      </c>
    </row>
    <row r="27" spans="1:10" ht="12">
      <c r="A27" s="24" t="s">
        <v>30</v>
      </c>
      <c r="B27" s="6"/>
      <c r="C27" s="6"/>
      <c r="D27" s="25">
        <f>D28</f>
        <v>48187</v>
      </c>
      <c r="E27" s="65">
        <f>E28</f>
        <v>134958</v>
      </c>
      <c r="F27" s="65">
        <f>F28</f>
        <v>64830</v>
      </c>
      <c r="G27" s="65">
        <f>G28</f>
        <v>70128</v>
      </c>
      <c r="H27" s="30">
        <f>H28</f>
        <v>1319.64</v>
      </c>
      <c r="I27" s="27">
        <f t="shared" si="0"/>
        <v>102.3</v>
      </c>
      <c r="J27" s="28">
        <f t="shared" si="1"/>
        <v>2.8</v>
      </c>
    </row>
    <row r="28" spans="1:10" ht="12">
      <c r="A28" s="29"/>
      <c r="B28" s="7" t="s">
        <v>31</v>
      </c>
      <c r="C28" s="6"/>
      <c r="D28" s="25">
        <f>SUM(D29:D30)</f>
        <v>48187</v>
      </c>
      <c r="E28" s="65">
        <f>SUM(E29:E30)</f>
        <v>134958</v>
      </c>
      <c r="F28" s="65">
        <f>SUM(F29:F30)</f>
        <v>64830</v>
      </c>
      <c r="G28" s="65">
        <f>SUM(G29:G30)</f>
        <v>70128</v>
      </c>
      <c r="H28" s="30">
        <f>SUM(H29:H30)</f>
        <v>1319.64</v>
      </c>
      <c r="I28" s="27">
        <f t="shared" si="0"/>
        <v>102.3</v>
      </c>
      <c r="J28" s="28">
        <f t="shared" si="1"/>
        <v>2.8</v>
      </c>
    </row>
    <row r="29" spans="1:10" ht="12">
      <c r="A29" s="29"/>
      <c r="B29" s="8"/>
      <c r="C29" s="9" t="s">
        <v>8</v>
      </c>
      <c r="D29" s="31">
        <v>45578</v>
      </c>
      <c r="E29" s="32">
        <f>SUM(F29:G29)</f>
        <v>126776</v>
      </c>
      <c r="F29" s="33">
        <v>60906</v>
      </c>
      <c r="G29" s="34">
        <v>65870</v>
      </c>
      <c r="H29" s="10">
        <v>1256.25</v>
      </c>
      <c r="I29" s="35">
        <f t="shared" si="0"/>
        <v>100.9</v>
      </c>
      <c r="J29" s="36">
        <f t="shared" si="1"/>
        <v>2.78</v>
      </c>
    </row>
    <row r="30" spans="1:10" ht="12">
      <c r="A30" s="29"/>
      <c r="B30" s="8"/>
      <c r="C30" s="49" t="s">
        <v>9</v>
      </c>
      <c r="D30" s="50">
        <v>2609</v>
      </c>
      <c r="E30" s="51">
        <f>SUM(F30:G30)</f>
        <v>8182</v>
      </c>
      <c r="F30" s="52">
        <v>3924</v>
      </c>
      <c r="G30" s="53">
        <v>4258</v>
      </c>
      <c r="H30" s="79">
        <v>63.39</v>
      </c>
      <c r="I30" s="55">
        <f t="shared" si="0"/>
        <v>129.1</v>
      </c>
      <c r="J30" s="56">
        <f t="shared" si="1"/>
        <v>3.14</v>
      </c>
    </row>
    <row r="31" spans="1:10" ht="12">
      <c r="A31" s="80" t="s">
        <v>32</v>
      </c>
      <c r="B31" s="81"/>
      <c r="C31" s="81"/>
      <c r="D31" s="82">
        <f>D32</f>
        <v>24120</v>
      </c>
      <c r="E31" s="83">
        <f>E32</f>
        <v>65552</v>
      </c>
      <c r="F31" s="83">
        <f>F32</f>
        <v>31192</v>
      </c>
      <c r="G31" s="83">
        <f>G32</f>
        <v>34360</v>
      </c>
      <c r="H31" s="84">
        <f>H32</f>
        <v>890.4200000000001</v>
      </c>
      <c r="I31" s="85">
        <f t="shared" si="0"/>
        <v>73.6</v>
      </c>
      <c r="J31" s="86">
        <f t="shared" si="1"/>
        <v>2.72</v>
      </c>
    </row>
    <row r="32" spans="1:10" ht="12">
      <c r="A32" s="29"/>
      <c r="B32" s="7" t="s">
        <v>33</v>
      </c>
      <c r="C32" s="6"/>
      <c r="D32" s="25">
        <f>SUM(D33:D35)</f>
        <v>24120</v>
      </c>
      <c r="E32" s="65">
        <f>SUM(E33:E35)</f>
        <v>65552</v>
      </c>
      <c r="F32" s="65">
        <f>SUM(F33:F35)</f>
        <v>31192</v>
      </c>
      <c r="G32" s="65">
        <f>SUM(G33:G35)</f>
        <v>34360</v>
      </c>
      <c r="H32" s="30">
        <f>SUM(H33:H35)</f>
        <v>890.4200000000001</v>
      </c>
      <c r="I32" s="27">
        <f t="shared" si="0"/>
        <v>73.6</v>
      </c>
      <c r="J32" s="28">
        <f t="shared" si="1"/>
        <v>2.72</v>
      </c>
    </row>
    <row r="33" spans="1:10" ht="12">
      <c r="A33" s="29"/>
      <c r="B33" s="8"/>
      <c r="C33" s="9" t="s">
        <v>10</v>
      </c>
      <c r="D33" s="31">
        <v>14412</v>
      </c>
      <c r="E33" s="32">
        <f>SUM(F33:G33)</f>
        <v>39097</v>
      </c>
      <c r="F33" s="33">
        <v>18765</v>
      </c>
      <c r="G33" s="34">
        <v>20332</v>
      </c>
      <c r="H33" s="66">
        <v>323.3</v>
      </c>
      <c r="I33" s="35">
        <f t="shared" si="0"/>
        <v>120.9</v>
      </c>
      <c r="J33" s="36">
        <f t="shared" si="1"/>
        <v>2.71</v>
      </c>
    </row>
    <row r="34" spans="1:10" ht="12">
      <c r="A34" s="29"/>
      <c r="B34" s="8"/>
      <c r="C34" s="15" t="s">
        <v>11</v>
      </c>
      <c r="D34" s="43">
        <v>7507</v>
      </c>
      <c r="E34" s="44">
        <f>SUM(F34:G34)</f>
        <v>20252</v>
      </c>
      <c r="F34" s="45">
        <v>9462</v>
      </c>
      <c r="G34" s="46">
        <v>10790</v>
      </c>
      <c r="H34" s="16">
        <v>232.29</v>
      </c>
      <c r="I34" s="47">
        <f t="shared" si="0"/>
        <v>87.2</v>
      </c>
      <c r="J34" s="48">
        <f t="shared" si="1"/>
        <v>2.7</v>
      </c>
    </row>
    <row r="35" spans="1:10" ht="12">
      <c r="A35" s="29"/>
      <c r="B35" s="8"/>
      <c r="C35" s="15" t="s">
        <v>12</v>
      </c>
      <c r="D35" s="43">
        <v>2201</v>
      </c>
      <c r="E35" s="44">
        <f>SUM(F35:G35)</f>
        <v>6203</v>
      </c>
      <c r="F35" s="45">
        <v>2965</v>
      </c>
      <c r="G35" s="46">
        <v>3238</v>
      </c>
      <c r="H35" s="16">
        <v>334.83</v>
      </c>
      <c r="I35" s="47">
        <f t="shared" si="0"/>
        <v>18.5</v>
      </c>
      <c r="J35" s="48">
        <f t="shared" si="1"/>
        <v>2.82</v>
      </c>
    </row>
    <row r="36" spans="1:10" ht="12">
      <c r="A36" s="24" t="s">
        <v>34</v>
      </c>
      <c r="B36" s="6"/>
      <c r="C36" s="6"/>
      <c r="D36" s="25">
        <f>D37</f>
        <v>22515</v>
      </c>
      <c r="E36" s="65">
        <f>E37</f>
        <v>49952</v>
      </c>
      <c r="F36" s="65">
        <f>F37</f>
        <v>23480</v>
      </c>
      <c r="G36" s="65">
        <f>G37</f>
        <v>26472</v>
      </c>
      <c r="H36" s="30">
        <f>H37</f>
        <v>642.02</v>
      </c>
      <c r="I36" s="27">
        <f t="shared" si="0"/>
        <v>77.8</v>
      </c>
      <c r="J36" s="28">
        <f t="shared" si="1"/>
        <v>2.22</v>
      </c>
    </row>
    <row r="37" spans="1:10" ht="12">
      <c r="A37" s="29"/>
      <c r="B37" s="7" t="s">
        <v>35</v>
      </c>
      <c r="C37" s="6"/>
      <c r="D37" s="25">
        <f>SUM(D38:D39)</f>
        <v>22515</v>
      </c>
      <c r="E37" s="65">
        <f>SUM(E38:E39)</f>
        <v>49952</v>
      </c>
      <c r="F37" s="65">
        <f>SUM(F38:F39)</f>
        <v>23480</v>
      </c>
      <c r="G37" s="65">
        <f>SUM(G38:G39)</f>
        <v>26472</v>
      </c>
      <c r="H37" s="30">
        <f>SUM(H38:H39)</f>
        <v>642.02</v>
      </c>
      <c r="I37" s="27">
        <f t="shared" si="0"/>
        <v>77.8</v>
      </c>
      <c r="J37" s="28">
        <f t="shared" si="1"/>
        <v>2.22</v>
      </c>
    </row>
    <row r="38" spans="1:10" ht="12">
      <c r="A38" s="29"/>
      <c r="B38" s="8"/>
      <c r="C38" s="15" t="s">
        <v>13</v>
      </c>
      <c r="D38" s="43">
        <v>16938</v>
      </c>
      <c r="E38" s="44">
        <f>SUM(F38:G38)</f>
        <v>37271</v>
      </c>
      <c r="F38" s="45">
        <v>17559</v>
      </c>
      <c r="G38" s="46">
        <v>19712</v>
      </c>
      <c r="H38" s="66">
        <v>441.43</v>
      </c>
      <c r="I38" s="47">
        <f t="shared" si="0"/>
        <v>84.4</v>
      </c>
      <c r="J38" s="48">
        <f t="shared" si="1"/>
        <v>2.2</v>
      </c>
    </row>
    <row r="39" spans="1:10" ht="12">
      <c r="A39" s="29"/>
      <c r="B39" s="8"/>
      <c r="C39" s="15" t="s">
        <v>14</v>
      </c>
      <c r="D39" s="43">
        <v>5577</v>
      </c>
      <c r="E39" s="44">
        <f>SUM(F39:G39)</f>
        <v>12681</v>
      </c>
      <c r="F39" s="45">
        <v>5921</v>
      </c>
      <c r="G39" s="46">
        <v>6760</v>
      </c>
      <c r="H39" s="16">
        <v>200.59</v>
      </c>
      <c r="I39" s="47">
        <f t="shared" si="0"/>
        <v>63.2</v>
      </c>
      <c r="J39" s="48">
        <f t="shared" si="1"/>
        <v>2.27</v>
      </c>
    </row>
    <row r="40" spans="1:10" ht="12">
      <c r="A40" s="24" t="s">
        <v>36</v>
      </c>
      <c r="B40" s="6"/>
      <c r="C40" s="6"/>
      <c r="D40" s="25">
        <f>D41</f>
        <v>37008</v>
      </c>
      <c r="E40" s="65">
        <f>E41</f>
        <v>89176</v>
      </c>
      <c r="F40" s="65">
        <f>F41</f>
        <v>42454</v>
      </c>
      <c r="G40" s="65">
        <f>G41</f>
        <v>46722</v>
      </c>
      <c r="H40" s="30">
        <f>H41</f>
        <v>2672.44</v>
      </c>
      <c r="I40" s="27">
        <f t="shared" si="0"/>
        <v>33.4</v>
      </c>
      <c r="J40" s="28">
        <f t="shared" si="1"/>
        <v>2.41</v>
      </c>
    </row>
    <row r="41" spans="1:10" ht="12">
      <c r="A41" s="29"/>
      <c r="B41" s="7" t="s">
        <v>37</v>
      </c>
      <c r="C41" s="6"/>
      <c r="D41" s="25">
        <f>SUM(D42:D45)</f>
        <v>37008</v>
      </c>
      <c r="E41" s="65">
        <f>SUM(E42:E45)</f>
        <v>89176</v>
      </c>
      <c r="F41" s="65">
        <f>SUM(F42:F45)</f>
        <v>42454</v>
      </c>
      <c r="G41" s="65">
        <f>SUM(G42:G45)</f>
        <v>46722</v>
      </c>
      <c r="H41" s="30">
        <f>SUM(H42:H45)</f>
        <v>2672.44</v>
      </c>
      <c r="I41" s="27">
        <f t="shared" si="0"/>
        <v>33.4</v>
      </c>
      <c r="J41" s="28">
        <f t="shared" si="1"/>
        <v>2.41</v>
      </c>
    </row>
    <row r="42" spans="1:10" ht="12">
      <c r="A42" s="29"/>
      <c r="B42" s="8"/>
      <c r="C42" s="9" t="s">
        <v>15</v>
      </c>
      <c r="D42" s="31">
        <v>24065</v>
      </c>
      <c r="E42" s="32">
        <f>SUM(F42:G42)</f>
        <v>57952</v>
      </c>
      <c r="F42" s="33">
        <v>27544</v>
      </c>
      <c r="G42" s="34">
        <v>30408</v>
      </c>
      <c r="H42" s="10">
        <v>1259.89</v>
      </c>
      <c r="I42" s="35">
        <f t="shared" si="0"/>
        <v>46</v>
      </c>
      <c r="J42" s="36">
        <f t="shared" si="1"/>
        <v>2.41</v>
      </c>
    </row>
    <row r="43" spans="1:10" ht="12">
      <c r="A43" s="29"/>
      <c r="B43" s="8"/>
      <c r="C43" s="15" t="s">
        <v>16</v>
      </c>
      <c r="D43" s="43">
        <v>6801</v>
      </c>
      <c r="E43" s="44">
        <f>SUM(F43:G43)</f>
        <v>16903</v>
      </c>
      <c r="F43" s="45">
        <v>8015</v>
      </c>
      <c r="G43" s="46">
        <v>8888</v>
      </c>
      <c r="H43" s="16">
        <v>263.45</v>
      </c>
      <c r="I43" s="47">
        <f t="shared" si="0"/>
        <v>64.2</v>
      </c>
      <c r="J43" s="48">
        <f t="shared" si="1"/>
        <v>2.49</v>
      </c>
    </row>
    <row r="44" spans="1:10" ht="12">
      <c r="A44" s="29"/>
      <c r="B44" s="8"/>
      <c r="C44" s="15" t="s">
        <v>17</v>
      </c>
      <c r="D44" s="43">
        <v>4702</v>
      </c>
      <c r="E44" s="44">
        <f>SUM(F44:G44)</f>
        <v>10574</v>
      </c>
      <c r="F44" s="45">
        <v>5070</v>
      </c>
      <c r="G44" s="46">
        <v>5504</v>
      </c>
      <c r="H44" s="68">
        <v>992.91</v>
      </c>
      <c r="I44" s="47">
        <f t="shared" si="0"/>
        <v>10.6</v>
      </c>
      <c r="J44" s="48">
        <f t="shared" si="1"/>
        <v>2.25</v>
      </c>
    </row>
    <row r="45" spans="1:10" ht="12">
      <c r="A45" s="29"/>
      <c r="B45" s="8"/>
      <c r="C45" s="15" t="s">
        <v>18</v>
      </c>
      <c r="D45" s="43">
        <v>1440</v>
      </c>
      <c r="E45" s="44">
        <f>SUM(F45:G45)</f>
        <v>3747</v>
      </c>
      <c r="F45" s="45">
        <v>1825</v>
      </c>
      <c r="G45" s="46">
        <v>1922</v>
      </c>
      <c r="H45" s="16">
        <v>156.19</v>
      </c>
      <c r="I45" s="47">
        <f t="shared" si="0"/>
        <v>24</v>
      </c>
      <c r="J45" s="48">
        <f t="shared" si="1"/>
        <v>2.6</v>
      </c>
    </row>
    <row r="46" spans="1:10" ht="12">
      <c r="A46" s="24" t="s">
        <v>38</v>
      </c>
      <c r="B46" s="6"/>
      <c r="C46" s="6"/>
      <c r="D46" s="25">
        <f>D47</f>
        <v>24889</v>
      </c>
      <c r="E46" s="65">
        <f>E47</f>
        <v>61535</v>
      </c>
      <c r="F46" s="65">
        <f>F47</f>
        <v>28934</v>
      </c>
      <c r="G46" s="65">
        <f>G47</f>
        <v>32601</v>
      </c>
      <c r="H46" s="30">
        <f>H47</f>
        <v>1076.87</v>
      </c>
      <c r="I46" s="27">
        <f t="shared" si="0"/>
        <v>57.1</v>
      </c>
      <c r="J46" s="28">
        <f t="shared" si="1"/>
        <v>2.47</v>
      </c>
    </row>
    <row r="47" spans="1:10" ht="12">
      <c r="A47" s="29"/>
      <c r="B47" s="7" t="s">
        <v>39</v>
      </c>
      <c r="C47" s="6"/>
      <c r="D47" s="25">
        <f>SUM(D48:D51)</f>
        <v>24889</v>
      </c>
      <c r="E47" s="65">
        <f>SUM(E48:E51)</f>
        <v>61535</v>
      </c>
      <c r="F47" s="65">
        <f>SUM(F48:F51)</f>
        <v>28934</v>
      </c>
      <c r="G47" s="65">
        <f>SUM(G48:G51)</f>
        <v>32601</v>
      </c>
      <c r="H47" s="30">
        <f>SUM(H48:H51)</f>
        <v>1076.87</v>
      </c>
      <c r="I47" s="27">
        <f t="shared" si="0"/>
        <v>57.1</v>
      </c>
      <c r="J47" s="28">
        <f t="shared" si="1"/>
        <v>2.47</v>
      </c>
    </row>
    <row r="48" spans="1:10" ht="12">
      <c r="A48" s="29"/>
      <c r="B48" s="8"/>
      <c r="C48" s="9" t="s">
        <v>19</v>
      </c>
      <c r="D48" s="31">
        <v>15265</v>
      </c>
      <c r="E48" s="32">
        <f>SUM(F48:G48)</f>
        <v>36515</v>
      </c>
      <c r="F48" s="33">
        <v>17220</v>
      </c>
      <c r="G48" s="34">
        <v>19295</v>
      </c>
      <c r="H48" s="10">
        <v>623.14</v>
      </c>
      <c r="I48" s="35">
        <f>ROUND(E48/H48,1)</f>
        <v>58.6</v>
      </c>
      <c r="J48" s="36">
        <f t="shared" si="1"/>
        <v>2.39</v>
      </c>
    </row>
    <row r="49" spans="1:10" ht="12">
      <c r="A49" s="29"/>
      <c r="B49" s="8"/>
      <c r="C49" s="15" t="s">
        <v>20</v>
      </c>
      <c r="D49" s="43">
        <v>1116</v>
      </c>
      <c r="E49" s="44">
        <f>SUM(F49:G49)</f>
        <v>3015</v>
      </c>
      <c r="F49" s="45">
        <v>1471</v>
      </c>
      <c r="G49" s="46">
        <v>1544</v>
      </c>
      <c r="H49" s="16">
        <v>69.69</v>
      </c>
      <c r="I49" s="47">
        <f>ROUND(E49/H49,1)</f>
        <v>43.3</v>
      </c>
      <c r="J49" s="48">
        <f t="shared" si="1"/>
        <v>2.7</v>
      </c>
    </row>
    <row r="50" spans="1:10" ht="12">
      <c r="A50" s="29"/>
      <c r="B50" s="8"/>
      <c r="C50" s="15" t="s">
        <v>21</v>
      </c>
      <c r="D50" s="43">
        <v>1645</v>
      </c>
      <c r="E50" s="44">
        <f>SUM(F50:G50)</f>
        <v>4446</v>
      </c>
      <c r="F50" s="45">
        <v>2116</v>
      </c>
      <c r="G50" s="46">
        <v>2330</v>
      </c>
      <c r="H50" s="68">
        <v>80.84</v>
      </c>
      <c r="I50" s="47">
        <f>ROUND(E50/H50,1)</f>
        <v>55</v>
      </c>
      <c r="J50" s="48">
        <f>ROUND(E50/D50,2)</f>
        <v>2.7</v>
      </c>
    </row>
    <row r="51" spans="1:10" ht="12">
      <c r="A51" s="29"/>
      <c r="B51" s="8"/>
      <c r="C51" s="15" t="s">
        <v>55</v>
      </c>
      <c r="D51" s="43">
        <v>6863</v>
      </c>
      <c r="E51" s="44">
        <f>SUM(F51:G51)</f>
        <v>17559</v>
      </c>
      <c r="F51" s="45">
        <v>8127</v>
      </c>
      <c r="G51" s="46">
        <v>9432</v>
      </c>
      <c r="H51" s="16">
        <v>303.2</v>
      </c>
      <c r="I51" s="47">
        <f>ROUND(E51/H51,1)</f>
        <v>57.9</v>
      </c>
      <c r="J51" s="48">
        <f t="shared" si="1"/>
        <v>2.56</v>
      </c>
    </row>
    <row r="52" spans="1:10" ht="12">
      <c r="A52" s="24" t="s">
        <v>40</v>
      </c>
      <c r="B52" s="6"/>
      <c r="C52" s="6"/>
      <c r="D52" s="25">
        <f>D53</f>
        <v>23465</v>
      </c>
      <c r="E52" s="65">
        <f>E53</f>
        <v>59708</v>
      </c>
      <c r="F52" s="65">
        <f>F53</f>
        <v>28283</v>
      </c>
      <c r="G52" s="65">
        <f>G53</f>
        <v>31425</v>
      </c>
      <c r="H52" s="30">
        <f>H53</f>
        <v>1100.21</v>
      </c>
      <c r="I52" s="27">
        <f aca="true" t="shared" si="3" ref="I52:I57">ROUND(E52/H52,1)</f>
        <v>54.3</v>
      </c>
      <c r="J52" s="28">
        <f t="shared" si="1"/>
        <v>2.54</v>
      </c>
    </row>
    <row r="53" spans="1:10" ht="12">
      <c r="A53" s="29"/>
      <c r="B53" s="7" t="s">
        <v>41</v>
      </c>
      <c r="C53" s="6"/>
      <c r="D53" s="25">
        <f>SUM(D54:D57)</f>
        <v>23465</v>
      </c>
      <c r="E53" s="65">
        <f>SUM(E54:E57)</f>
        <v>59708</v>
      </c>
      <c r="F53" s="65">
        <f>SUM(F54:F57)</f>
        <v>28283</v>
      </c>
      <c r="G53" s="65">
        <f>SUM(G54:G57)</f>
        <v>31425</v>
      </c>
      <c r="H53" s="30">
        <f>SUM(H54:H57)</f>
        <v>1100.21</v>
      </c>
      <c r="I53" s="27">
        <f t="shared" si="3"/>
        <v>54.3</v>
      </c>
      <c r="J53" s="28">
        <f t="shared" si="1"/>
        <v>2.54</v>
      </c>
    </row>
    <row r="54" spans="1:10" ht="12">
      <c r="A54" s="29"/>
      <c r="B54" s="8"/>
      <c r="C54" s="9" t="s">
        <v>22</v>
      </c>
      <c r="D54" s="31">
        <v>11727</v>
      </c>
      <c r="E54" s="32">
        <f>SUM(F54:G54)</f>
        <v>29342</v>
      </c>
      <c r="F54" s="33">
        <v>13817</v>
      </c>
      <c r="G54" s="34">
        <v>15525</v>
      </c>
      <c r="H54" s="10">
        <v>420.31</v>
      </c>
      <c r="I54" s="35">
        <f t="shared" si="3"/>
        <v>69.8</v>
      </c>
      <c r="J54" s="36">
        <f t="shared" si="1"/>
        <v>2.5</v>
      </c>
    </row>
    <row r="55" spans="1:10" ht="12">
      <c r="A55" s="29"/>
      <c r="B55" s="8"/>
      <c r="C55" s="15" t="s">
        <v>23</v>
      </c>
      <c r="D55" s="43">
        <v>3767</v>
      </c>
      <c r="E55" s="44">
        <f>SUM(F55:G55)</f>
        <v>10034</v>
      </c>
      <c r="F55" s="45">
        <v>4810</v>
      </c>
      <c r="G55" s="46">
        <v>5224</v>
      </c>
      <c r="H55" s="16">
        <v>245.74</v>
      </c>
      <c r="I55" s="47">
        <f t="shared" si="3"/>
        <v>40.8</v>
      </c>
      <c r="J55" s="48">
        <f t="shared" si="1"/>
        <v>2.66</v>
      </c>
    </row>
    <row r="56" spans="1:10" ht="12">
      <c r="A56" s="29"/>
      <c r="B56" s="8"/>
      <c r="C56" s="15" t="s">
        <v>24</v>
      </c>
      <c r="D56" s="43">
        <v>2181</v>
      </c>
      <c r="E56" s="44">
        <f>SUM(F56:G56)</f>
        <v>6380</v>
      </c>
      <c r="F56" s="45">
        <v>3045</v>
      </c>
      <c r="G56" s="46">
        <v>3335</v>
      </c>
      <c r="H56" s="16">
        <v>134.05</v>
      </c>
      <c r="I56" s="47">
        <f t="shared" si="3"/>
        <v>47.6</v>
      </c>
      <c r="J56" s="48">
        <f t="shared" si="1"/>
        <v>2.93</v>
      </c>
    </row>
    <row r="57" spans="1:10" ht="12.75" thickBot="1">
      <c r="A57" s="69"/>
      <c r="B57" s="70"/>
      <c r="C57" s="71" t="s">
        <v>25</v>
      </c>
      <c r="D57" s="72">
        <v>5790</v>
      </c>
      <c r="E57" s="73">
        <f>SUM(F57:G57)</f>
        <v>13952</v>
      </c>
      <c r="F57" s="74">
        <v>6611</v>
      </c>
      <c r="G57" s="75">
        <v>7341</v>
      </c>
      <c r="H57" s="76">
        <v>300.11</v>
      </c>
      <c r="I57" s="77">
        <f t="shared" si="3"/>
        <v>46.5</v>
      </c>
      <c r="J57" s="78">
        <f t="shared" si="1"/>
        <v>2.41</v>
      </c>
    </row>
    <row r="58" spans="1:10" ht="12">
      <c r="A58" s="17" t="s">
        <v>59</v>
      </c>
      <c r="B58" s="87" t="s">
        <v>62</v>
      </c>
      <c r="C58" s="87"/>
      <c r="D58" s="87"/>
      <c r="E58" s="87"/>
      <c r="F58" s="87"/>
      <c r="G58" s="87"/>
      <c r="H58" s="87"/>
      <c r="I58" s="87"/>
      <c r="J58" s="87"/>
    </row>
    <row r="59" ht="12">
      <c r="J59" s="2" t="s">
        <v>66</v>
      </c>
    </row>
  </sheetData>
  <sheetProtection/>
  <mergeCells count="8">
    <mergeCell ref="B58:J58"/>
    <mergeCell ref="A3:A4"/>
    <mergeCell ref="I3:I4"/>
    <mergeCell ref="J3:J4"/>
    <mergeCell ref="D3:D4"/>
    <mergeCell ref="E3:G3"/>
    <mergeCell ref="H3:H4"/>
    <mergeCell ref="B3:C4"/>
  </mergeCells>
  <printOptions horizontalCentered="1"/>
  <pageMargins left="0.1968503937007874" right="0.1968503937007874" top="0.7874015748031497" bottom="0.3937007874015748" header="0.11811023622047245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保健福祉企画室</cp:lastModifiedBy>
  <cp:lastPrinted>2012-12-13T11:15:36Z</cp:lastPrinted>
  <dcterms:created xsi:type="dcterms:W3CDTF">2002-02-28T05:09:00Z</dcterms:created>
  <dcterms:modified xsi:type="dcterms:W3CDTF">2012-12-13T11:15:39Z</dcterms:modified>
  <cp:category/>
  <cp:version/>
  <cp:contentType/>
  <cp:contentStatus/>
</cp:coreProperties>
</file>