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40" windowHeight="4350" activeTab="0"/>
  </bookViews>
  <sheets>
    <sheet name="概況1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<sst xmlns="http://schemas.openxmlformats.org/spreadsheetml/2006/main" count="70" uniqueCount="69">
  <si>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盛岡市</t>
  </si>
  <si>
    <t>雫石町</t>
  </si>
  <si>
    <t>葛巻町</t>
  </si>
  <si>
    <t>岩手町</t>
  </si>
  <si>
    <t>滝沢村</t>
  </si>
  <si>
    <t>紫波町</t>
  </si>
  <si>
    <t>矢巾町</t>
  </si>
  <si>
    <t>花巻市</t>
  </si>
  <si>
    <t>一関市</t>
  </si>
  <si>
    <t>平泉町</t>
  </si>
  <si>
    <t>藤沢町</t>
  </si>
  <si>
    <t>大船渡市</t>
  </si>
  <si>
    <t>陸前高田市</t>
  </si>
  <si>
    <t>住田町</t>
  </si>
  <si>
    <t>釜石市</t>
  </si>
  <si>
    <t>大槌町</t>
  </si>
  <si>
    <t>宮古市</t>
  </si>
  <si>
    <t>山田町</t>
  </si>
  <si>
    <t>岩泉町</t>
  </si>
  <si>
    <t>田野畑村</t>
  </si>
  <si>
    <t>久慈市</t>
  </si>
  <si>
    <t>普代村</t>
  </si>
  <si>
    <t>野田村</t>
  </si>
  <si>
    <t>二戸市</t>
  </si>
  <si>
    <t>軽米町</t>
  </si>
  <si>
    <t>九戸村</t>
  </si>
  <si>
    <t>一戸町</t>
  </si>
  <si>
    <t>市町村</t>
  </si>
  <si>
    <t>世帯数</t>
  </si>
  <si>
    <t>岩手中部保健医療圏</t>
  </si>
  <si>
    <t>盛岡保健医療圏</t>
  </si>
  <si>
    <t>胆江保健医療圏</t>
  </si>
  <si>
    <t>両磐保健医療圏</t>
  </si>
  <si>
    <t>一関保健所</t>
  </si>
  <si>
    <t>気仙保健医療圏</t>
  </si>
  <si>
    <t>大船渡保健所</t>
  </si>
  <si>
    <t>釜石保健医療圏</t>
  </si>
  <si>
    <t>釜石保健所</t>
  </si>
  <si>
    <t>宮古保健医療圏</t>
  </si>
  <si>
    <t>宮古保健所</t>
  </si>
  <si>
    <t>久慈保健医療圏</t>
  </si>
  <si>
    <t>久慈保健所</t>
  </si>
  <si>
    <t>二戸保健医療圏</t>
  </si>
  <si>
    <t>二戸保健所</t>
  </si>
  <si>
    <t>男</t>
  </si>
  <si>
    <t>女</t>
  </si>
  <si>
    <t>医療圏</t>
  </si>
  <si>
    <t>保健所</t>
  </si>
  <si>
    <t>総数</t>
  </si>
  <si>
    <t>10月 1日人口</t>
  </si>
  <si>
    <t>面積
（k㎡）</t>
  </si>
  <si>
    <t>人口密度
（人/k㎡）</t>
  </si>
  <si>
    <t>1世帯当たり
の人口</t>
  </si>
  <si>
    <t>八幡平市</t>
  </si>
  <si>
    <t>西和賀町</t>
  </si>
  <si>
    <t>奥州保健所</t>
  </si>
  <si>
    <t>奥州市</t>
  </si>
  <si>
    <t>遠野市</t>
  </si>
  <si>
    <t>洋野町</t>
  </si>
  <si>
    <t>盛岡市保健所</t>
  </si>
  <si>
    <t>県央保健所</t>
  </si>
  <si>
    <t>1.世帯数・人口・人口密度（市町村別）</t>
  </si>
  <si>
    <t>(注)</t>
  </si>
  <si>
    <t>中部保健所</t>
  </si>
  <si>
    <t>北上市</t>
  </si>
  <si>
    <t>金ヶ崎町</t>
  </si>
  <si>
    <t>（平成22年10月1日国勢調査人口）</t>
  </si>
  <si>
    <t>面積の＊の数値は、境界未定のため総務省統計局において推定したものである。</t>
  </si>
  <si>
    <t>〔資料〕総務省統計局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</si>
</sst>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\ "/>
    <numFmt numFmtId="179" formatCode="#,##0.00\ \ "/>
    <numFmt numFmtId="180" formatCode="#,##0.00\ "/>
    <numFmt numFmtId="181" formatCode="#,##0.0\ "/>
    <numFmt numFmtId="182" formatCode="0.00\ "/>
    <numFmt numFmtId="183" formatCode="#,##0.00\ \ \ \ "/>
    <numFmt numFmtId="184" formatCode="&quot;※&quot;\ \ #,##0.00\ "/>
    <numFmt numFmtId="185" formatCode="&quot;※&quot;\ \ \ #,##0.00\ "/>
    <numFmt numFmtId="186" formatCode="ge"/>
    <numFmt numFmtId="187" formatCode="#\ ###\ ##0;\-#,##0"/>
    <numFmt numFmtId="188" formatCode="0.00_);[Red]\(0.00\)"/>
    <numFmt numFmtId="189" formatCode="#,##0.00_);[Red]\(#,##0.00\)"/>
    <numFmt numFmtId="190" formatCode="&quot;*&quot;\ \ \ #,##0.00\ "/>
    <numFmt numFmtId="191" formatCode="&quot;＊&quot;\ \ #,##0.0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tted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medium"/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medium"/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medium"/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otted">
        <color indexed="8"/>
      </bottom>
    </border>
    <border>
      <left style="thin">
        <color indexed="8"/>
      </left>
      <right style="medium"/>
      <top style="dash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dotted">
        <color indexed="8"/>
      </top>
      <bottom style="thin"/>
    </border>
    <border>
      <left style="thin">
        <color indexed="8"/>
      </left>
      <right style="medium"/>
      <top style="dotted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dotted">
        <color indexed="8"/>
      </top>
      <bottom style="medium"/>
    </border>
    <border>
      <left>
        <color indexed="63"/>
      </left>
      <right style="thin">
        <color indexed="8"/>
      </right>
      <top style="dotted">
        <color indexed="8"/>
      </top>
      <bottom style="medium"/>
    </border>
    <border>
      <left style="thin">
        <color indexed="8"/>
      </left>
      <right style="medium"/>
      <top style="dotted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57" fontId="2" fillId="0" borderId="0" xfId="0" applyNumberFormat="1" applyFont="1" applyBorder="1" applyAlignment="1">
      <alignment vertical="center"/>
    </xf>
    <xf numFmtId="14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80" fontId="2" fillId="0" borderId="13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80" fontId="2" fillId="0" borderId="16" xfId="0" applyNumberFormat="1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180" fontId="2" fillId="0" borderId="17" xfId="0" applyNumberFormat="1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0" fontId="2" fillId="0" borderId="19" xfId="0" applyNumberFormat="1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right" vertical="top" wrapText="1"/>
    </xf>
    <xf numFmtId="0" fontId="3" fillId="0" borderId="0" xfId="0" applyFont="1" applyBorder="1" applyAlignment="1">
      <alignment vertical="center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6" fontId="2" fillId="0" borderId="24" xfId="57" applyFont="1" applyBorder="1" applyAlignment="1">
      <alignment horizontal="center" vertical="center"/>
    </xf>
    <xf numFmtId="6" fontId="2" fillId="0" borderId="10" xfId="57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56" fontId="2" fillId="0" borderId="24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178" fontId="2" fillId="33" borderId="20" xfId="0" applyNumberFormat="1" applyFont="1" applyFill="1" applyBorder="1" applyAlignment="1">
      <alignment horizontal="right" vertical="center"/>
    </xf>
    <xf numFmtId="180" fontId="2" fillId="33" borderId="20" xfId="0" applyNumberFormat="1" applyFont="1" applyFill="1" applyBorder="1" applyAlignment="1">
      <alignment horizontal="right" vertical="center"/>
    </xf>
    <xf numFmtId="181" fontId="2" fillId="33" borderId="20" xfId="0" applyNumberFormat="1" applyFont="1" applyFill="1" applyBorder="1" applyAlignment="1">
      <alignment vertical="center"/>
    </xf>
    <xf numFmtId="180" fontId="2" fillId="33" borderId="28" xfId="48" applyNumberFormat="1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178" fontId="2" fillId="33" borderId="15" xfId="48" applyNumberFormat="1" applyFont="1" applyFill="1" applyBorder="1" applyAlignment="1">
      <alignment vertical="center"/>
    </xf>
    <xf numFmtId="180" fontId="2" fillId="33" borderId="15" xfId="48" applyNumberFormat="1" applyFont="1" applyFill="1" applyBorder="1" applyAlignment="1">
      <alignment vertical="center"/>
    </xf>
    <xf numFmtId="181" fontId="2" fillId="33" borderId="10" xfId="0" applyNumberFormat="1" applyFont="1" applyFill="1" applyBorder="1" applyAlignment="1">
      <alignment vertical="center"/>
    </xf>
    <xf numFmtId="180" fontId="2" fillId="33" borderId="30" xfId="48" applyNumberFormat="1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180" fontId="2" fillId="33" borderId="10" xfId="48" applyNumberFormat="1" applyFont="1" applyFill="1" applyBorder="1" applyAlignment="1">
      <alignment vertical="center"/>
    </xf>
    <xf numFmtId="178" fontId="2" fillId="0" borderId="32" xfId="48" applyNumberFormat="1" applyFont="1" applyBorder="1" applyAlignment="1">
      <alignment vertical="center"/>
    </xf>
    <xf numFmtId="178" fontId="2" fillId="33" borderId="13" xfId="48" applyNumberFormat="1" applyFont="1" applyFill="1" applyBorder="1" applyAlignment="1">
      <alignment vertical="center"/>
    </xf>
    <xf numFmtId="178" fontId="2" fillId="0" borderId="13" xfId="48" applyNumberFormat="1" applyFont="1" applyBorder="1" applyAlignment="1">
      <alignment vertical="center"/>
    </xf>
    <xf numFmtId="178" fontId="2" fillId="0" borderId="13" xfId="0" applyNumberFormat="1" applyFont="1" applyBorder="1" applyAlignment="1">
      <alignment horizontal="right" vertical="center"/>
    </xf>
    <xf numFmtId="181" fontId="2" fillId="33" borderId="13" xfId="0" applyNumberFormat="1" applyFont="1" applyFill="1" applyBorder="1" applyAlignment="1">
      <alignment vertical="center"/>
    </xf>
    <xf numFmtId="180" fontId="2" fillId="33" borderId="33" xfId="48" applyNumberFormat="1" applyFont="1" applyFill="1" applyBorder="1" applyAlignment="1">
      <alignment vertical="center"/>
    </xf>
    <xf numFmtId="178" fontId="2" fillId="0" borderId="34" xfId="48" applyNumberFormat="1" applyFont="1" applyBorder="1" applyAlignment="1">
      <alignment vertical="center"/>
    </xf>
    <xf numFmtId="178" fontId="2" fillId="33" borderId="16" xfId="48" applyNumberFormat="1" applyFont="1" applyFill="1" applyBorder="1" applyAlignment="1">
      <alignment vertical="center"/>
    </xf>
    <xf numFmtId="178" fontId="2" fillId="0" borderId="16" xfId="48" applyNumberFormat="1" applyFont="1" applyBorder="1" applyAlignment="1">
      <alignment vertical="center"/>
    </xf>
    <xf numFmtId="178" fontId="2" fillId="0" borderId="16" xfId="0" applyNumberFormat="1" applyFont="1" applyBorder="1" applyAlignment="1">
      <alignment horizontal="right" vertical="center"/>
    </xf>
    <xf numFmtId="181" fontId="2" fillId="33" borderId="16" xfId="0" applyNumberFormat="1" applyFont="1" applyFill="1" applyBorder="1" applyAlignment="1">
      <alignment vertical="center"/>
    </xf>
    <xf numFmtId="180" fontId="2" fillId="33" borderId="35" xfId="48" applyNumberFormat="1" applyFont="1" applyFill="1" applyBorder="1" applyAlignment="1">
      <alignment vertical="center"/>
    </xf>
    <xf numFmtId="178" fontId="2" fillId="0" borderId="36" xfId="48" applyNumberFormat="1" applyFont="1" applyBorder="1" applyAlignment="1">
      <alignment vertical="center"/>
    </xf>
    <xf numFmtId="178" fontId="2" fillId="33" borderId="17" xfId="48" applyNumberFormat="1" applyFont="1" applyFill="1" applyBorder="1" applyAlignment="1">
      <alignment vertical="center"/>
    </xf>
    <xf numFmtId="178" fontId="2" fillId="0" borderId="17" xfId="48" applyNumberFormat="1" applyFont="1" applyBorder="1" applyAlignment="1">
      <alignment vertical="center"/>
    </xf>
    <xf numFmtId="178" fontId="2" fillId="0" borderId="17" xfId="0" applyNumberFormat="1" applyFont="1" applyBorder="1" applyAlignment="1">
      <alignment horizontal="right" vertical="center"/>
    </xf>
    <xf numFmtId="181" fontId="2" fillId="33" borderId="17" xfId="0" applyNumberFormat="1" applyFont="1" applyFill="1" applyBorder="1" applyAlignment="1">
      <alignment vertical="center"/>
    </xf>
    <xf numFmtId="180" fontId="2" fillId="33" borderId="37" xfId="48" applyNumberFormat="1" applyFont="1" applyFill="1" applyBorder="1" applyAlignment="1">
      <alignment vertical="center"/>
    </xf>
    <xf numFmtId="0" fontId="2" fillId="0" borderId="38" xfId="0" applyFont="1" applyBorder="1" applyAlignment="1">
      <alignment vertical="center"/>
    </xf>
    <xf numFmtId="178" fontId="2" fillId="0" borderId="39" xfId="48" applyNumberFormat="1" applyFont="1" applyBorder="1" applyAlignment="1">
      <alignment vertical="center"/>
    </xf>
    <xf numFmtId="178" fontId="2" fillId="33" borderId="38" xfId="48" applyNumberFormat="1" applyFont="1" applyFill="1" applyBorder="1" applyAlignment="1">
      <alignment vertical="center"/>
    </xf>
    <xf numFmtId="178" fontId="2" fillId="0" borderId="38" xfId="48" applyNumberFormat="1" applyFont="1" applyBorder="1" applyAlignment="1">
      <alignment vertical="center"/>
    </xf>
    <xf numFmtId="178" fontId="2" fillId="0" borderId="38" xfId="0" applyNumberFormat="1" applyFont="1" applyBorder="1" applyAlignment="1">
      <alignment horizontal="right" vertical="center"/>
    </xf>
    <xf numFmtId="180" fontId="2" fillId="0" borderId="38" xfId="0" applyNumberFormat="1" applyFont="1" applyFill="1" applyBorder="1" applyAlignment="1">
      <alignment vertical="center"/>
    </xf>
    <xf numFmtId="181" fontId="2" fillId="33" borderId="38" xfId="0" applyNumberFormat="1" applyFont="1" applyFill="1" applyBorder="1" applyAlignment="1">
      <alignment vertical="center"/>
    </xf>
    <xf numFmtId="180" fontId="2" fillId="33" borderId="40" xfId="48" applyNumberFormat="1" applyFont="1" applyFill="1" applyBorder="1" applyAlignment="1">
      <alignment vertical="center"/>
    </xf>
    <xf numFmtId="0" fontId="2" fillId="0" borderId="41" xfId="0" applyFont="1" applyBorder="1" applyAlignment="1">
      <alignment vertical="center"/>
    </xf>
    <xf numFmtId="178" fontId="2" fillId="0" borderId="42" xfId="48" applyNumberFormat="1" applyFont="1" applyBorder="1" applyAlignment="1">
      <alignment vertical="center"/>
    </xf>
    <xf numFmtId="178" fontId="2" fillId="33" borderId="41" xfId="48" applyNumberFormat="1" applyFont="1" applyFill="1" applyBorder="1" applyAlignment="1">
      <alignment vertical="center"/>
    </xf>
    <xf numFmtId="178" fontId="2" fillId="0" borderId="41" xfId="48" applyNumberFormat="1" applyFont="1" applyBorder="1" applyAlignment="1">
      <alignment vertical="center"/>
    </xf>
    <xf numFmtId="178" fontId="2" fillId="0" borderId="41" xfId="0" applyNumberFormat="1" applyFont="1" applyBorder="1" applyAlignment="1">
      <alignment horizontal="right" vertical="center"/>
    </xf>
    <xf numFmtId="180" fontId="2" fillId="0" borderId="41" xfId="0" applyNumberFormat="1" applyFont="1" applyFill="1" applyBorder="1" applyAlignment="1">
      <alignment vertical="center"/>
    </xf>
    <xf numFmtId="181" fontId="2" fillId="33" borderId="41" xfId="0" applyNumberFormat="1" applyFont="1" applyFill="1" applyBorder="1" applyAlignment="1">
      <alignment vertical="center"/>
    </xf>
    <xf numFmtId="180" fontId="2" fillId="33" borderId="43" xfId="48" applyNumberFormat="1" applyFont="1" applyFill="1" applyBorder="1" applyAlignment="1">
      <alignment vertical="center"/>
    </xf>
    <xf numFmtId="178" fontId="2" fillId="33" borderId="10" xfId="48" applyNumberFormat="1" applyFont="1" applyFill="1" applyBorder="1" applyAlignment="1">
      <alignment vertical="center"/>
    </xf>
    <xf numFmtId="191" fontId="2" fillId="0" borderId="13" xfId="0" applyNumberFormat="1" applyFont="1" applyFill="1" applyBorder="1" applyAlignment="1">
      <alignment vertical="center"/>
    </xf>
    <xf numFmtId="191" fontId="2" fillId="0" borderId="44" xfId="0" applyNumberFormat="1" applyFont="1" applyFill="1" applyBorder="1" applyAlignment="1">
      <alignment vertical="center"/>
    </xf>
    <xf numFmtId="191" fontId="2" fillId="0" borderId="17" xfId="0" applyNumberFormat="1" applyFont="1" applyFill="1" applyBorder="1" applyAlignment="1">
      <alignment vertical="center"/>
    </xf>
    <xf numFmtId="0" fontId="2" fillId="0" borderId="45" xfId="0" applyFont="1" applyBorder="1" applyAlignment="1">
      <alignment vertical="center"/>
    </xf>
    <xf numFmtId="178" fontId="2" fillId="0" borderId="46" xfId="48" applyNumberFormat="1" applyFont="1" applyBorder="1" applyAlignment="1">
      <alignment vertical="center"/>
    </xf>
    <xf numFmtId="178" fontId="2" fillId="33" borderId="19" xfId="48" applyNumberFormat="1" applyFont="1" applyFill="1" applyBorder="1" applyAlignment="1">
      <alignment vertical="center"/>
    </xf>
    <xf numFmtId="178" fontId="2" fillId="0" borderId="19" xfId="48" applyNumberFormat="1" applyFont="1" applyBorder="1" applyAlignment="1">
      <alignment vertical="center"/>
    </xf>
    <xf numFmtId="178" fontId="2" fillId="0" borderId="19" xfId="0" applyNumberFormat="1" applyFont="1" applyBorder="1" applyAlignment="1">
      <alignment horizontal="right" vertical="center"/>
    </xf>
    <xf numFmtId="181" fontId="2" fillId="33" borderId="19" xfId="0" applyNumberFormat="1" applyFont="1" applyFill="1" applyBorder="1" applyAlignment="1">
      <alignment vertical="center"/>
    </xf>
    <xf numFmtId="180" fontId="2" fillId="33" borderId="47" xfId="48" applyNumberFormat="1" applyFont="1" applyFill="1" applyBorder="1" applyAlignment="1">
      <alignment vertical="center"/>
    </xf>
    <xf numFmtId="178" fontId="2" fillId="33" borderId="48" xfId="48" applyNumberFormat="1" applyFont="1" applyFill="1" applyBorder="1" applyAlignment="1">
      <alignment vertical="center"/>
    </xf>
    <xf numFmtId="178" fontId="2" fillId="33" borderId="20" xfId="48" applyNumberFormat="1" applyFont="1" applyFill="1" applyBorder="1" applyAlignment="1">
      <alignment vertical="center"/>
    </xf>
    <xf numFmtId="180" fontId="2" fillId="33" borderId="20" xfId="48" applyNumberFormat="1" applyFont="1" applyFill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178" fontId="2" fillId="0" borderId="52" xfId="48" applyNumberFormat="1" applyFont="1" applyBorder="1" applyAlignment="1">
      <alignment vertical="center"/>
    </xf>
    <xf numFmtId="178" fontId="2" fillId="33" borderId="51" xfId="48" applyNumberFormat="1" applyFont="1" applyFill="1" applyBorder="1" applyAlignment="1">
      <alignment vertical="center"/>
    </xf>
    <xf numFmtId="178" fontId="2" fillId="0" borderId="51" xfId="48" applyNumberFormat="1" applyFont="1" applyBorder="1" applyAlignment="1">
      <alignment vertical="center"/>
    </xf>
    <xf numFmtId="178" fontId="2" fillId="0" borderId="51" xfId="0" applyNumberFormat="1" applyFont="1" applyBorder="1" applyAlignment="1">
      <alignment horizontal="right" vertical="center"/>
    </xf>
    <xf numFmtId="180" fontId="2" fillId="0" borderId="51" xfId="0" applyNumberFormat="1" applyFont="1" applyFill="1" applyBorder="1" applyAlignment="1">
      <alignment vertical="center"/>
    </xf>
    <xf numFmtId="181" fontId="2" fillId="33" borderId="51" xfId="0" applyNumberFormat="1" applyFont="1" applyFill="1" applyBorder="1" applyAlignment="1">
      <alignment vertical="center"/>
    </xf>
    <xf numFmtId="180" fontId="2" fillId="33" borderId="53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tabSelected="1" zoomScaleSheetLayoutView="75" zoomScalePageLayoutView="0" workbookViewId="0" topLeftCell="A1">
      <selection activeCell="I62" sqref="I62"/>
    </sheetView>
  </sheetViews>
  <sheetFormatPr defaultColWidth="9.00390625" defaultRowHeight="13.5"/>
  <cols>
    <col min="1" max="2" width="5.625" style="1" customWidth="1"/>
    <col min="3" max="3" width="10.25390625" style="1" bestFit="1" customWidth="1"/>
    <col min="4" max="7" width="10.25390625" style="1" customWidth="1"/>
    <col min="8" max="8" width="11.25390625" style="1" customWidth="1"/>
    <col min="9" max="9" width="10.25390625" style="1" customWidth="1"/>
    <col min="10" max="10" width="10.25390625" style="2" customWidth="1"/>
    <col min="11" max="11" width="2.625" style="1" customWidth="1"/>
    <col min="12" max="12" width="16.125" style="1" bestFit="1" customWidth="1"/>
    <col min="13" max="13" width="9.50390625" style="1" bestFit="1" customWidth="1"/>
    <col min="14" max="16384" width="9.00390625" style="1" customWidth="1"/>
  </cols>
  <sheetData>
    <row r="1" ht="17.25">
      <c r="A1" s="22" t="s">
        <v>61</v>
      </c>
    </row>
    <row r="2" ht="12">
      <c r="J2" s="2" t="s">
        <v>66</v>
      </c>
    </row>
    <row r="3" spans="1:13" ht="12">
      <c r="A3" s="24" t="s">
        <v>46</v>
      </c>
      <c r="B3" s="26" t="s">
        <v>47</v>
      </c>
      <c r="C3" s="32" t="s">
        <v>27</v>
      </c>
      <c r="D3" s="32" t="s">
        <v>28</v>
      </c>
      <c r="E3" s="33" t="s">
        <v>49</v>
      </c>
      <c r="F3" s="32"/>
      <c r="G3" s="32"/>
      <c r="H3" s="28" t="s">
        <v>50</v>
      </c>
      <c r="I3" s="28" t="s">
        <v>51</v>
      </c>
      <c r="J3" s="30" t="s">
        <v>52</v>
      </c>
      <c r="L3" s="3"/>
      <c r="M3" s="4"/>
    </row>
    <row r="4" spans="1:10" ht="12">
      <c r="A4" s="25"/>
      <c r="B4" s="27"/>
      <c r="C4" s="29"/>
      <c r="D4" s="29"/>
      <c r="E4" s="5" t="s">
        <v>48</v>
      </c>
      <c r="F4" s="5" t="s">
        <v>44</v>
      </c>
      <c r="G4" s="5" t="s">
        <v>45</v>
      </c>
      <c r="H4" s="29"/>
      <c r="I4" s="29"/>
      <c r="J4" s="31"/>
    </row>
    <row r="5" spans="1:10" ht="12">
      <c r="A5" s="34" t="s">
        <v>48</v>
      </c>
      <c r="D5" s="35">
        <f>SUM(D6,D17,D23,D27,D32,D37,D41,D47,D53)</f>
        <v>482845</v>
      </c>
      <c r="E5" s="35">
        <f>SUM(E6,E17,E23,E27,E32,E37,E41,E47,E53)</f>
        <v>1330147</v>
      </c>
      <c r="F5" s="35">
        <f>SUM(F6,F17,F23,F27,F32,F37,F41,F47,F53)</f>
        <v>634971</v>
      </c>
      <c r="G5" s="35">
        <f>SUM(G6,G17,G23,G27,G32,G37,G41,G47,G53)</f>
        <v>695176</v>
      </c>
      <c r="H5" s="36">
        <f>SUM(H6,H17,H23,H27,H32,H37,H41,H47,H53)</f>
        <v>15278.890000000003</v>
      </c>
      <c r="I5" s="37">
        <f aca="true" t="shared" si="0" ref="I5:I48">ROUND(E5/H5,1)</f>
        <v>87.1</v>
      </c>
      <c r="J5" s="38">
        <f>ROUND(E5/D5,2)</f>
        <v>2.75</v>
      </c>
    </row>
    <row r="6" spans="1:10" ht="12">
      <c r="A6" s="39" t="s">
        <v>30</v>
      </c>
      <c r="B6" s="6"/>
      <c r="C6" s="6"/>
      <c r="D6" s="40">
        <f>D7+D9</f>
        <v>186370</v>
      </c>
      <c r="E6" s="40">
        <f>E7+E9</f>
        <v>481699</v>
      </c>
      <c r="F6" s="40">
        <f>F7+F9</f>
        <v>229702</v>
      </c>
      <c r="G6" s="40">
        <f>G7+G9</f>
        <v>251997</v>
      </c>
      <c r="H6" s="41">
        <f>H7+H9</f>
        <v>3641.9000000000005</v>
      </c>
      <c r="I6" s="42">
        <f t="shared" si="0"/>
        <v>132.3</v>
      </c>
      <c r="J6" s="43">
        <f aca="true" t="shared" si="1" ref="J6:J58">ROUND(E6/D6,2)</f>
        <v>2.58</v>
      </c>
    </row>
    <row r="7" spans="1:10" ht="12">
      <c r="A7" s="44"/>
      <c r="B7" s="7" t="s">
        <v>59</v>
      </c>
      <c r="C7" s="6"/>
      <c r="D7" s="40">
        <f>D8</f>
        <v>124839</v>
      </c>
      <c r="E7" s="40">
        <f>E8</f>
        <v>298348</v>
      </c>
      <c r="F7" s="40">
        <f>F8</f>
        <v>141566</v>
      </c>
      <c r="G7" s="40">
        <f>G8</f>
        <v>156782</v>
      </c>
      <c r="H7" s="45">
        <f>H8</f>
        <v>886.47</v>
      </c>
      <c r="I7" s="42">
        <f t="shared" si="0"/>
        <v>336.6</v>
      </c>
      <c r="J7" s="43">
        <f t="shared" si="1"/>
        <v>2.39</v>
      </c>
    </row>
    <row r="8" spans="1:10" ht="12">
      <c r="A8" s="44"/>
      <c r="B8" s="8"/>
      <c r="C8" s="9" t="s">
        <v>0</v>
      </c>
      <c r="D8" s="46">
        <v>124839</v>
      </c>
      <c r="E8" s="47">
        <f>SUM(F8:G8)</f>
        <v>298348</v>
      </c>
      <c r="F8" s="48">
        <v>141566</v>
      </c>
      <c r="G8" s="49">
        <v>156782</v>
      </c>
      <c r="H8" s="10">
        <v>886.47</v>
      </c>
      <c r="I8" s="50">
        <f t="shared" si="0"/>
        <v>336.6</v>
      </c>
      <c r="J8" s="51">
        <f t="shared" si="1"/>
        <v>2.39</v>
      </c>
    </row>
    <row r="9" spans="1:10" ht="12">
      <c r="A9" s="44"/>
      <c r="B9" s="11" t="s">
        <v>60</v>
      </c>
      <c r="C9" s="12"/>
      <c r="D9" s="40">
        <f>SUM(D10:D16)</f>
        <v>61531</v>
      </c>
      <c r="E9" s="40">
        <f>SUM(E10:E16)</f>
        <v>183351</v>
      </c>
      <c r="F9" s="40">
        <f>SUM(F10:F16)</f>
        <v>88136</v>
      </c>
      <c r="G9" s="40">
        <f>SUM(G10:G16)</f>
        <v>95215</v>
      </c>
      <c r="H9" s="40">
        <f>SUM(H10:H16)</f>
        <v>2755.4300000000007</v>
      </c>
      <c r="I9" s="50">
        <f t="shared" si="0"/>
        <v>66.5</v>
      </c>
      <c r="J9" s="51">
        <f>ROUND(E9/D9,2)</f>
        <v>2.98</v>
      </c>
    </row>
    <row r="10" spans="1:10" ht="12">
      <c r="A10" s="44"/>
      <c r="B10" s="8"/>
      <c r="C10" s="13" t="s">
        <v>53</v>
      </c>
      <c r="D10" s="52">
        <v>9647</v>
      </c>
      <c r="E10" s="53">
        <f aca="true" t="shared" si="2" ref="E10:E16">SUM(F10:G10)</f>
        <v>28680</v>
      </c>
      <c r="F10" s="54">
        <v>13725</v>
      </c>
      <c r="G10" s="55">
        <v>14955</v>
      </c>
      <c r="H10" s="14">
        <v>862.25</v>
      </c>
      <c r="I10" s="56">
        <f t="shared" si="0"/>
        <v>33.3</v>
      </c>
      <c r="J10" s="57">
        <f t="shared" si="1"/>
        <v>2.97</v>
      </c>
    </row>
    <row r="11" spans="1:10" ht="12">
      <c r="A11" s="44"/>
      <c r="B11" s="8"/>
      <c r="C11" s="15" t="s">
        <v>1</v>
      </c>
      <c r="D11" s="58">
        <v>5530</v>
      </c>
      <c r="E11" s="59">
        <f t="shared" si="2"/>
        <v>18033</v>
      </c>
      <c r="F11" s="60">
        <v>8594</v>
      </c>
      <c r="G11" s="61">
        <v>9439</v>
      </c>
      <c r="H11" s="16">
        <v>609.01</v>
      </c>
      <c r="I11" s="62">
        <f t="shared" si="0"/>
        <v>29.6</v>
      </c>
      <c r="J11" s="63">
        <f t="shared" si="1"/>
        <v>3.26</v>
      </c>
    </row>
    <row r="12" spans="1:10" ht="12">
      <c r="A12" s="44"/>
      <c r="B12" s="8"/>
      <c r="C12" s="15" t="s">
        <v>2</v>
      </c>
      <c r="D12" s="58">
        <v>2657</v>
      </c>
      <c r="E12" s="59">
        <f t="shared" si="2"/>
        <v>7304</v>
      </c>
      <c r="F12" s="60">
        <v>3526</v>
      </c>
      <c r="G12" s="61">
        <v>3778</v>
      </c>
      <c r="H12" s="16">
        <v>434.99</v>
      </c>
      <c r="I12" s="62">
        <f t="shared" si="0"/>
        <v>16.8</v>
      </c>
      <c r="J12" s="63">
        <f t="shared" si="1"/>
        <v>2.75</v>
      </c>
    </row>
    <row r="13" spans="1:10" ht="12">
      <c r="A13" s="44"/>
      <c r="B13" s="8"/>
      <c r="C13" s="15" t="s">
        <v>3</v>
      </c>
      <c r="D13" s="58">
        <v>5030</v>
      </c>
      <c r="E13" s="59">
        <f t="shared" si="2"/>
        <v>14984</v>
      </c>
      <c r="F13" s="60">
        <v>7307</v>
      </c>
      <c r="G13" s="61">
        <v>7677</v>
      </c>
      <c r="H13" s="16">
        <v>360.55</v>
      </c>
      <c r="I13" s="62">
        <f t="shared" si="0"/>
        <v>41.6</v>
      </c>
      <c r="J13" s="63">
        <f t="shared" si="1"/>
        <v>2.98</v>
      </c>
    </row>
    <row r="14" spans="1:10" ht="12">
      <c r="A14" s="44"/>
      <c r="B14" s="8"/>
      <c r="C14" s="15" t="s">
        <v>4</v>
      </c>
      <c r="D14" s="58">
        <v>19334</v>
      </c>
      <c r="E14" s="59">
        <f t="shared" si="2"/>
        <v>53857</v>
      </c>
      <c r="F14" s="60">
        <v>26233</v>
      </c>
      <c r="G14" s="61">
        <v>27624</v>
      </c>
      <c r="H14" s="16">
        <v>182.32</v>
      </c>
      <c r="I14" s="62">
        <f t="shared" si="0"/>
        <v>295.4</v>
      </c>
      <c r="J14" s="63">
        <f t="shared" si="1"/>
        <v>2.79</v>
      </c>
    </row>
    <row r="15" spans="1:10" ht="12">
      <c r="A15" s="44"/>
      <c r="B15" s="8"/>
      <c r="C15" s="15" t="s">
        <v>5</v>
      </c>
      <c r="D15" s="58">
        <v>10503</v>
      </c>
      <c r="E15" s="59">
        <f t="shared" si="2"/>
        <v>33288</v>
      </c>
      <c r="F15" s="60">
        <v>15736</v>
      </c>
      <c r="G15" s="61">
        <v>17552</v>
      </c>
      <c r="H15" s="16">
        <v>239.03</v>
      </c>
      <c r="I15" s="62">
        <f t="shared" si="0"/>
        <v>139.3</v>
      </c>
      <c r="J15" s="63">
        <f t="shared" si="1"/>
        <v>3.17</v>
      </c>
    </row>
    <row r="16" spans="1:10" ht="12">
      <c r="A16" s="44"/>
      <c r="B16" s="8"/>
      <c r="C16" s="15" t="s">
        <v>6</v>
      </c>
      <c r="D16" s="58">
        <v>8830</v>
      </c>
      <c r="E16" s="59">
        <f t="shared" si="2"/>
        <v>27205</v>
      </c>
      <c r="F16" s="60">
        <v>13015</v>
      </c>
      <c r="G16" s="61">
        <v>14190</v>
      </c>
      <c r="H16" s="16">
        <v>67.28</v>
      </c>
      <c r="I16" s="62">
        <f t="shared" si="0"/>
        <v>404.4</v>
      </c>
      <c r="J16" s="63">
        <f t="shared" si="1"/>
        <v>3.08</v>
      </c>
    </row>
    <row r="17" spans="1:10" ht="12">
      <c r="A17" s="39" t="s">
        <v>29</v>
      </c>
      <c r="B17" s="6"/>
      <c r="C17" s="6"/>
      <c r="D17" s="40">
        <f>SUM(D18)</f>
        <v>79833</v>
      </c>
      <c r="E17" s="40">
        <f>SUM(E18)</f>
        <v>230509</v>
      </c>
      <c r="F17" s="40">
        <f>SUM(F18)</f>
        <v>110825</v>
      </c>
      <c r="G17" s="40">
        <f>SUM(G18)</f>
        <v>119684</v>
      </c>
      <c r="H17" s="40">
        <f>SUM(H18)</f>
        <v>2762.2700000000004</v>
      </c>
      <c r="I17" s="42">
        <f t="shared" si="0"/>
        <v>83.4</v>
      </c>
      <c r="J17" s="43">
        <f t="shared" si="1"/>
        <v>2.89</v>
      </c>
    </row>
    <row r="18" spans="1:10" ht="12">
      <c r="A18" s="44"/>
      <c r="B18" s="7" t="s">
        <v>63</v>
      </c>
      <c r="C18" s="6"/>
      <c r="D18" s="40">
        <f>SUM(D19:D22)</f>
        <v>79833</v>
      </c>
      <c r="E18" s="40">
        <f>SUM(E19:E22)</f>
        <v>230509</v>
      </c>
      <c r="F18" s="40">
        <f>SUM(F19:F22)</f>
        <v>110825</v>
      </c>
      <c r="G18" s="40">
        <f>SUM(G19:G22)</f>
        <v>119684</v>
      </c>
      <c r="H18" s="40">
        <f>SUM(H19:H22)</f>
        <v>2762.2700000000004</v>
      </c>
      <c r="I18" s="42">
        <f>ROUND(E18/H18,1)</f>
        <v>83.4</v>
      </c>
      <c r="J18" s="43">
        <f t="shared" si="1"/>
        <v>2.89</v>
      </c>
    </row>
    <row r="19" spans="1:10" ht="12">
      <c r="A19" s="44"/>
      <c r="B19" s="8"/>
      <c r="C19" s="9" t="s">
        <v>7</v>
      </c>
      <c r="D19" s="46">
        <v>33678</v>
      </c>
      <c r="E19" s="47">
        <f>SUM(F19:G19)</f>
        <v>101438</v>
      </c>
      <c r="F19" s="48">
        <v>48076</v>
      </c>
      <c r="G19" s="49">
        <v>53362</v>
      </c>
      <c r="H19" s="10">
        <v>908.32</v>
      </c>
      <c r="I19" s="50">
        <f>ROUND(E19/H19,1)</f>
        <v>111.7</v>
      </c>
      <c r="J19" s="51">
        <f t="shared" si="1"/>
        <v>3.01</v>
      </c>
    </row>
    <row r="20" spans="1:10" ht="12">
      <c r="A20" s="44"/>
      <c r="B20" s="8"/>
      <c r="C20" s="64" t="s">
        <v>64</v>
      </c>
      <c r="D20" s="65">
        <v>34027</v>
      </c>
      <c r="E20" s="66">
        <f>SUM(F20:G20)</f>
        <v>93138</v>
      </c>
      <c r="F20" s="67">
        <v>45666</v>
      </c>
      <c r="G20" s="68">
        <v>47472</v>
      </c>
      <c r="H20" s="69">
        <v>437.55</v>
      </c>
      <c r="I20" s="70">
        <f t="shared" si="0"/>
        <v>212.9</v>
      </c>
      <c r="J20" s="71">
        <f t="shared" si="1"/>
        <v>2.74</v>
      </c>
    </row>
    <row r="21" spans="1:10" ht="12">
      <c r="A21" s="44"/>
      <c r="B21" s="8"/>
      <c r="C21" s="72" t="s">
        <v>57</v>
      </c>
      <c r="D21" s="73">
        <v>9866</v>
      </c>
      <c r="E21" s="74">
        <f>SUM(F21:G21)</f>
        <v>29331</v>
      </c>
      <c r="F21" s="75">
        <v>14035</v>
      </c>
      <c r="G21" s="76">
        <v>15296</v>
      </c>
      <c r="H21" s="77">
        <v>825.62</v>
      </c>
      <c r="I21" s="78">
        <f t="shared" si="0"/>
        <v>35.5</v>
      </c>
      <c r="J21" s="79">
        <f t="shared" si="1"/>
        <v>2.97</v>
      </c>
    </row>
    <row r="22" spans="1:10" ht="12">
      <c r="A22" s="44"/>
      <c r="B22" s="8"/>
      <c r="C22" s="13" t="s">
        <v>54</v>
      </c>
      <c r="D22" s="52">
        <v>2262</v>
      </c>
      <c r="E22" s="53">
        <f>SUM(F22:G22)</f>
        <v>6602</v>
      </c>
      <c r="F22" s="54">
        <v>3048</v>
      </c>
      <c r="G22" s="55">
        <v>3554</v>
      </c>
      <c r="H22" s="14">
        <v>590.78</v>
      </c>
      <c r="I22" s="56">
        <f>ROUND(E22/H22,1)</f>
        <v>11.2</v>
      </c>
      <c r="J22" s="57">
        <f t="shared" si="1"/>
        <v>2.92</v>
      </c>
    </row>
    <row r="23" spans="1:10" ht="12">
      <c r="A23" s="39" t="s">
        <v>31</v>
      </c>
      <c r="B23" s="6"/>
      <c r="C23" s="6"/>
      <c r="D23" s="40">
        <f>D24</f>
        <v>46706</v>
      </c>
      <c r="E23" s="80">
        <f>E24</f>
        <v>141071</v>
      </c>
      <c r="F23" s="80">
        <f>F24</f>
        <v>68097</v>
      </c>
      <c r="G23" s="80">
        <f>G24</f>
        <v>72974</v>
      </c>
      <c r="H23" s="45">
        <f>H24</f>
        <v>1173.1200000000001</v>
      </c>
      <c r="I23" s="42">
        <f t="shared" si="0"/>
        <v>120.3</v>
      </c>
      <c r="J23" s="43">
        <f t="shared" si="1"/>
        <v>3.02</v>
      </c>
    </row>
    <row r="24" spans="1:10" ht="12">
      <c r="A24" s="44"/>
      <c r="B24" s="7" t="s">
        <v>55</v>
      </c>
      <c r="C24" s="6"/>
      <c r="D24" s="40">
        <f>SUM(D25:D26)</f>
        <v>46706</v>
      </c>
      <c r="E24" s="80">
        <f>SUM(E25:E26)</f>
        <v>141071</v>
      </c>
      <c r="F24" s="80">
        <f>SUM(F25:F26)</f>
        <v>68097</v>
      </c>
      <c r="G24" s="80">
        <f>SUM(G25:G26)</f>
        <v>72974</v>
      </c>
      <c r="H24" s="45">
        <f>SUM(H25:H26)</f>
        <v>1173.1200000000001</v>
      </c>
      <c r="I24" s="42">
        <f t="shared" si="0"/>
        <v>120.3</v>
      </c>
      <c r="J24" s="43">
        <f t="shared" si="1"/>
        <v>3.02</v>
      </c>
    </row>
    <row r="25" spans="1:10" ht="12">
      <c r="A25" s="44"/>
      <c r="B25" s="8"/>
      <c r="C25" s="9" t="s">
        <v>56</v>
      </c>
      <c r="D25" s="46">
        <v>41308</v>
      </c>
      <c r="E25" s="47">
        <f>SUM(F25:G25)</f>
        <v>124746</v>
      </c>
      <c r="F25" s="48">
        <v>59935</v>
      </c>
      <c r="G25" s="49">
        <v>64811</v>
      </c>
      <c r="H25" s="81">
        <v>993.35</v>
      </c>
      <c r="I25" s="50">
        <f t="shared" si="0"/>
        <v>125.6</v>
      </c>
      <c r="J25" s="51">
        <f t="shared" si="1"/>
        <v>3.02</v>
      </c>
    </row>
    <row r="26" spans="1:10" ht="12">
      <c r="A26" s="44"/>
      <c r="B26" s="8"/>
      <c r="C26" s="15" t="s">
        <v>65</v>
      </c>
      <c r="D26" s="58">
        <v>5398</v>
      </c>
      <c r="E26" s="59">
        <f>SUM(F26:G26)</f>
        <v>16325</v>
      </c>
      <c r="F26" s="60">
        <v>8162</v>
      </c>
      <c r="G26" s="61">
        <v>8163</v>
      </c>
      <c r="H26" s="82">
        <v>179.77</v>
      </c>
      <c r="I26" s="62">
        <f t="shared" si="0"/>
        <v>90.8</v>
      </c>
      <c r="J26" s="63">
        <f t="shared" si="1"/>
        <v>3.02</v>
      </c>
    </row>
    <row r="27" spans="1:10" ht="12">
      <c r="A27" s="39" t="s">
        <v>32</v>
      </c>
      <c r="B27" s="6"/>
      <c r="C27" s="6"/>
      <c r="D27" s="40">
        <f>D28</f>
        <v>44966</v>
      </c>
      <c r="E27" s="80">
        <f>E28</f>
        <v>135987</v>
      </c>
      <c r="F27" s="80">
        <f>F28</f>
        <v>65318</v>
      </c>
      <c r="G27" s="80">
        <f>G28</f>
        <v>70669</v>
      </c>
      <c r="H27" s="45">
        <f>H28</f>
        <v>1319.64</v>
      </c>
      <c r="I27" s="42">
        <f t="shared" si="0"/>
        <v>103</v>
      </c>
      <c r="J27" s="43">
        <f t="shared" si="1"/>
        <v>3.02</v>
      </c>
    </row>
    <row r="28" spans="1:10" ht="12">
      <c r="A28" s="44"/>
      <c r="B28" s="7" t="s">
        <v>33</v>
      </c>
      <c r="C28" s="6"/>
      <c r="D28" s="40">
        <f>SUM(D29:D31)</f>
        <v>44966</v>
      </c>
      <c r="E28" s="80">
        <f>SUM(E29:E31)</f>
        <v>135987</v>
      </c>
      <c r="F28" s="80">
        <f>SUM(F29:F31)</f>
        <v>65318</v>
      </c>
      <c r="G28" s="80">
        <f>SUM(G29:G31)</f>
        <v>70669</v>
      </c>
      <c r="H28" s="45">
        <f>SUM(H29:H31)</f>
        <v>1319.64</v>
      </c>
      <c r="I28" s="42">
        <f t="shared" si="0"/>
        <v>103</v>
      </c>
      <c r="J28" s="43">
        <f t="shared" si="1"/>
        <v>3.02</v>
      </c>
    </row>
    <row r="29" spans="1:10" ht="12">
      <c r="A29" s="44"/>
      <c r="B29" s="8"/>
      <c r="C29" s="9" t="s">
        <v>8</v>
      </c>
      <c r="D29" s="46">
        <v>39837</v>
      </c>
      <c r="E29" s="47">
        <f>SUM(F29:G29)</f>
        <v>118578</v>
      </c>
      <c r="F29" s="48">
        <v>56885</v>
      </c>
      <c r="G29" s="49">
        <v>61693</v>
      </c>
      <c r="H29" s="10">
        <v>1133.1</v>
      </c>
      <c r="I29" s="50">
        <f t="shared" si="0"/>
        <v>104.6</v>
      </c>
      <c r="J29" s="51">
        <f t="shared" si="1"/>
        <v>2.98</v>
      </c>
    </row>
    <row r="30" spans="1:10" ht="12">
      <c r="A30" s="44"/>
      <c r="B30" s="8"/>
      <c r="C30" s="15" t="s">
        <v>9</v>
      </c>
      <c r="D30" s="58">
        <v>2447</v>
      </c>
      <c r="E30" s="59">
        <f>SUM(F30:G30)</f>
        <v>8345</v>
      </c>
      <c r="F30" s="60">
        <v>4017</v>
      </c>
      <c r="G30" s="61">
        <v>4328</v>
      </c>
      <c r="H30" s="83">
        <v>63.39</v>
      </c>
      <c r="I30" s="62">
        <f t="shared" si="0"/>
        <v>131.6</v>
      </c>
      <c r="J30" s="63">
        <f t="shared" si="1"/>
        <v>3.41</v>
      </c>
    </row>
    <row r="31" spans="1:10" ht="12">
      <c r="A31" s="84"/>
      <c r="B31" s="17"/>
      <c r="C31" s="18" t="s">
        <v>10</v>
      </c>
      <c r="D31" s="85">
        <v>2682</v>
      </c>
      <c r="E31" s="86">
        <f>SUM(F31:G31)</f>
        <v>9064</v>
      </c>
      <c r="F31" s="87">
        <v>4416</v>
      </c>
      <c r="G31" s="88">
        <v>4648</v>
      </c>
      <c r="H31" s="19">
        <v>123.15</v>
      </c>
      <c r="I31" s="89">
        <f t="shared" si="0"/>
        <v>73.6</v>
      </c>
      <c r="J31" s="90">
        <f t="shared" si="1"/>
        <v>3.38</v>
      </c>
    </row>
    <row r="32" spans="1:10" ht="12">
      <c r="A32" s="44" t="s">
        <v>34</v>
      </c>
      <c r="B32" s="20"/>
      <c r="C32" s="20"/>
      <c r="D32" s="91">
        <f>D33</f>
        <v>24646</v>
      </c>
      <c r="E32" s="92">
        <f>E33</f>
        <v>70227</v>
      </c>
      <c r="F32" s="92">
        <f>F33</f>
        <v>33215</v>
      </c>
      <c r="G32" s="92">
        <f>G33</f>
        <v>37012</v>
      </c>
      <c r="H32" s="93">
        <f>H33</f>
        <v>890.4200000000001</v>
      </c>
      <c r="I32" s="37">
        <f t="shared" si="0"/>
        <v>78.9</v>
      </c>
      <c r="J32" s="38">
        <f t="shared" si="1"/>
        <v>2.85</v>
      </c>
    </row>
    <row r="33" spans="1:10" ht="12">
      <c r="A33" s="44"/>
      <c r="B33" s="7" t="s">
        <v>35</v>
      </c>
      <c r="C33" s="6"/>
      <c r="D33" s="40">
        <f>SUM(D34:D36)</f>
        <v>24646</v>
      </c>
      <c r="E33" s="80">
        <f>SUM(E34:E36)</f>
        <v>70227</v>
      </c>
      <c r="F33" s="80">
        <f>SUM(F34:F36)</f>
        <v>33215</v>
      </c>
      <c r="G33" s="80">
        <f>SUM(G34:G36)</f>
        <v>37012</v>
      </c>
      <c r="H33" s="45">
        <f>SUM(H34:H36)</f>
        <v>890.4200000000001</v>
      </c>
      <c r="I33" s="42">
        <f t="shared" si="0"/>
        <v>78.9</v>
      </c>
      <c r="J33" s="43">
        <f t="shared" si="1"/>
        <v>2.85</v>
      </c>
    </row>
    <row r="34" spans="1:10" ht="12">
      <c r="A34" s="44"/>
      <c r="B34" s="8"/>
      <c r="C34" s="9" t="s">
        <v>11</v>
      </c>
      <c r="D34" s="46">
        <v>14798</v>
      </c>
      <c r="E34" s="47">
        <f>SUM(F34:G34)</f>
        <v>40737</v>
      </c>
      <c r="F34" s="48">
        <v>19412</v>
      </c>
      <c r="G34" s="49">
        <v>21325</v>
      </c>
      <c r="H34" s="81">
        <v>323.3</v>
      </c>
      <c r="I34" s="50">
        <f t="shared" si="0"/>
        <v>126</v>
      </c>
      <c r="J34" s="51">
        <f t="shared" si="1"/>
        <v>2.75</v>
      </c>
    </row>
    <row r="35" spans="1:10" ht="12">
      <c r="A35" s="44"/>
      <c r="B35" s="8"/>
      <c r="C35" s="15" t="s">
        <v>12</v>
      </c>
      <c r="D35" s="58">
        <v>7767</v>
      </c>
      <c r="E35" s="59">
        <f>SUM(F35:G35)</f>
        <v>23300</v>
      </c>
      <c r="F35" s="60">
        <v>10844</v>
      </c>
      <c r="G35" s="61">
        <v>12456</v>
      </c>
      <c r="H35" s="16">
        <v>232.29</v>
      </c>
      <c r="I35" s="62">
        <f t="shared" si="0"/>
        <v>100.3</v>
      </c>
      <c r="J35" s="63">
        <f t="shared" si="1"/>
        <v>3</v>
      </c>
    </row>
    <row r="36" spans="1:10" ht="12">
      <c r="A36" s="44"/>
      <c r="B36" s="8"/>
      <c r="C36" s="15" t="s">
        <v>13</v>
      </c>
      <c r="D36" s="58">
        <v>2081</v>
      </c>
      <c r="E36" s="59">
        <f>SUM(F36:G36)</f>
        <v>6190</v>
      </c>
      <c r="F36" s="60">
        <v>2959</v>
      </c>
      <c r="G36" s="61">
        <v>3231</v>
      </c>
      <c r="H36" s="16">
        <v>334.83</v>
      </c>
      <c r="I36" s="62">
        <f t="shared" si="0"/>
        <v>18.5</v>
      </c>
      <c r="J36" s="63">
        <f t="shared" si="1"/>
        <v>2.97</v>
      </c>
    </row>
    <row r="37" spans="1:10" ht="12">
      <c r="A37" s="39" t="s">
        <v>36</v>
      </c>
      <c r="B37" s="6"/>
      <c r="C37" s="6"/>
      <c r="D37" s="40">
        <f>D38</f>
        <v>21749</v>
      </c>
      <c r="E37" s="80">
        <f>E38</f>
        <v>54850</v>
      </c>
      <c r="F37" s="80">
        <f>F38</f>
        <v>25665</v>
      </c>
      <c r="G37" s="80">
        <f>G38</f>
        <v>29185</v>
      </c>
      <c r="H37" s="45">
        <f>H38</f>
        <v>642.02</v>
      </c>
      <c r="I37" s="42">
        <f t="shared" si="0"/>
        <v>85.4</v>
      </c>
      <c r="J37" s="43">
        <f t="shared" si="1"/>
        <v>2.52</v>
      </c>
    </row>
    <row r="38" spans="1:10" ht="12">
      <c r="A38" s="44"/>
      <c r="B38" s="7" t="s">
        <v>37</v>
      </c>
      <c r="C38" s="6"/>
      <c r="D38" s="40">
        <f>SUM(D39:D40)</f>
        <v>21749</v>
      </c>
      <c r="E38" s="80">
        <f>SUM(E39:E40)</f>
        <v>54850</v>
      </c>
      <c r="F38" s="80">
        <f>SUM(F39:F40)</f>
        <v>25665</v>
      </c>
      <c r="G38" s="80">
        <f>SUM(G39:G40)</f>
        <v>29185</v>
      </c>
      <c r="H38" s="45">
        <f>SUM(H39:H40)</f>
        <v>642.02</v>
      </c>
      <c r="I38" s="42">
        <f t="shared" si="0"/>
        <v>85.4</v>
      </c>
      <c r="J38" s="43">
        <f t="shared" si="1"/>
        <v>2.52</v>
      </c>
    </row>
    <row r="39" spans="1:10" ht="12">
      <c r="A39" s="44"/>
      <c r="B39" s="8"/>
      <c r="C39" s="15" t="s">
        <v>14</v>
      </c>
      <c r="D39" s="58">
        <v>16070</v>
      </c>
      <c r="E39" s="59">
        <f>SUM(F39:G39)</f>
        <v>39574</v>
      </c>
      <c r="F39" s="60">
        <v>18543</v>
      </c>
      <c r="G39" s="61">
        <v>21031</v>
      </c>
      <c r="H39" s="81">
        <v>441.43</v>
      </c>
      <c r="I39" s="62">
        <f t="shared" si="0"/>
        <v>89.6</v>
      </c>
      <c r="J39" s="63">
        <f t="shared" si="1"/>
        <v>2.46</v>
      </c>
    </row>
    <row r="40" spans="1:10" ht="12">
      <c r="A40" s="44"/>
      <c r="B40" s="8"/>
      <c r="C40" s="15" t="s">
        <v>15</v>
      </c>
      <c r="D40" s="58">
        <v>5679</v>
      </c>
      <c r="E40" s="59">
        <f>SUM(F40:G40)</f>
        <v>15276</v>
      </c>
      <c r="F40" s="60">
        <v>7122</v>
      </c>
      <c r="G40" s="61">
        <v>8154</v>
      </c>
      <c r="H40" s="16">
        <v>200.59</v>
      </c>
      <c r="I40" s="62">
        <f t="shared" si="0"/>
        <v>76.2</v>
      </c>
      <c r="J40" s="63">
        <f t="shared" si="1"/>
        <v>2.69</v>
      </c>
    </row>
    <row r="41" spans="1:10" ht="12">
      <c r="A41" s="39" t="s">
        <v>38</v>
      </c>
      <c r="B41" s="6"/>
      <c r="C41" s="6"/>
      <c r="D41" s="40">
        <f>D42</f>
        <v>34687</v>
      </c>
      <c r="E41" s="80">
        <f>E42</f>
        <v>92694</v>
      </c>
      <c r="F41" s="80">
        <f>F42</f>
        <v>44023</v>
      </c>
      <c r="G41" s="80">
        <f>G42</f>
        <v>48671</v>
      </c>
      <c r="H41" s="45">
        <f>H42</f>
        <v>2672.4500000000003</v>
      </c>
      <c r="I41" s="42">
        <f t="shared" si="0"/>
        <v>34.7</v>
      </c>
      <c r="J41" s="43">
        <f t="shared" si="1"/>
        <v>2.67</v>
      </c>
    </row>
    <row r="42" spans="1:10" ht="12">
      <c r="A42" s="44"/>
      <c r="B42" s="7" t="s">
        <v>39</v>
      </c>
      <c r="C42" s="6"/>
      <c r="D42" s="40">
        <f>SUM(D43:D46)</f>
        <v>34687</v>
      </c>
      <c r="E42" s="80">
        <f>SUM(E43:E46)</f>
        <v>92694</v>
      </c>
      <c r="F42" s="80">
        <f>SUM(F43:F46)</f>
        <v>44023</v>
      </c>
      <c r="G42" s="80">
        <f>SUM(G43:G46)</f>
        <v>48671</v>
      </c>
      <c r="H42" s="45">
        <f>SUM(H43:H46)</f>
        <v>2672.4500000000003</v>
      </c>
      <c r="I42" s="42">
        <f t="shared" si="0"/>
        <v>34.7</v>
      </c>
      <c r="J42" s="43">
        <f t="shared" si="1"/>
        <v>2.67</v>
      </c>
    </row>
    <row r="43" spans="1:10" ht="12">
      <c r="A43" s="44"/>
      <c r="B43" s="8"/>
      <c r="C43" s="9" t="s">
        <v>16</v>
      </c>
      <c r="D43" s="46">
        <v>22440</v>
      </c>
      <c r="E43" s="47">
        <f>SUM(F43:G43)</f>
        <v>59430</v>
      </c>
      <c r="F43" s="48">
        <v>28191</v>
      </c>
      <c r="G43" s="49">
        <v>31239</v>
      </c>
      <c r="H43" s="10">
        <v>1259.89</v>
      </c>
      <c r="I43" s="50">
        <f t="shared" si="0"/>
        <v>47.2</v>
      </c>
      <c r="J43" s="51">
        <f t="shared" si="1"/>
        <v>2.65</v>
      </c>
    </row>
    <row r="44" spans="1:10" ht="12">
      <c r="A44" s="44"/>
      <c r="B44" s="8"/>
      <c r="C44" s="15" t="s">
        <v>17</v>
      </c>
      <c r="D44" s="58">
        <v>6596</v>
      </c>
      <c r="E44" s="59">
        <f>SUM(F44:G44)</f>
        <v>18617</v>
      </c>
      <c r="F44" s="60">
        <v>8760</v>
      </c>
      <c r="G44" s="61">
        <v>9857</v>
      </c>
      <c r="H44" s="16">
        <v>263.45</v>
      </c>
      <c r="I44" s="62">
        <f t="shared" si="0"/>
        <v>70.7</v>
      </c>
      <c r="J44" s="63">
        <f t="shared" si="1"/>
        <v>2.82</v>
      </c>
    </row>
    <row r="45" spans="1:10" ht="12">
      <c r="A45" s="44"/>
      <c r="B45" s="8"/>
      <c r="C45" s="15" t="s">
        <v>18</v>
      </c>
      <c r="D45" s="58">
        <v>4350</v>
      </c>
      <c r="E45" s="59">
        <f>SUM(F45:G45)</f>
        <v>10804</v>
      </c>
      <c r="F45" s="60">
        <v>5204</v>
      </c>
      <c r="G45" s="61">
        <v>5600</v>
      </c>
      <c r="H45" s="83">
        <v>992.92</v>
      </c>
      <c r="I45" s="62">
        <f t="shared" si="0"/>
        <v>10.9</v>
      </c>
      <c r="J45" s="63">
        <f t="shared" si="1"/>
        <v>2.48</v>
      </c>
    </row>
    <row r="46" spans="1:10" ht="12">
      <c r="A46" s="44"/>
      <c r="B46" s="8"/>
      <c r="C46" s="15" t="s">
        <v>19</v>
      </c>
      <c r="D46" s="58">
        <v>1301</v>
      </c>
      <c r="E46" s="59">
        <f>SUM(F46:G46)</f>
        <v>3843</v>
      </c>
      <c r="F46" s="60">
        <v>1868</v>
      </c>
      <c r="G46" s="61">
        <v>1975</v>
      </c>
      <c r="H46" s="16">
        <v>156.19</v>
      </c>
      <c r="I46" s="62">
        <f t="shared" si="0"/>
        <v>24.6</v>
      </c>
      <c r="J46" s="63">
        <f t="shared" si="1"/>
        <v>2.95</v>
      </c>
    </row>
    <row r="47" spans="1:10" ht="12">
      <c r="A47" s="39" t="s">
        <v>40</v>
      </c>
      <c r="B47" s="6"/>
      <c r="C47" s="6"/>
      <c r="D47" s="40">
        <f>D48</f>
        <v>22710</v>
      </c>
      <c r="E47" s="80">
        <f>E48</f>
        <v>62505</v>
      </c>
      <c r="F47" s="80">
        <f>F48</f>
        <v>29413</v>
      </c>
      <c r="G47" s="80">
        <f>G48</f>
        <v>33092</v>
      </c>
      <c r="H47" s="45">
        <f>H48</f>
        <v>1076.86</v>
      </c>
      <c r="I47" s="42">
        <f t="shared" si="0"/>
        <v>58</v>
      </c>
      <c r="J47" s="43">
        <f t="shared" si="1"/>
        <v>2.75</v>
      </c>
    </row>
    <row r="48" spans="1:10" ht="12">
      <c r="A48" s="44"/>
      <c r="B48" s="7" t="s">
        <v>41</v>
      </c>
      <c r="C48" s="6"/>
      <c r="D48" s="40">
        <f>SUM(D49:D52)</f>
        <v>22710</v>
      </c>
      <c r="E48" s="80">
        <f>SUM(E49:E52)</f>
        <v>62505</v>
      </c>
      <c r="F48" s="80">
        <f>SUM(F49:F52)</f>
        <v>29413</v>
      </c>
      <c r="G48" s="80">
        <f>SUM(G49:G52)</f>
        <v>33092</v>
      </c>
      <c r="H48" s="45">
        <f>SUM(H49:H52)</f>
        <v>1076.86</v>
      </c>
      <c r="I48" s="42">
        <f t="shared" si="0"/>
        <v>58</v>
      </c>
      <c r="J48" s="43">
        <f t="shared" si="1"/>
        <v>2.75</v>
      </c>
    </row>
    <row r="49" spans="1:10" ht="12">
      <c r="A49" s="44"/>
      <c r="B49" s="8"/>
      <c r="C49" s="9" t="s">
        <v>20</v>
      </c>
      <c r="D49" s="46">
        <v>13984</v>
      </c>
      <c r="E49" s="47">
        <f>SUM(F49:G49)</f>
        <v>36872</v>
      </c>
      <c r="F49" s="48">
        <v>17382</v>
      </c>
      <c r="G49" s="49">
        <v>19490</v>
      </c>
      <c r="H49" s="10">
        <v>623.14</v>
      </c>
      <c r="I49" s="50">
        <f>ROUND(E49/H49,1)</f>
        <v>59.2</v>
      </c>
      <c r="J49" s="51">
        <f t="shared" si="1"/>
        <v>2.64</v>
      </c>
    </row>
    <row r="50" spans="1:10" ht="12">
      <c r="A50" s="44"/>
      <c r="B50" s="8"/>
      <c r="C50" s="15" t="s">
        <v>21</v>
      </c>
      <c r="D50" s="58">
        <v>1039</v>
      </c>
      <c r="E50" s="59">
        <f>SUM(F50:G50)</f>
        <v>3088</v>
      </c>
      <c r="F50" s="60">
        <v>1503</v>
      </c>
      <c r="G50" s="61">
        <v>1585</v>
      </c>
      <c r="H50" s="16">
        <v>69.69</v>
      </c>
      <c r="I50" s="62">
        <f>ROUND(E50/H50,1)</f>
        <v>44.3</v>
      </c>
      <c r="J50" s="63">
        <f t="shared" si="1"/>
        <v>2.97</v>
      </c>
    </row>
    <row r="51" spans="1:10" ht="12">
      <c r="A51" s="44"/>
      <c r="B51" s="8"/>
      <c r="C51" s="15" t="s">
        <v>22</v>
      </c>
      <c r="D51" s="58">
        <v>1575</v>
      </c>
      <c r="E51" s="59">
        <f>SUM(F51:G51)</f>
        <v>4632</v>
      </c>
      <c r="F51" s="60">
        <v>2209</v>
      </c>
      <c r="G51" s="61">
        <v>2423</v>
      </c>
      <c r="H51" s="83">
        <v>80.83</v>
      </c>
      <c r="I51" s="62">
        <f>ROUND(E51/H51,1)</f>
        <v>57.3</v>
      </c>
      <c r="J51" s="63">
        <f>ROUND(E51/D51,2)</f>
        <v>2.94</v>
      </c>
    </row>
    <row r="52" spans="1:10" ht="12">
      <c r="A52" s="44"/>
      <c r="B52" s="8"/>
      <c r="C52" s="15" t="s">
        <v>58</v>
      </c>
      <c r="D52" s="58">
        <v>6112</v>
      </c>
      <c r="E52" s="59">
        <f>SUM(F52:G52)</f>
        <v>17913</v>
      </c>
      <c r="F52" s="60">
        <v>8319</v>
      </c>
      <c r="G52" s="61">
        <v>9594</v>
      </c>
      <c r="H52" s="16">
        <v>303.2</v>
      </c>
      <c r="I52" s="62">
        <f>ROUND(E52/H52,1)</f>
        <v>59.1</v>
      </c>
      <c r="J52" s="63">
        <f t="shared" si="1"/>
        <v>2.93</v>
      </c>
    </row>
    <row r="53" spans="1:10" ht="12">
      <c r="A53" s="39" t="s">
        <v>42</v>
      </c>
      <c r="B53" s="6"/>
      <c r="C53" s="6"/>
      <c r="D53" s="40">
        <f>D54</f>
        <v>21178</v>
      </c>
      <c r="E53" s="80">
        <f>E54</f>
        <v>60605</v>
      </c>
      <c r="F53" s="80">
        <f>F54</f>
        <v>28713</v>
      </c>
      <c r="G53" s="80">
        <f>G54</f>
        <v>31892</v>
      </c>
      <c r="H53" s="45">
        <f>H54</f>
        <v>1100.21</v>
      </c>
      <c r="I53" s="42">
        <f aca="true" t="shared" si="3" ref="I53:I58">ROUND(E53/H53,1)</f>
        <v>55.1</v>
      </c>
      <c r="J53" s="43">
        <f t="shared" si="1"/>
        <v>2.86</v>
      </c>
    </row>
    <row r="54" spans="1:10" ht="12">
      <c r="A54" s="44"/>
      <c r="B54" s="7" t="s">
        <v>43</v>
      </c>
      <c r="C54" s="6"/>
      <c r="D54" s="40">
        <f>SUM(D55:D58)</f>
        <v>21178</v>
      </c>
      <c r="E54" s="80">
        <f>SUM(E55:E58)</f>
        <v>60605</v>
      </c>
      <c r="F54" s="80">
        <f>SUM(F55:F58)</f>
        <v>28713</v>
      </c>
      <c r="G54" s="80">
        <f>SUM(G55:G58)</f>
        <v>31892</v>
      </c>
      <c r="H54" s="45">
        <f>SUM(H55:H58)</f>
        <v>1100.21</v>
      </c>
      <c r="I54" s="42">
        <f t="shared" si="3"/>
        <v>55.1</v>
      </c>
      <c r="J54" s="43">
        <f t="shared" si="1"/>
        <v>2.86</v>
      </c>
    </row>
    <row r="55" spans="1:10" ht="12">
      <c r="A55" s="44"/>
      <c r="B55" s="8"/>
      <c r="C55" s="9" t="s">
        <v>23</v>
      </c>
      <c r="D55" s="46">
        <v>10824</v>
      </c>
      <c r="E55" s="47">
        <f>SUM(F55:G55)</f>
        <v>29702</v>
      </c>
      <c r="F55" s="48">
        <v>13963</v>
      </c>
      <c r="G55" s="49">
        <v>15739</v>
      </c>
      <c r="H55" s="10">
        <v>420.31</v>
      </c>
      <c r="I55" s="50">
        <f t="shared" si="3"/>
        <v>70.7</v>
      </c>
      <c r="J55" s="51">
        <f t="shared" si="1"/>
        <v>2.74</v>
      </c>
    </row>
    <row r="56" spans="1:10" ht="12">
      <c r="A56" s="44"/>
      <c r="B56" s="8"/>
      <c r="C56" s="15" t="s">
        <v>24</v>
      </c>
      <c r="D56" s="58">
        <v>3335</v>
      </c>
      <c r="E56" s="59">
        <f>SUM(F56:G56)</f>
        <v>10209</v>
      </c>
      <c r="F56" s="60">
        <v>4899</v>
      </c>
      <c r="G56" s="61">
        <v>5310</v>
      </c>
      <c r="H56" s="16">
        <v>245.74</v>
      </c>
      <c r="I56" s="62">
        <f t="shared" si="3"/>
        <v>41.5</v>
      </c>
      <c r="J56" s="63">
        <f t="shared" si="1"/>
        <v>3.06</v>
      </c>
    </row>
    <row r="57" spans="1:10" ht="12">
      <c r="A57" s="44"/>
      <c r="B57" s="8"/>
      <c r="C57" s="15" t="s">
        <v>25</v>
      </c>
      <c r="D57" s="58">
        <v>2031</v>
      </c>
      <c r="E57" s="59">
        <f>SUM(F57:G57)</f>
        <v>6507</v>
      </c>
      <c r="F57" s="60">
        <v>3119</v>
      </c>
      <c r="G57" s="61">
        <v>3388</v>
      </c>
      <c r="H57" s="16">
        <v>134.05</v>
      </c>
      <c r="I57" s="62">
        <f t="shared" si="3"/>
        <v>48.5</v>
      </c>
      <c r="J57" s="63">
        <f t="shared" si="1"/>
        <v>3.2</v>
      </c>
    </row>
    <row r="58" spans="1:10" ht="12.75" thickBot="1">
      <c r="A58" s="94"/>
      <c r="B58" s="95"/>
      <c r="C58" s="96" t="s">
        <v>26</v>
      </c>
      <c r="D58" s="97">
        <v>4988</v>
      </c>
      <c r="E58" s="98">
        <f>SUM(F58:G58)</f>
        <v>14187</v>
      </c>
      <c r="F58" s="99">
        <v>6732</v>
      </c>
      <c r="G58" s="100">
        <v>7455</v>
      </c>
      <c r="H58" s="101">
        <v>300.11</v>
      </c>
      <c r="I58" s="102">
        <f t="shared" si="3"/>
        <v>47.3</v>
      </c>
      <c r="J58" s="103">
        <f t="shared" si="1"/>
        <v>2.84</v>
      </c>
    </row>
    <row r="59" spans="1:10" ht="12">
      <c r="A59" s="21" t="s">
        <v>62</v>
      </c>
      <c r="B59" s="23" t="s">
        <v>67</v>
      </c>
      <c r="C59" s="23"/>
      <c r="D59" s="23"/>
      <c r="E59" s="23"/>
      <c r="F59" s="23"/>
      <c r="G59" s="23"/>
      <c r="H59" s="23"/>
      <c r="I59" s="23"/>
      <c r="J59" s="23"/>
    </row>
    <row r="60" ht="12">
      <c r="J60" s="2" t="s">
        <v>68</v>
      </c>
    </row>
  </sheetData>
  <sheetProtection/>
  <mergeCells count="9">
    <mergeCell ref="B59:J59"/>
    <mergeCell ref="A3:A4"/>
    <mergeCell ref="B3:B4"/>
    <mergeCell ref="I3:I4"/>
    <mergeCell ref="J3:J4"/>
    <mergeCell ref="C3:C4"/>
    <mergeCell ref="D3:D4"/>
    <mergeCell ref="E3:G3"/>
    <mergeCell ref="H3:H4"/>
  </mergeCells>
  <printOptions horizontalCentered="1"/>
  <pageMargins left="0.1968503937007874" right="0.1968503937007874" top="0.7874015748031497" bottom="0.3937007874015748" header="0.11811023622047245" footer="0.5118110236220472"/>
  <pageSetup blackAndWhite="1"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保健福祉課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保健福祉企画室</cp:lastModifiedBy>
  <cp:lastPrinted>2010-06-23T08:15:13Z</cp:lastPrinted>
  <dcterms:created xsi:type="dcterms:W3CDTF">2002-02-28T05:09:00Z</dcterms:created>
  <dcterms:modified xsi:type="dcterms:W3CDTF">2012-01-16T09:20:17Z</dcterms:modified>
  <cp:category/>
  <cp:version/>
  <cp:contentType/>
  <cp:contentStatus/>
</cp:coreProperties>
</file>