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tabRatio="800" activeTab="1"/>
  </bookViews>
  <sheets>
    <sheet name="項目別" sheetId="1" r:id="rId1"/>
    <sheet name="年度別" sheetId="2" r:id="rId2"/>
    <sheet name="市町村別（集団回収量除く）" sheetId="3" r:id="rId3"/>
    <sheet name="市町村別（集団回収量含む） " sheetId="4" r:id="rId4"/>
    <sheet name="Sheet1" sheetId="5" r:id="rId5"/>
  </sheets>
  <definedNames>
    <definedName name="_xlnm.Print_Area" localSheetId="0">'項目別'!$A$1:$P$60</definedName>
    <definedName name="_xlnm.Print_Area" localSheetId="3">'市町村別（集団回収量含む） '!$A$1:$CL$36</definedName>
    <definedName name="_xlnm.Print_Area" localSheetId="2">'市町村別（集団回収量除く）'!$A$1:$CA$36</definedName>
    <definedName name="_xlnm.Print_Area" localSheetId="1">'年度別'!$A$1:$P$60</definedName>
    <definedName name="_xlnm.Print_Titles" localSheetId="3">'市町村別（集団回収量含む） '!$A:$B</definedName>
    <definedName name="_xlnm.Print_Titles" localSheetId="2">'市町村別（集団回収量除く）'!$A:$B</definedName>
  </definedNames>
  <calcPr fullCalcOnLoad="1"/>
</workbook>
</file>

<file path=xl/sharedStrings.xml><?xml version="1.0" encoding="utf-8"?>
<sst xmlns="http://schemas.openxmlformats.org/spreadsheetml/2006/main" count="648" uniqueCount="109">
  <si>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</si>
  <si>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</si>
  <si>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</si>
  <si>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</si>
  <si>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</si>
  <si>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</si>
  <si>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</si>
  <si>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</si>
  <si>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</si>
  <si>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</si>
  <si>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</si>
  <si>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</si>
  <si>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</si>
  <si>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</si>
  <si>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</si>
  <si>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</si>
  <si>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</si>
  <si>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</si>
  <si>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</si>
  <si>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</si>
  <si>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</si>
  <si>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</si>
  <si>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</si>
  <si>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</si>
  <si>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</si>
  <si>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</si>
  <si>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</si>
  <si>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</si>
  <si>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</si>
  <si>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</si>
  <si>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</si>
  <si>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</si>
  <si>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</si>
  <si>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</si>
  <si>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</si>
  <si>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</si>
  <si>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</si>
  <si>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</si>
  <si>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</si>
  <si>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</si>
  <si>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総人口（人）</t>
  </si>
  <si>
    <t>県計･県平均</t>
  </si>
  <si>
    <t>盛岡市</t>
  </si>
  <si>
    <t>金ケ崎町</t>
  </si>
  <si>
    <t>対前年度比</t>
  </si>
  <si>
    <t>Ｈ24</t>
  </si>
  <si>
    <t>総人口（人）
（9月の人口）</t>
  </si>
  <si>
    <t>ごみ排出量
（速報値）</t>
  </si>
  <si>
    <t>Ｈ24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</si>
  <si>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</si>
  <si>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</si>
  <si>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</si>
  <si>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</si>
  <si>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</si>
  <si>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</si>
  <si>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</si>
  <si>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Ｈ25</t>
  </si>
  <si>
    <t>7月</t>
  </si>
  <si>
    <t>8月</t>
  </si>
  <si>
    <t>Ｈ26</t>
  </si>
  <si>
    <t>滝沢市</t>
  </si>
  <si>
    <t>滝沢市</t>
  </si>
  <si>
    <t>一人1日当たりごみ総排出量（g）</t>
  </si>
  <si>
    <t>一人1日当たり生活系ごみ排出量（g）</t>
  </si>
  <si>
    <t>一人1日当たり事業系ごみ排出量（g）</t>
  </si>
  <si>
    <t>Ｈ27</t>
  </si>
  <si>
    <t>Ｈ27</t>
  </si>
  <si>
    <t>-</t>
  </si>
  <si>
    <t>平成28年度実績</t>
  </si>
  <si>
    <t>平成27年度実績</t>
  </si>
  <si>
    <t>平成26年度実績</t>
  </si>
  <si>
    <t>平成25年度実績</t>
  </si>
  <si>
    <t>平成24年度実績</t>
  </si>
  <si>
    <t>一人1日当たりごみ総排出量（g）</t>
  </si>
  <si>
    <t>一人1日当たり生活系ごみ排出量（g）</t>
  </si>
  <si>
    <t>一人1日当たり事業系ごみ排出量（g）</t>
  </si>
  <si>
    <t>総人口</t>
  </si>
  <si>
    <t>Ｈ28</t>
  </si>
  <si>
    <t>-</t>
  </si>
  <si>
    <t>平均</t>
  </si>
  <si>
    <t>基準（9月）</t>
  </si>
  <si>
    <t>合計・平均</t>
  </si>
  <si>
    <t>H28年度実績</t>
  </si>
  <si>
    <t>H27年度実績</t>
  </si>
  <si>
    <t>H26年度実績</t>
  </si>
  <si>
    <t>H25年度実績</t>
  </si>
  <si>
    <t>H24年度実績</t>
  </si>
  <si>
    <r>
      <t>Ｈ29年度　ごみ排出量（速報値）月例報告集計結果　《項目別一覧》</t>
    </r>
    <r>
      <rPr>
        <b/>
        <sz val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※集団回収量除く</t>
    </r>
  </si>
  <si>
    <t>平成29年度実績</t>
  </si>
  <si>
    <t>平成29年度実績</t>
  </si>
  <si>
    <r>
      <t>Ｈ29年度　ごみ排出量（速報値）月例報告集計結果　《年度別一覧》</t>
    </r>
    <r>
      <rPr>
        <b/>
        <sz val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※集団回収量除く</t>
    </r>
  </si>
  <si>
    <t>H29年度実績</t>
  </si>
  <si>
    <t>Ｈ29</t>
  </si>
  <si>
    <t>ごみ総排出量（トン）</t>
  </si>
  <si>
    <t>生活系ごみ排出量（トン）</t>
  </si>
  <si>
    <t>事業系ごみ排出量（トン）</t>
  </si>
  <si>
    <t>ごみ総排出量（トン）
（※集団回収量除く）</t>
  </si>
  <si>
    <t>生活系ごみ排出量（トン）
（※集団回収量除く）</t>
  </si>
  <si>
    <t>集団回収量（トン）</t>
  </si>
  <si>
    <t>ごみ総排出量（トン）
（※集団回収量含む）</t>
  </si>
  <si>
    <t>生活系ごみ排出量（トン）
（※集団回収量含む）</t>
  </si>
  <si>
    <t>一人1日当たりごみ総排出量（ｇ）
（※集団回収量含む）</t>
  </si>
  <si>
    <t>一人1日当たり生活系ごみ排出量（ｇ）
（※集団回収量含む）</t>
  </si>
  <si>
    <t>一人1日当たり事業系ごみ排出量（ｇ）</t>
  </si>
  <si>
    <t>一人1日当たり生活系ごみ排出量（ｇ）
（※集団回収量除く）</t>
  </si>
  <si>
    <t>一人1日当たりごみ総排出量（ｇ）
（※集団回収量除く）</t>
  </si>
  <si>
    <t>一人1日当たり事業系ごみ排出量（ｇ）</t>
  </si>
  <si>
    <t>一人1日当たり生活系ごみ排出量（ｇ）</t>
  </si>
  <si>
    <t>一人1日当たりごみ総排出量（ｇ）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</si>
</sst>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CF29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AFFFD7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horizontal="right" vertical="center"/>
    </xf>
    <xf numFmtId="177" fontId="3" fillId="33" borderId="17" xfId="0" applyNumberFormat="1" applyFont="1" applyFill="1" applyBorder="1" applyAlignment="1">
      <alignment vertical="center"/>
    </xf>
    <xf numFmtId="179" fontId="3" fillId="33" borderId="1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81" fontId="7" fillId="33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23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6" fontId="3" fillId="33" borderId="24" xfId="0" applyNumberFormat="1" applyFont="1" applyFill="1" applyBorder="1" applyAlignment="1">
      <alignment horizontal="center" vertical="center" shrinkToFit="1"/>
    </xf>
    <xf numFmtId="181" fontId="7" fillId="33" borderId="17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 shrinkToFit="1"/>
    </xf>
    <xf numFmtId="177" fontId="3" fillId="0" borderId="27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177" fontId="3" fillId="34" borderId="13" xfId="0" applyNumberFormat="1" applyFont="1" applyFill="1" applyBorder="1" applyAlignment="1">
      <alignment horizontal="center" vertical="center" shrinkToFit="1"/>
    </xf>
    <xf numFmtId="176" fontId="3" fillId="34" borderId="22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20" xfId="0" applyNumberFormat="1" applyFont="1" applyFill="1" applyBorder="1" applyAlignment="1">
      <alignment horizontal="right" vertical="center"/>
    </xf>
    <xf numFmtId="177" fontId="3" fillId="34" borderId="13" xfId="0" applyNumberFormat="1" applyFont="1" applyFill="1" applyBorder="1" applyAlignment="1">
      <alignment horizontal="right" vertical="center"/>
    </xf>
    <xf numFmtId="176" fontId="7" fillId="34" borderId="14" xfId="0" applyNumberFormat="1" applyFont="1" applyFill="1" applyBorder="1" applyAlignment="1">
      <alignment vertical="center"/>
    </xf>
    <xf numFmtId="179" fontId="3" fillId="34" borderId="11" xfId="0" applyNumberFormat="1" applyFont="1" applyFill="1" applyBorder="1" applyAlignment="1">
      <alignment horizontal="right" vertical="center" shrinkToFit="1"/>
    </xf>
    <xf numFmtId="177" fontId="3" fillId="34" borderId="10" xfId="0" applyNumberFormat="1" applyFont="1" applyFill="1" applyBorder="1" applyAlignment="1">
      <alignment vertical="center"/>
    </xf>
    <xf numFmtId="179" fontId="3" fillId="34" borderId="12" xfId="0" applyNumberFormat="1" applyFont="1" applyFill="1" applyBorder="1" applyAlignment="1">
      <alignment horizontal="right" vertical="center" shrinkToFit="1"/>
    </xf>
    <xf numFmtId="0" fontId="3" fillId="34" borderId="0" xfId="0" applyFont="1" applyFill="1" applyAlignment="1">
      <alignment vertical="center"/>
    </xf>
    <xf numFmtId="177" fontId="3" fillId="34" borderId="27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48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81" fontId="7" fillId="33" borderId="25" xfId="0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34" borderId="14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3" fillId="36" borderId="13" xfId="0" applyNumberFormat="1" applyFont="1" applyFill="1" applyBorder="1" applyAlignment="1">
      <alignment horizontal="right" vertical="center"/>
    </xf>
    <xf numFmtId="177" fontId="3" fillId="33" borderId="38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horizontal="center" vertical="center"/>
    </xf>
    <xf numFmtId="177" fontId="3" fillId="36" borderId="20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177" fontId="3" fillId="33" borderId="25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 shrinkToFit="1"/>
    </xf>
    <xf numFmtId="179" fontId="3" fillId="34" borderId="21" xfId="0" applyNumberFormat="1" applyFont="1" applyFill="1" applyBorder="1" applyAlignment="1">
      <alignment horizontal="right" vertical="center" shrinkToFit="1"/>
    </xf>
    <xf numFmtId="177" fontId="3" fillId="0" borderId="55" xfId="0" applyNumberFormat="1" applyFont="1" applyBorder="1" applyAlignment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9" fontId="3" fillId="0" borderId="56" xfId="0" applyNumberFormat="1" applyFont="1" applyFill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10" fillId="37" borderId="5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vertical="center" shrinkToFit="1"/>
    </xf>
    <xf numFmtId="0" fontId="3" fillId="0" borderId="59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34" borderId="60" xfId="0" applyNumberFormat="1" applyFont="1" applyFill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57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10" fillId="13" borderId="6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57" xfId="0" applyFont="1" applyFill="1" applyBorder="1" applyAlignment="1">
      <alignment horizontal="center" vertical="center"/>
    </xf>
    <xf numFmtId="0" fontId="10" fillId="39" borderId="58" xfId="0" applyFont="1" applyFill="1" applyBorder="1" applyAlignment="1">
      <alignment horizontal="center" vertical="center"/>
    </xf>
    <xf numFmtId="177" fontId="10" fillId="0" borderId="49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177" fontId="3" fillId="36" borderId="16" xfId="0" applyNumberFormat="1" applyFont="1" applyFill="1" applyBorder="1" applyAlignment="1">
      <alignment vertical="center"/>
    </xf>
    <xf numFmtId="177" fontId="3" fillId="0" borderId="6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63" xfId="0" applyNumberFormat="1" applyFont="1" applyFill="1" applyBorder="1" applyAlignment="1">
      <alignment horizontal="right" vertical="center"/>
    </xf>
    <xf numFmtId="177" fontId="3" fillId="0" borderId="60" xfId="0" applyNumberFormat="1" applyFont="1" applyFill="1" applyBorder="1" applyAlignment="1">
      <alignment vertical="center"/>
    </xf>
    <xf numFmtId="177" fontId="10" fillId="0" borderId="64" xfId="0" applyNumberFormat="1" applyFont="1" applyFill="1" applyBorder="1" applyAlignment="1">
      <alignment vertical="center"/>
    </xf>
    <xf numFmtId="0" fontId="10" fillId="38" borderId="62" xfId="0" applyFont="1" applyFill="1" applyBorder="1" applyAlignment="1">
      <alignment horizontal="center" vertical="center"/>
    </xf>
    <xf numFmtId="177" fontId="10" fillId="0" borderId="64" xfId="0" applyNumberFormat="1" applyFont="1" applyFill="1" applyBorder="1" applyAlignment="1">
      <alignment horizontal="right" vertical="center"/>
    </xf>
    <xf numFmtId="176" fontId="3" fillId="33" borderId="58" xfId="0" applyNumberFormat="1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vertical="center" shrinkToFit="1"/>
    </xf>
    <xf numFmtId="176" fontId="3" fillId="34" borderId="43" xfId="0" applyNumberFormat="1" applyFont="1" applyFill="1" applyBorder="1" applyAlignment="1">
      <alignment horizontal="left" vertical="center" shrinkToFit="1"/>
    </xf>
    <xf numFmtId="176" fontId="3" fillId="0" borderId="43" xfId="0" applyNumberFormat="1" applyFont="1" applyFill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34" borderId="22" xfId="0" applyNumberFormat="1" applyFont="1" applyFill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34" borderId="22" xfId="0" applyNumberFormat="1" applyFont="1" applyFill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40" borderId="38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57" xfId="0" applyFont="1" applyFill="1" applyBorder="1" applyAlignment="1">
      <alignment horizontal="center" vertical="center"/>
    </xf>
    <xf numFmtId="0" fontId="10" fillId="40" borderId="58" xfId="0" applyFont="1" applyFill="1" applyBorder="1" applyAlignment="1">
      <alignment horizontal="center" vertical="center"/>
    </xf>
    <xf numFmtId="177" fontId="3" fillId="0" borderId="65" xfId="0" applyNumberFormat="1" applyFont="1" applyBorder="1" applyAlignment="1">
      <alignment horizontal="center" vertical="center" shrinkToFit="1"/>
    </xf>
    <xf numFmtId="177" fontId="3" fillId="0" borderId="55" xfId="0" applyNumberFormat="1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vertical="center" shrinkToFit="1"/>
    </xf>
    <xf numFmtId="177" fontId="3" fillId="0" borderId="59" xfId="0" applyNumberFormat="1" applyFont="1" applyBorder="1" applyAlignment="1">
      <alignment horizontal="right" vertical="center"/>
    </xf>
    <xf numFmtId="179" fontId="3" fillId="0" borderId="66" xfId="0" applyNumberFormat="1" applyFont="1" applyFill="1" applyBorder="1" applyAlignment="1">
      <alignment horizontal="right" vertical="center" shrinkToFit="1"/>
    </xf>
    <xf numFmtId="177" fontId="3" fillId="0" borderId="33" xfId="0" applyNumberFormat="1" applyFont="1" applyBorder="1" applyAlignment="1">
      <alignment vertical="center"/>
    </xf>
    <xf numFmtId="179" fontId="3" fillId="0" borderId="67" xfId="0" applyNumberFormat="1" applyFont="1" applyFill="1" applyBorder="1" applyAlignment="1">
      <alignment horizontal="right" vertical="center" shrinkToFit="1"/>
    </xf>
    <xf numFmtId="176" fontId="3" fillId="0" borderId="44" xfId="0" applyNumberFormat="1" applyFont="1" applyFill="1" applyBorder="1" applyAlignment="1">
      <alignment vertical="center" shrinkToFit="1"/>
    </xf>
    <xf numFmtId="177" fontId="3" fillId="0" borderId="68" xfId="0" applyNumberFormat="1" applyFont="1" applyFill="1" applyBorder="1" applyAlignment="1">
      <alignment horizontal="center" vertical="center" shrinkToFit="1"/>
    </xf>
    <xf numFmtId="0" fontId="3" fillId="41" borderId="38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10" fillId="41" borderId="62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10" fillId="42" borderId="62" xfId="0" applyFont="1" applyFill="1" applyBorder="1" applyAlignment="1">
      <alignment horizontal="center" vertical="center"/>
    </xf>
    <xf numFmtId="0" fontId="3" fillId="28" borderId="38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25" xfId="0" applyFont="1" applyFill="1" applyBorder="1" applyAlignment="1">
      <alignment horizontal="center" vertical="center"/>
    </xf>
    <xf numFmtId="0" fontId="10" fillId="28" borderId="62" xfId="0" applyFont="1" applyFill="1" applyBorder="1" applyAlignment="1">
      <alignment horizontal="center" vertical="center"/>
    </xf>
    <xf numFmtId="0" fontId="3" fillId="41" borderId="57" xfId="0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/>
    </xf>
    <xf numFmtId="0" fontId="3" fillId="43" borderId="38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25" xfId="0" applyFont="1" applyFill="1" applyBorder="1" applyAlignment="1">
      <alignment horizontal="center" vertical="center"/>
    </xf>
    <xf numFmtId="0" fontId="10" fillId="43" borderId="6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9" fillId="13" borderId="73" xfId="0" applyFont="1" applyFill="1" applyBorder="1" applyAlignment="1">
      <alignment horizontal="center" vertical="center"/>
    </xf>
    <xf numFmtId="0" fontId="9" fillId="13" borderId="58" xfId="0" applyFont="1" applyFill="1" applyBorder="1" applyAlignment="1">
      <alignment horizontal="center" vertical="center"/>
    </xf>
    <xf numFmtId="0" fontId="9" fillId="35" borderId="73" xfId="0" applyFont="1" applyFill="1" applyBorder="1" applyAlignment="1">
      <alignment horizontal="center" vertical="center"/>
    </xf>
    <xf numFmtId="0" fontId="9" fillId="35" borderId="5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9" fillId="39" borderId="73" xfId="0" applyFont="1" applyFill="1" applyBorder="1" applyAlignment="1">
      <alignment horizontal="center" vertical="center"/>
    </xf>
    <xf numFmtId="0" fontId="9" fillId="39" borderId="5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9" fillId="38" borderId="73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0" fontId="9" fillId="37" borderId="58" xfId="0" applyFont="1" applyFill="1" applyBorder="1" applyAlignment="1">
      <alignment horizontal="center" vertical="center"/>
    </xf>
    <xf numFmtId="0" fontId="9" fillId="40" borderId="73" xfId="0" applyFont="1" applyFill="1" applyBorder="1" applyAlignment="1">
      <alignment horizontal="center" vertical="center"/>
    </xf>
    <xf numFmtId="0" fontId="9" fillId="40" borderId="58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9" fillId="42" borderId="73" xfId="0" applyFont="1" applyFill="1" applyBorder="1" applyAlignment="1">
      <alignment horizontal="center" vertical="center" shrinkToFit="1"/>
    </xf>
    <xf numFmtId="0" fontId="9" fillId="42" borderId="58" xfId="0" applyFont="1" applyFill="1" applyBorder="1" applyAlignment="1">
      <alignment horizontal="center" vertical="center" shrinkToFit="1"/>
    </xf>
    <xf numFmtId="0" fontId="9" fillId="28" borderId="23" xfId="0" applyFont="1" applyFill="1" applyBorder="1" applyAlignment="1">
      <alignment horizontal="center" vertical="center" shrinkToFit="1"/>
    </xf>
    <xf numFmtId="0" fontId="9" fillId="28" borderId="24" xfId="0" applyFont="1" applyFill="1" applyBorder="1" applyAlignment="1">
      <alignment horizontal="center" vertical="center" shrinkToFit="1"/>
    </xf>
    <xf numFmtId="0" fontId="9" fillId="42" borderId="73" xfId="0" applyFont="1" applyFill="1" applyBorder="1" applyAlignment="1">
      <alignment horizontal="center" vertical="center"/>
    </xf>
    <xf numFmtId="0" fontId="9" fillId="42" borderId="5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9" fillId="41" borderId="73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3" borderId="23" xfId="0" applyFont="1" applyFill="1" applyBorder="1" applyAlignment="1">
      <alignment horizontal="center" vertical="center"/>
    </xf>
    <xf numFmtId="0" fontId="9" fillId="43" borderId="24" xfId="0" applyFont="1" applyFill="1" applyBorder="1" applyAlignment="1">
      <alignment horizontal="center" vertical="center"/>
    </xf>
    <xf numFmtId="0" fontId="9" fillId="41" borderId="73" xfId="0" applyFont="1" applyFill="1" applyBorder="1" applyAlignment="1">
      <alignment horizontal="center" vertical="center" shrinkToFit="1"/>
    </xf>
    <xf numFmtId="0" fontId="9" fillId="41" borderId="58" xfId="0" applyFont="1" applyFill="1" applyBorder="1" applyAlignment="1">
      <alignment horizontal="center" vertical="center" shrinkToFit="1"/>
    </xf>
    <xf numFmtId="176" fontId="5" fillId="0" borderId="77" xfId="0" applyNumberFormat="1" applyFont="1" applyBorder="1" applyAlignment="1">
      <alignment horizontal="center" vertical="center" shrinkToFit="1"/>
    </xf>
    <xf numFmtId="176" fontId="5" fillId="0" borderId="78" xfId="0" applyNumberFormat="1" applyFont="1" applyBorder="1" applyAlignment="1">
      <alignment horizontal="center" vertical="center" shrinkToFit="1"/>
    </xf>
    <xf numFmtId="176" fontId="3" fillId="33" borderId="23" xfId="0" applyNumberFormat="1" applyFont="1" applyFill="1" applyBorder="1" applyAlignment="1">
      <alignment horizontal="center" vertical="center" shrinkToFit="1"/>
    </xf>
    <xf numFmtId="176" fontId="3" fillId="33" borderId="24" xfId="0" applyNumberFormat="1" applyFont="1" applyFill="1" applyBorder="1" applyAlignment="1">
      <alignment horizontal="center" vertical="center" shrinkToFit="1"/>
    </xf>
    <xf numFmtId="176" fontId="9" fillId="0" borderId="71" xfId="0" applyNumberFormat="1" applyFont="1" applyBorder="1" applyAlignment="1">
      <alignment horizontal="center" vertical="center" wrapText="1" shrinkToFit="1"/>
    </xf>
    <xf numFmtId="176" fontId="9" fillId="0" borderId="77" xfId="0" applyNumberFormat="1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center" vertical="center" shrinkToFit="1"/>
    </xf>
    <xf numFmtId="176" fontId="9" fillId="0" borderId="78" xfId="0" applyNumberFormat="1" applyFont="1" applyBorder="1" applyAlignment="1">
      <alignment horizontal="center" vertical="center" shrinkToFit="1"/>
    </xf>
    <xf numFmtId="0" fontId="0" fillId="44" borderId="74" xfId="0" applyFont="1" applyFill="1" applyBorder="1" applyAlignment="1">
      <alignment horizontal="center" vertical="center" wrapText="1"/>
    </xf>
    <xf numFmtId="0" fontId="0" fillId="44" borderId="79" xfId="0" applyFont="1" applyFill="1" applyBorder="1" applyAlignment="1">
      <alignment horizontal="center" vertical="center" wrapText="1"/>
    </xf>
    <xf numFmtId="0" fontId="0" fillId="44" borderId="45" xfId="0" applyFont="1" applyFill="1" applyBorder="1" applyAlignment="1">
      <alignment horizontal="center" vertical="center" wrapText="1"/>
    </xf>
    <xf numFmtId="0" fontId="0" fillId="45" borderId="74" xfId="0" applyFont="1" applyFill="1" applyBorder="1" applyAlignment="1">
      <alignment horizontal="center" vertical="center" wrapText="1"/>
    </xf>
    <xf numFmtId="0" fontId="0" fillId="45" borderId="79" xfId="0" applyFont="1" applyFill="1" applyBorder="1" applyAlignment="1">
      <alignment horizontal="center" vertical="center" wrapText="1"/>
    </xf>
    <xf numFmtId="0" fontId="0" fillId="45" borderId="45" xfId="0" applyFont="1" applyFill="1" applyBorder="1" applyAlignment="1">
      <alignment horizontal="center" vertical="center" wrapText="1"/>
    </xf>
    <xf numFmtId="0" fontId="0" fillId="46" borderId="74" xfId="0" applyFont="1" applyFill="1" applyBorder="1" applyAlignment="1">
      <alignment horizontal="center" vertical="center" wrapText="1"/>
    </xf>
    <xf numFmtId="0" fontId="0" fillId="46" borderId="79" xfId="0" applyFont="1" applyFill="1" applyBorder="1" applyAlignment="1">
      <alignment horizontal="center" vertical="center" wrapText="1"/>
    </xf>
    <xf numFmtId="0" fontId="0" fillId="46" borderId="45" xfId="0" applyFont="1" applyFill="1" applyBorder="1" applyAlignment="1">
      <alignment horizontal="center" vertical="center" wrapText="1"/>
    </xf>
    <xf numFmtId="0" fontId="0" fillId="47" borderId="74" xfId="0" applyFont="1" applyFill="1" applyBorder="1" applyAlignment="1">
      <alignment horizontal="center" vertical="center"/>
    </xf>
    <xf numFmtId="0" fontId="0" fillId="47" borderId="79" xfId="0" applyFont="1" applyFill="1" applyBorder="1" applyAlignment="1">
      <alignment horizontal="center" vertical="center"/>
    </xf>
    <xf numFmtId="0" fontId="0" fillId="47" borderId="45" xfId="0" applyFont="1" applyFill="1" applyBorder="1" applyAlignment="1">
      <alignment horizontal="center" vertical="center"/>
    </xf>
    <xf numFmtId="0" fontId="0" fillId="48" borderId="74" xfId="0" applyFont="1" applyFill="1" applyBorder="1" applyAlignment="1">
      <alignment horizontal="center" vertical="center" wrapText="1"/>
    </xf>
    <xf numFmtId="0" fontId="0" fillId="48" borderId="79" xfId="0" applyFont="1" applyFill="1" applyBorder="1" applyAlignment="1">
      <alignment horizontal="center" vertical="center" wrapText="1"/>
    </xf>
    <xf numFmtId="0" fontId="0" fillId="48" borderId="45" xfId="0" applyFont="1" applyFill="1" applyBorder="1" applyAlignment="1">
      <alignment horizontal="center" vertical="center" wrapText="1"/>
    </xf>
    <xf numFmtId="0" fontId="0" fillId="49" borderId="74" xfId="0" applyFont="1" applyFill="1" applyBorder="1" applyAlignment="1">
      <alignment horizontal="center" vertical="center" wrapText="1"/>
    </xf>
    <xf numFmtId="0" fontId="0" fillId="49" borderId="79" xfId="0" applyFont="1" applyFill="1" applyBorder="1" applyAlignment="1">
      <alignment horizontal="center" vertical="center" wrapText="1"/>
    </xf>
    <xf numFmtId="0" fontId="0" fillId="49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view="pageBreakPreview" zoomScale="90" zoomScaleSheetLayoutView="90" zoomScalePageLayoutView="0" workbookViewId="0" topLeftCell="A1">
      <selection activeCell="F23" sqref="F23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234" t="s">
        <v>87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2:16" ht="26.2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s="3" customFormat="1" ht="19.5" customHeight="1" thickBot="1">
      <c r="B3" s="241" t="s">
        <v>93</v>
      </c>
      <c r="C3" s="242"/>
      <c r="D3" s="207" t="s">
        <v>38</v>
      </c>
      <c r="E3" s="208" t="s">
        <v>27</v>
      </c>
      <c r="F3" s="208" t="s">
        <v>28</v>
      </c>
      <c r="G3" s="208" t="s">
        <v>57</v>
      </c>
      <c r="H3" s="208" t="s">
        <v>58</v>
      </c>
      <c r="I3" s="208" t="s">
        <v>31</v>
      </c>
      <c r="J3" s="208" t="s">
        <v>32</v>
      </c>
      <c r="K3" s="208" t="s">
        <v>33</v>
      </c>
      <c r="L3" s="208" t="s">
        <v>34</v>
      </c>
      <c r="M3" s="208" t="s">
        <v>35</v>
      </c>
      <c r="N3" s="208" t="s">
        <v>36</v>
      </c>
      <c r="O3" s="209" t="s">
        <v>37</v>
      </c>
      <c r="P3" s="210" t="s">
        <v>39</v>
      </c>
    </row>
    <row r="4" spans="2:16" s="3" customFormat="1" ht="19.5" customHeight="1">
      <c r="B4" s="243" t="s">
        <v>88</v>
      </c>
      <c r="C4" s="244"/>
      <c r="D4" s="124">
        <v>32885.200000000004</v>
      </c>
      <c r="E4" s="124">
        <v>37406.7</v>
      </c>
      <c r="F4" s="124">
        <v>35856</v>
      </c>
      <c r="G4" s="124">
        <v>35706.1</v>
      </c>
      <c r="H4" s="124">
        <v>40133.00000000001</v>
      </c>
      <c r="I4" s="124">
        <v>35310.499999999985</v>
      </c>
      <c r="J4" s="124">
        <v>35536.2</v>
      </c>
      <c r="K4" s="124">
        <v>33170.19999999999</v>
      </c>
      <c r="L4" s="124">
        <v>31668.200000000004</v>
      </c>
      <c r="M4" s="124">
        <v>30337</v>
      </c>
      <c r="N4" s="124">
        <v>25267.800000000003</v>
      </c>
      <c r="O4" s="124">
        <v>33014.799999999996</v>
      </c>
      <c r="P4" s="92">
        <v>406291.7</v>
      </c>
    </row>
    <row r="5" spans="2:16" s="3" customFormat="1" ht="19.5" customHeight="1">
      <c r="B5" s="243" t="s">
        <v>68</v>
      </c>
      <c r="C5" s="244"/>
      <c r="D5" s="124">
        <v>34197.100000000006</v>
      </c>
      <c r="E5" s="124">
        <v>37009.299999999996</v>
      </c>
      <c r="F5" s="124">
        <v>35149.5</v>
      </c>
      <c r="G5" s="124">
        <v>35175.92</v>
      </c>
      <c r="H5" s="124">
        <v>40317.5</v>
      </c>
      <c r="I5" s="124">
        <v>36793</v>
      </c>
      <c r="J5" s="124">
        <v>34906.3</v>
      </c>
      <c r="K5" s="124">
        <v>32573.299999999996</v>
      </c>
      <c r="L5" s="124">
        <v>33412.7</v>
      </c>
      <c r="M5" s="124">
        <v>30520.899999999994</v>
      </c>
      <c r="N5" s="124">
        <v>26268.800000000003</v>
      </c>
      <c r="O5" s="124">
        <v>33001.90000000001</v>
      </c>
      <c r="P5" s="92">
        <v>409326.22000000003</v>
      </c>
    </row>
    <row r="6" spans="2:16" s="3" customFormat="1" ht="19.5" customHeight="1">
      <c r="B6" s="246" t="s">
        <v>69</v>
      </c>
      <c r="C6" s="247"/>
      <c r="D6" s="70">
        <v>36167.80000000002</v>
      </c>
      <c r="E6" s="27">
        <v>35808.299999999996</v>
      </c>
      <c r="F6" s="27">
        <v>36754</v>
      </c>
      <c r="G6" s="27">
        <v>36934.6</v>
      </c>
      <c r="H6" s="27">
        <v>39279.1</v>
      </c>
      <c r="I6" s="27">
        <v>36391.5</v>
      </c>
      <c r="J6" s="27">
        <v>35742.89999999999</v>
      </c>
      <c r="K6" s="27">
        <v>33373.900000000016</v>
      </c>
      <c r="L6" s="27">
        <v>34606.4</v>
      </c>
      <c r="M6" s="27">
        <v>30332.9</v>
      </c>
      <c r="N6" s="27">
        <v>28497.2</v>
      </c>
      <c r="O6" s="89">
        <v>34403.50000000001</v>
      </c>
      <c r="P6" s="92">
        <v>418292.1000000001</v>
      </c>
    </row>
    <row r="7" spans="2:16" s="3" customFormat="1" ht="19.5" customHeight="1">
      <c r="B7" s="246" t="s">
        <v>70</v>
      </c>
      <c r="C7" s="247"/>
      <c r="D7" s="70">
        <v>37080.1</v>
      </c>
      <c r="E7" s="27">
        <v>37327.200000000004</v>
      </c>
      <c r="F7" s="27">
        <v>35976.90000000001</v>
      </c>
      <c r="G7" s="27">
        <v>38136.100000000006</v>
      </c>
      <c r="H7" s="27">
        <v>39792.900000000016</v>
      </c>
      <c r="I7" s="27">
        <v>37703.29999999999</v>
      </c>
      <c r="J7" s="27">
        <v>36629.59999999999</v>
      </c>
      <c r="K7" s="27">
        <v>32617.100000000002</v>
      </c>
      <c r="L7" s="27">
        <v>34400.4</v>
      </c>
      <c r="M7" s="27">
        <v>31457.8</v>
      </c>
      <c r="N7" s="27">
        <v>27166.899999999998</v>
      </c>
      <c r="O7" s="89">
        <v>34947.399999999994</v>
      </c>
      <c r="P7" s="92">
        <v>423235.70000000007</v>
      </c>
    </row>
    <row r="8" spans="2:16" s="3" customFormat="1" ht="19.5" customHeight="1">
      <c r="B8" s="246" t="s">
        <v>71</v>
      </c>
      <c r="C8" s="247"/>
      <c r="D8" s="70">
        <v>37792.299999999996</v>
      </c>
      <c r="E8" s="27">
        <v>37994.90000000001</v>
      </c>
      <c r="F8" s="27">
        <v>35135.399999999994</v>
      </c>
      <c r="G8" s="27">
        <v>38623.299999999996</v>
      </c>
      <c r="H8" s="27">
        <v>41937</v>
      </c>
      <c r="I8" s="27">
        <v>36960.29999999998</v>
      </c>
      <c r="J8" s="27">
        <v>36870.7</v>
      </c>
      <c r="K8" s="27">
        <v>34168.80000000001</v>
      </c>
      <c r="L8" s="27">
        <v>35054.899999999994</v>
      </c>
      <c r="M8" s="27">
        <v>31824.400000000005</v>
      </c>
      <c r="N8" s="27">
        <v>26797.599999999995</v>
      </c>
      <c r="O8" s="89">
        <v>33253.100000000006</v>
      </c>
      <c r="P8" s="92">
        <v>426412.69999999995</v>
      </c>
    </row>
    <row r="9" spans="2:16" s="3" customFormat="1" ht="19.5" customHeight="1" thickBot="1">
      <c r="B9" s="256" t="s">
        <v>72</v>
      </c>
      <c r="C9" s="257"/>
      <c r="D9" s="71">
        <v>36383</v>
      </c>
      <c r="E9" s="67">
        <v>38772</v>
      </c>
      <c r="F9" s="67">
        <v>35776</v>
      </c>
      <c r="G9" s="67">
        <v>38021.9</v>
      </c>
      <c r="H9" s="67">
        <v>40756.9</v>
      </c>
      <c r="I9" s="67">
        <v>34500.9</v>
      </c>
      <c r="J9" s="67">
        <v>37899.2</v>
      </c>
      <c r="K9" s="67">
        <v>34852.7</v>
      </c>
      <c r="L9" s="67">
        <v>32505.4</v>
      </c>
      <c r="M9" s="67">
        <v>31948.1</v>
      </c>
      <c r="N9" s="67">
        <v>26721</v>
      </c>
      <c r="O9" s="90">
        <v>33437.9</v>
      </c>
      <c r="P9" s="93">
        <v>421575</v>
      </c>
    </row>
    <row r="10" spans="2:16" ht="26.25" customHeight="1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s="3" customFormat="1" ht="19.5" customHeight="1" thickBot="1">
      <c r="B11" s="258" t="s">
        <v>94</v>
      </c>
      <c r="C11" s="259"/>
      <c r="D11" s="199" t="s">
        <v>38</v>
      </c>
      <c r="E11" s="200" t="s">
        <v>27</v>
      </c>
      <c r="F11" s="200" t="s">
        <v>28</v>
      </c>
      <c r="G11" s="200" t="s">
        <v>57</v>
      </c>
      <c r="H11" s="200" t="s">
        <v>58</v>
      </c>
      <c r="I11" s="200" t="s">
        <v>31</v>
      </c>
      <c r="J11" s="200" t="s">
        <v>32</v>
      </c>
      <c r="K11" s="200" t="s">
        <v>33</v>
      </c>
      <c r="L11" s="200" t="s">
        <v>34</v>
      </c>
      <c r="M11" s="200" t="s">
        <v>35</v>
      </c>
      <c r="N11" s="200" t="s">
        <v>36</v>
      </c>
      <c r="O11" s="201" t="s">
        <v>37</v>
      </c>
      <c r="P11" s="202" t="s">
        <v>39</v>
      </c>
    </row>
    <row r="12" spans="2:16" s="3" customFormat="1" ht="19.5" customHeight="1">
      <c r="B12" s="219" t="s">
        <v>88</v>
      </c>
      <c r="C12" s="220"/>
      <c r="D12" s="70">
        <v>22080.299999999996</v>
      </c>
      <c r="E12" s="70">
        <v>25418.8</v>
      </c>
      <c r="F12" s="70">
        <v>23841.800000000003</v>
      </c>
      <c r="G12" s="70">
        <v>23760.4</v>
      </c>
      <c r="H12" s="70">
        <v>27805.699999999997</v>
      </c>
      <c r="I12" s="70">
        <v>23766.299999999992</v>
      </c>
      <c r="J12" s="70">
        <v>23523.7</v>
      </c>
      <c r="K12" s="70">
        <v>21772.299999999996</v>
      </c>
      <c r="L12" s="70">
        <v>20900.799999999996</v>
      </c>
      <c r="M12" s="70">
        <v>20412.5</v>
      </c>
      <c r="N12" s="70">
        <v>16535.000000000004</v>
      </c>
      <c r="O12" s="161">
        <v>21760.899999999998</v>
      </c>
      <c r="P12" s="92">
        <v>271578.5</v>
      </c>
    </row>
    <row r="13" spans="2:16" s="3" customFormat="1" ht="19.5" customHeight="1">
      <c r="B13" s="219" t="s">
        <v>68</v>
      </c>
      <c r="C13" s="220"/>
      <c r="D13" s="70">
        <v>23028.200000000008</v>
      </c>
      <c r="E13" s="70">
        <v>25368.300000000003</v>
      </c>
      <c r="F13" s="70">
        <v>23193.999999999993</v>
      </c>
      <c r="G13" s="70">
        <v>23387.620000000006</v>
      </c>
      <c r="H13" s="70">
        <v>27700.600000000002</v>
      </c>
      <c r="I13" s="70">
        <v>24927.399999999998</v>
      </c>
      <c r="J13" s="70">
        <v>23240.200000000004</v>
      </c>
      <c r="K13" s="70">
        <v>21611</v>
      </c>
      <c r="L13" s="70">
        <v>22214.300000000003</v>
      </c>
      <c r="M13" s="70">
        <v>20631.6</v>
      </c>
      <c r="N13" s="70">
        <v>17271.7</v>
      </c>
      <c r="O13" s="161">
        <v>21429.599999999995</v>
      </c>
      <c r="P13" s="92">
        <v>274004.5200000001</v>
      </c>
    </row>
    <row r="14" spans="2:16" s="3" customFormat="1" ht="19.5" customHeight="1">
      <c r="B14" s="245" t="s">
        <v>69</v>
      </c>
      <c r="C14" s="220"/>
      <c r="D14" s="70">
        <v>24356.200000000004</v>
      </c>
      <c r="E14" s="27">
        <v>24452.799999999996</v>
      </c>
      <c r="F14" s="27">
        <v>24291.900000000005</v>
      </c>
      <c r="G14" s="27">
        <v>24319.100000000002</v>
      </c>
      <c r="H14" s="70">
        <v>27023.600000000002</v>
      </c>
      <c r="I14" s="27">
        <v>24637.1</v>
      </c>
      <c r="J14" s="27">
        <v>23977.3</v>
      </c>
      <c r="K14" s="27">
        <v>22234.600000000017</v>
      </c>
      <c r="L14" s="27">
        <v>23141.800000000003</v>
      </c>
      <c r="M14" s="27">
        <v>20494.099999999995</v>
      </c>
      <c r="N14" s="27">
        <v>18748.599999999995</v>
      </c>
      <c r="O14" s="89">
        <v>22895.6</v>
      </c>
      <c r="P14" s="92">
        <v>280572.7</v>
      </c>
    </row>
    <row r="15" spans="2:16" s="3" customFormat="1" ht="19.5" customHeight="1">
      <c r="B15" s="245" t="s">
        <v>70</v>
      </c>
      <c r="C15" s="220"/>
      <c r="D15" s="70">
        <v>24919.999999999996</v>
      </c>
      <c r="E15" s="27">
        <v>25409.5</v>
      </c>
      <c r="F15" s="27">
        <v>24045.799999999996</v>
      </c>
      <c r="G15" s="27">
        <v>25600.7</v>
      </c>
      <c r="H15" s="27">
        <v>27461.4</v>
      </c>
      <c r="I15" s="27">
        <v>25740.000000000004</v>
      </c>
      <c r="J15" s="27">
        <v>24319.999999999996</v>
      </c>
      <c r="K15" s="27">
        <v>21805.499999999993</v>
      </c>
      <c r="L15" s="27">
        <v>22727.600000000002</v>
      </c>
      <c r="M15" s="27">
        <v>21313.5</v>
      </c>
      <c r="N15" s="27">
        <v>18023.199999999993</v>
      </c>
      <c r="O15" s="89">
        <v>23196.59999999999</v>
      </c>
      <c r="P15" s="92">
        <v>284563.8</v>
      </c>
    </row>
    <row r="16" spans="2:16" s="3" customFormat="1" ht="19.5" customHeight="1">
      <c r="B16" s="245" t="s">
        <v>71</v>
      </c>
      <c r="C16" s="220"/>
      <c r="D16" s="70">
        <v>25586.300000000003</v>
      </c>
      <c r="E16" s="27">
        <v>25719.799999999996</v>
      </c>
      <c r="F16" s="27">
        <v>23756.399999999998</v>
      </c>
      <c r="G16" s="27">
        <v>25746.499999999996</v>
      </c>
      <c r="H16" s="27">
        <v>29294.500000000004</v>
      </c>
      <c r="I16" s="27">
        <v>25090.999999999996</v>
      </c>
      <c r="J16" s="27">
        <v>24564.699999999997</v>
      </c>
      <c r="K16" s="27">
        <v>22957.100000000002</v>
      </c>
      <c r="L16" s="27">
        <v>23118.000000000007</v>
      </c>
      <c r="M16" s="27">
        <v>21507.500000000004</v>
      </c>
      <c r="N16" s="27">
        <v>17442.799999999996</v>
      </c>
      <c r="O16" s="89">
        <v>21791.199999999997</v>
      </c>
      <c r="P16" s="92">
        <v>286575.80000000005</v>
      </c>
    </row>
    <row r="17" spans="2:16" s="3" customFormat="1" ht="19.5" customHeight="1" thickBot="1">
      <c r="B17" s="254" t="s">
        <v>72</v>
      </c>
      <c r="C17" s="255"/>
      <c r="D17" s="71">
        <v>25018</v>
      </c>
      <c r="E17" s="67">
        <v>26555.6</v>
      </c>
      <c r="F17" s="67">
        <v>24157.3</v>
      </c>
      <c r="G17" s="67">
        <v>25676</v>
      </c>
      <c r="H17" s="67">
        <v>28332.5</v>
      </c>
      <c r="I17" s="67">
        <v>23610</v>
      </c>
      <c r="J17" s="67">
        <v>25391.3</v>
      </c>
      <c r="K17" s="67">
        <v>23378.1</v>
      </c>
      <c r="L17" s="67">
        <v>21496.3</v>
      </c>
      <c r="M17" s="67">
        <v>22037.2</v>
      </c>
      <c r="N17" s="67">
        <v>17715.9</v>
      </c>
      <c r="O17" s="90">
        <v>22087.1</v>
      </c>
      <c r="P17" s="93">
        <v>285455.3</v>
      </c>
    </row>
    <row r="18" spans="2:16" ht="26.25" customHeight="1" thickBo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s="3" customFormat="1" ht="19.5" customHeight="1" thickBot="1">
      <c r="B19" s="252" t="s">
        <v>95</v>
      </c>
      <c r="C19" s="253"/>
      <c r="D19" s="203" t="s">
        <v>38</v>
      </c>
      <c r="E19" s="204" t="s">
        <v>27</v>
      </c>
      <c r="F19" s="204" t="s">
        <v>28</v>
      </c>
      <c r="G19" s="204" t="s">
        <v>57</v>
      </c>
      <c r="H19" s="204" t="s">
        <v>58</v>
      </c>
      <c r="I19" s="204" t="s">
        <v>31</v>
      </c>
      <c r="J19" s="204" t="s">
        <v>32</v>
      </c>
      <c r="K19" s="204" t="s">
        <v>33</v>
      </c>
      <c r="L19" s="204" t="s">
        <v>34</v>
      </c>
      <c r="M19" s="204" t="s">
        <v>35</v>
      </c>
      <c r="N19" s="204" t="s">
        <v>36</v>
      </c>
      <c r="O19" s="205" t="s">
        <v>37</v>
      </c>
      <c r="P19" s="206" t="s">
        <v>39</v>
      </c>
    </row>
    <row r="20" spans="2:16" s="3" customFormat="1" ht="19.5" customHeight="1">
      <c r="B20" s="217" t="s">
        <v>88</v>
      </c>
      <c r="C20" s="218"/>
      <c r="D20" s="77">
        <v>10804.900000000001</v>
      </c>
      <c r="E20" s="77">
        <v>11987.900000000003</v>
      </c>
      <c r="F20" s="77">
        <v>12014.2</v>
      </c>
      <c r="G20" s="77">
        <v>11945.7</v>
      </c>
      <c r="H20" s="77">
        <v>12327.300000000005</v>
      </c>
      <c r="I20" s="77">
        <v>11544.200000000004</v>
      </c>
      <c r="J20" s="77">
        <v>12012.500000000004</v>
      </c>
      <c r="K20" s="77">
        <v>11397.900000000001</v>
      </c>
      <c r="L20" s="77">
        <v>10767.4</v>
      </c>
      <c r="M20" s="77">
        <v>9924.5</v>
      </c>
      <c r="N20" s="77">
        <v>8732.799999999996</v>
      </c>
      <c r="O20" s="155">
        <v>11253.899999999998</v>
      </c>
      <c r="P20" s="92">
        <v>134713.19999999998</v>
      </c>
    </row>
    <row r="21" spans="2:16" s="3" customFormat="1" ht="19.5" customHeight="1">
      <c r="B21" s="217" t="s">
        <v>68</v>
      </c>
      <c r="C21" s="218"/>
      <c r="D21" s="77">
        <v>11168.9</v>
      </c>
      <c r="E21" s="77">
        <v>11641.000000000002</v>
      </c>
      <c r="F21" s="77">
        <v>11955.499999999998</v>
      </c>
      <c r="G21" s="77">
        <v>11788.3</v>
      </c>
      <c r="H21" s="77">
        <v>12616.900000000001</v>
      </c>
      <c r="I21" s="77">
        <v>11865.6</v>
      </c>
      <c r="J21" s="77">
        <v>11666.100000000002</v>
      </c>
      <c r="K21" s="77">
        <v>10962.3</v>
      </c>
      <c r="L21" s="77">
        <v>11198.400000000001</v>
      </c>
      <c r="M21" s="77">
        <v>9889.299999999996</v>
      </c>
      <c r="N21" s="77">
        <v>8997.099999999997</v>
      </c>
      <c r="O21" s="155">
        <v>11572.300000000001</v>
      </c>
      <c r="P21" s="92">
        <v>135321.69999999998</v>
      </c>
    </row>
    <row r="22" spans="2:16" s="3" customFormat="1" ht="19.5" customHeight="1">
      <c r="B22" s="245" t="s">
        <v>69</v>
      </c>
      <c r="C22" s="220"/>
      <c r="D22" s="69">
        <v>11811.600000000002</v>
      </c>
      <c r="E22" s="4">
        <v>11355.5</v>
      </c>
      <c r="F22" s="4">
        <v>12462.100000000002</v>
      </c>
      <c r="G22" s="4">
        <v>12615.499999999998</v>
      </c>
      <c r="H22" s="69">
        <v>12255.5</v>
      </c>
      <c r="I22" s="4">
        <v>11754.4</v>
      </c>
      <c r="J22" s="4">
        <v>11765.6</v>
      </c>
      <c r="K22" s="4">
        <v>11139.299999999996</v>
      </c>
      <c r="L22" s="4">
        <v>11464.600000000002</v>
      </c>
      <c r="M22" s="4">
        <v>9838.800000000001</v>
      </c>
      <c r="N22" s="4">
        <v>9748.599999999999</v>
      </c>
      <c r="O22" s="91">
        <v>11507.9</v>
      </c>
      <c r="P22" s="92">
        <v>137719.4</v>
      </c>
    </row>
    <row r="23" spans="2:16" s="3" customFormat="1" ht="19.5" customHeight="1">
      <c r="B23" s="245" t="s">
        <v>70</v>
      </c>
      <c r="C23" s="220"/>
      <c r="D23" s="69">
        <v>12160.099999999997</v>
      </c>
      <c r="E23" s="4">
        <v>11917.7</v>
      </c>
      <c r="F23" s="4">
        <v>11931.099999999997</v>
      </c>
      <c r="G23" s="4">
        <v>12535.400000000001</v>
      </c>
      <c r="H23" s="4">
        <v>12331.499999999998</v>
      </c>
      <c r="I23" s="4">
        <v>11963.3</v>
      </c>
      <c r="J23" s="4">
        <v>12309.599999999997</v>
      </c>
      <c r="K23" s="4">
        <v>10811.599999999999</v>
      </c>
      <c r="L23" s="4">
        <v>11672.800000000003</v>
      </c>
      <c r="M23" s="4">
        <v>10144.300000000001</v>
      </c>
      <c r="N23" s="4">
        <v>9143.699999999999</v>
      </c>
      <c r="O23" s="91">
        <v>11750.800000000003</v>
      </c>
      <c r="P23" s="92">
        <v>138671.9</v>
      </c>
    </row>
    <row r="24" spans="2:16" s="3" customFormat="1" ht="19.5" customHeight="1">
      <c r="B24" s="245" t="s">
        <v>71</v>
      </c>
      <c r="C24" s="220"/>
      <c r="D24" s="69">
        <v>12205.999999999996</v>
      </c>
      <c r="E24" s="4">
        <v>12275.100000000002</v>
      </c>
      <c r="F24" s="4">
        <v>11378.999999999995</v>
      </c>
      <c r="G24" s="4">
        <v>12876.800000000001</v>
      </c>
      <c r="H24" s="4">
        <v>12642.500000000007</v>
      </c>
      <c r="I24" s="4">
        <v>11869.300000000001</v>
      </c>
      <c r="J24" s="4">
        <v>12306.000000000004</v>
      </c>
      <c r="K24" s="4">
        <v>11211.699999999999</v>
      </c>
      <c r="L24" s="4">
        <v>11936.899999999996</v>
      </c>
      <c r="M24" s="4">
        <v>10316.900000000001</v>
      </c>
      <c r="N24" s="4">
        <v>9354.8</v>
      </c>
      <c r="O24" s="91">
        <v>11461.900000000003</v>
      </c>
      <c r="P24" s="92">
        <v>139836.9</v>
      </c>
    </row>
    <row r="25" spans="2:16" s="3" customFormat="1" ht="19.5" customHeight="1" thickBot="1">
      <c r="B25" s="254" t="s">
        <v>72</v>
      </c>
      <c r="C25" s="255"/>
      <c r="D25" s="71">
        <v>11365</v>
      </c>
      <c r="E25" s="67">
        <v>12216.4</v>
      </c>
      <c r="F25" s="67">
        <v>11618.7</v>
      </c>
      <c r="G25" s="67">
        <v>12345.9</v>
      </c>
      <c r="H25" s="67">
        <v>12424.4</v>
      </c>
      <c r="I25" s="67">
        <v>10890.9</v>
      </c>
      <c r="J25" s="67">
        <v>12507.9</v>
      </c>
      <c r="K25" s="67">
        <v>11474.6</v>
      </c>
      <c r="L25" s="67">
        <v>11009.1</v>
      </c>
      <c r="M25" s="67">
        <v>9910.9</v>
      </c>
      <c r="N25" s="67">
        <v>9005.1</v>
      </c>
      <c r="O25" s="90">
        <v>11350.8</v>
      </c>
      <c r="P25" s="93">
        <v>136119.7</v>
      </c>
    </row>
    <row r="26" spans="2:16" ht="26.25" customHeight="1" thickBo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s="3" customFormat="1" ht="19.5" customHeight="1" thickBot="1">
      <c r="B27" s="250" t="s">
        <v>73</v>
      </c>
      <c r="C27" s="251"/>
      <c r="D27" s="207" t="s">
        <v>38</v>
      </c>
      <c r="E27" s="208" t="s">
        <v>27</v>
      </c>
      <c r="F27" s="208" t="s">
        <v>28</v>
      </c>
      <c r="G27" s="208" t="s">
        <v>57</v>
      </c>
      <c r="H27" s="208" t="s">
        <v>58</v>
      </c>
      <c r="I27" s="208" t="s">
        <v>31</v>
      </c>
      <c r="J27" s="208" t="s">
        <v>32</v>
      </c>
      <c r="K27" s="208" t="s">
        <v>33</v>
      </c>
      <c r="L27" s="208" t="s">
        <v>34</v>
      </c>
      <c r="M27" s="208" t="s">
        <v>35</v>
      </c>
      <c r="N27" s="208" t="s">
        <v>36</v>
      </c>
      <c r="O27" s="209" t="s">
        <v>37</v>
      </c>
      <c r="P27" s="210" t="s">
        <v>79</v>
      </c>
    </row>
    <row r="28" spans="2:16" s="3" customFormat="1" ht="19.5" customHeight="1">
      <c r="B28" s="243" t="s">
        <v>89</v>
      </c>
      <c r="C28" s="244"/>
      <c r="D28" s="77">
        <v>863.2258067903185</v>
      </c>
      <c r="E28" s="77">
        <v>950.7347113213366</v>
      </c>
      <c r="F28" s="77">
        <v>942.0585145080322</v>
      </c>
      <c r="G28" s="77">
        <v>908.481888423898</v>
      </c>
      <c r="H28" s="77">
        <v>1021.7769896677378</v>
      </c>
      <c r="I28" s="77">
        <v>928.5460899191191</v>
      </c>
      <c r="J28" s="77">
        <v>905.6126593417346</v>
      </c>
      <c r="K28" s="77">
        <v>873.1920597652528</v>
      </c>
      <c r="L28" s="77">
        <v>807.9735061476068</v>
      </c>
      <c r="M28" s="77">
        <v>774.7093914073832</v>
      </c>
      <c r="N28" s="77">
        <v>715.135914258182</v>
      </c>
      <c r="O28" s="77">
        <v>848.0780749284278</v>
      </c>
      <c r="P28" s="92">
        <v>878.144405573627</v>
      </c>
    </row>
    <row r="29" spans="2:16" s="3" customFormat="1" ht="19.5" customHeight="1">
      <c r="B29" s="243" t="s">
        <v>68</v>
      </c>
      <c r="C29" s="244"/>
      <c r="D29" s="77">
        <v>888.8911416305624</v>
      </c>
      <c r="E29" s="77">
        <v>931.3297997829538</v>
      </c>
      <c r="F29" s="77">
        <v>913.6933518310129</v>
      </c>
      <c r="G29" s="77">
        <v>885.7674652659811</v>
      </c>
      <c r="H29" s="77">
        <v>1015.7057700854793</v>
      </c>
      <c r="I29" s="77">
        <v>958.2446202428623</v>
      </c>
      <c r="J29" s="77">
        <v>880.3814829213363</v>
      </c>
      <c r="K29" s="77">
        <v>849.4203560684765</v>
      </c>
      <c r="L29" s="77">
        <v>843.8338935708639</v>
      </c>
      <c r="M29" s="77">
        <v>771.3024121114561</v>
      </c>
      <c r="N29" s="77">
        <v>735.6966696372209</v>
      </c>
      <c r="O29" s="77">
        <v>839.101591579831</v>
      </c>
      <c r="P29" s="92">
        <v>876.211894622629</v>
      </c>
    </row>
    <row r="30" spans="2:16" s="3" customFormat="1" ht="19.5" customHeight="1">
      <c r="B30" s="246" t="s">
        <v>69</v>
      </c>
      <c r="C30" s="247"/>
      <c r="D30" s="69">
        <v>931.8127656066238</v>
      </c>
      <c r="E30" s="4">
        <v>893.2211547959646</v>
      </c>
      <c r="F30" s="4">
        <v>947.598723884572</v>
      </c>
      <c r="G30" s="4">
        <v>921.7873379264554</v>
      </c>
      <c r="H30" s="4">
        <v>980.6509734282437</v>
      </c>
      <c r="I30" s="4">
        <v>939.3352289622361</v>
      </c>
      <c r="J30" s="4">
        <v>893.2136290941703</v>
      </c>
      <c r="K30" s="4">
        <v>862.2423328305684</v>
      </c>
      <c r="L30" s="4">
        <v>865.7300182872908</v>
      </c>
      <c r="M30" s="4">
        <v>759.3692145253018</v>
      </c>
      <c r="N30" s="4">
        <v>763.2718018675266</v>
      </c>
      <c r="O30" s="91">
        <v>865.4381797259282</v>
      </c>
      <c r="P30" s="92">
        <v>884.9943240812509</v>
      </c>
    </row>
    <row r="31" spans="2:16" s="3" customFormat="1" ht="19.5" customHeight="1">
      <c r="B31" s="246" t="s">
        <v>70</v>
      </c>
      <c r="C31" s="247"/>
      <c r="D31" s="69">
        <v>947.2160913902683</v>
      </c>
      <c r="E31" s="4">
        <v>923.1959359909372</v>
      </c>
      <c r="F31" s="4">
        <v>919.6944040541621</v>
      </c>
      <c r="G31" s="4">
        <v>943.5529395743712</v>
      </c>
      <c r="H31" s="4">
        <v>984.9582660849429</v>
      </c>
      <c r="I31" s="4">
        <v>964.5980025102934</v>
      </c>
      <c r="J31" s="4">
        <v>907.204970279363</v>
      </c>
      <c r="K31" s="4">
        <v>835.1679471836054</v>
      </c>
      <c r="L31" s="4">
        <v>852.9826385585376</v>
      </c>
      <c r="M31" s="4">
        <v>780.6806492560555</v>
      </c>
      <c r="N31" s="4">
        <v>746.955335387397</v>
      </c>
      <c r="O31" s="91">
        <v>871.3724428895044</v>
      </c>
      <c r="P31" s="92">
        <v>889.9747356391339</v>
      </c>
    </row>
    <row r="32" spans="2:16" s="3" customFormat="1" ht="19.5" customHeight="1">
      <c r="B32" s="246" t="s">
        <v>71</v>
      </c>
      <c r="C32" s="247"/>
      <c r="D32" s="69">
        <v>958.1341884268286</v>
      </c>
      <c r="E32" s="4">
        <v>932.4789468916565</v>
      </c>
      <c r="F32" s="4">
        <v>891.4582350165172</v>
      </c>
      <c r="G32" s="4">
        <v>948.5153883595524</v>
      </c>
      <c r="H32" s="4">
        <v>1030.0253481975428</v>
      </c>
      <c r="I32" s="4">
        <v>938.3782943894264</v>
      </c>
      <c r="J32" s="4">
        <v>906.0300969767993</v>
      </c>
      <c r="K32" s="4">
        <v>868.1031394577789</v>
      </c>
      <c r="L32" s="4">
        <v>862.3166311231142</v>
      </c>
      <c r="M32" s="4">
        <v>783.4983109476733</v>
      </c>
      <c r="N32" s="4">
        <v>730.7587089151383</v>
      </c>
      <c r="O32" s="91">
        <v>822.1690303038337</v>
      </c>
      <c r="P32" s="92">
        <v>889.8175909486375</v>
      </c>
    </row>
    <row r="33" spans="2:16" s="3" customFormat="1" ht="19.5" customHeight="1" thickBot="1">
      <c r="B33" s="256" t="s">
        <v>72</v>
      </c>
      <c r="C33" s="257"/>
      <c r="D33" s="71">
        <v>919.8999571187006</v>
      </c>
      <c r="E33" s="67">
        <v>948.868814358902</v>
      </c>
      <c r="F33" s="67">
        <v>904.5081041913645</v>
      </c>
      <c r="G33" s="67">
        <v>927.6977478517624</v>
      </c>
      <c r="H33" s="67">
        <v>994.376466091013</v>
      </c>
      <c r="I33" s="67">
        <v>870.0912058771236</v>
      </c>
      <c r="J33" s="67">
        <v>925.1413293057835</v>
      </c>
      <c r="K33" s="67">
        <v>879.373883836771</v>
      </c>
      <c r="L33" s="67">
        <v>794.1438178344207</v>
      </c>
      <c r="M33" s="67">
        <v>781.0346946465337</v>
      </c>
      <c r="N33" s="67">
        <v>723.6697784385891</v>
      </c>
      <c r="O33" s="90">
        <v>821.3399484827356</v>
      </c>
      <c r="P33" s="93">
        <v>873.8514149961983</v>
      </c>
    </row>
    <row r="34" spans="2:16" ht="26.25" customHeight="1" thickBo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s="3" customFormat="1" ht="19.5" customHeight="1" thickBot="1">
      <c r="B35" s="262" t="s">
        <v>74</v>
      </c>
      <c r="C35" s="263"/>
      <c r="D35" s="199" t="s">
        <v>38</v>
      </c>
      <c r="E35" s="200" t="s">
        <v>27</v>
      </c>
      <c r="F35" s="200" t="s">
        <v>28</v>
      </c>
      <c r="G35" s="200" t="s">
        <v>57</v>
      </c>
      <c r="H35" s="200" t="s">
        <v>58</v>
      </c>
      <c r="I35" s="200" t="s">
        <v>31</v>
      </c>
      <c r="J35" s="200" t="s">
        <v>32</v>
      </c>
      <c r="K35" s="200" t="s">
        <v>33</v>
      </c>
      <c r="L35" s="200" t="s">
        <v>34</v>
      </c>
      <c r="M35" s="200" t="s">
        <v>35</v>
      </c>
      <c r="N35" s="200" t="s">
        <v>36</v>
      </c>
      <c r="O35" s="211" t="s">
        <v>37</v>
      </c>
      <c r="P35" s="212" t="s">
        <v>79</v>
      </c>
    </row>
    <row r="36" spans="2:16" s="3" customFormat="1" ht="19.5" customHeight="1">
      <c r="B36" s="219" t="s">
        <v>89</v>
      </c>
      <c r="C36" s="220"/>
      <c r="D36" s="69">
        <v>579.6006951963881</v>
      </c>
      <c r="E36" s="69">
        <v>646.0483143430132</v>
      </c>
      <c r="F36" s="69">
        <v>626.4048050869478</v>
      </c>
      <c r="G36" s="69">
        <v>604.5435671133836</v>
      </c>
      <c r="H36" s="69">
        <v>707.926754581123</v>
      </c>
      <c r="I36" s="69">
        <v>624.9728816313777</v>
      </c>
      <c r="J36" s="69">
        <v>599.4833582250541</v>
      </c>
      <c r="K36" s="69">
        <v>573.1469657351181</v>
      </c>
      <c r="L36" s="69">
        <v>533.2571051493263</v>
      </c>
      <c r="M36" s="69">
        <v>521.269586712701</v>
      </c>
      <c r="N36" s="69">
        <v>467.9779142726727</v>
      </c>
      <c r="O36" s="166">
        <v>558.9899736091095</v>
      </c>
      <c r="P36" s="167">
        <v>586.9800944717238</v>
      </c>
    </row>
    <row r="37" spans="2:16" s="3" customFormat="1" ht="19.5" customHeight="1">
      <c r="B37" s="219" t="s">
        <v>68</v>
      </c>
      <c r="C37" s="220"/>
      <c r="D37" s="69">
        <v>598.575990001986</v>
      </c>
      <c r="E37" s="69">
        <v>638.3869394945032</v>
      </c>
      <c r="F37" s="69">
        <v>602.9162179367702</v>
      </c>
      <c r="G37" s="69">
        <v>588.9254036853612</v>
      </c>
      <c r="H37" s="69">
        <v>697.8522789069219</v>
      </c>
      <c r="I37" s="69">
        <v>649.2144415144708</v>
      </c>
      <c r="J37" s="69">
        <v>586.147536100602</v>
      </c>
      <c r="K37" s="69">
        <v>563.5543010685393</v>
      </c>
      <c r="L37" s="69">
        <v>561.0195902142373</v>
      </c>
      <c r="M37" s="69">
        <v>521.3870772394889</v>
      </c>
      <c r="N37" s="69">
        <v>483.7195520531272</v>
      </c>
      <c r="O37" s="166">
        <v>544.8659461097434</v>
      </c>
      <c r="P37" s="94">
        <v>586.5395566508396</v>
      </c>
    </row>
    <row r="38" spans="2:16" s="3" customFormat="1" ht="19.5" customHeight="1">
      <c r="B38" s="245" t="s">
        <v>69</v>
      </c>
      <c r="C38" s="220"/>
      <c r="D38" s="69">
        <v>627.5034168975731</v>
      </c>
      <c r="E38" s="4">
        <v>609.963563028537</v>
      </c>
      <c r="F38" s="4">
        <v>626.2984556982</v>
      </c>
      <c r="G38" s="4">
        <v>606.9387092256926</v>
      </c>
      <c r="H38" s="4">
        <v>674.6773639298123</v>
      </c>
      <c r="I38" s="4">
        <v>635.9313567581853</v>
      </c>
      <c r="J38" s="4">
        <v>599.1917597307341</v>
      </c>
      <c r="K38" s="4">
        <v>574.4492964129024</v>
      </c>
      <c r="L38" s="4">
        <v>578.9261794697175</v>
      </c>
      <c r="M38" s="4">
        <v>513.0597014925372</v>
      </c>
      <c r="N38" s="4">
        <v>502.16434261939787</v>
      </c>
      <c r="O38" s="84">
        <v>575.9508883611538</v>
      </c>
      <c r="P38" s="85">
        <v>593.6168696280698</v>
      </c>
    </row>
    <row r="39" spans="2:16" s="3" customFormat="1" ht="19.5" customHeight="1">
      <c r="B39" s="245" t="s">
        <v>70</v>
      </c>
      <c r="C39" s="220"/>
      <c r="D39" s="69">
        <v>636.5847178795495</v>
      </c>
      <c r="E39" s="4">
        <v>628.4411135997802</v>
      </c>
      <c r="F39" s="4">
        <v>614.6940870671336</v>
      </c>
      <c r="G39" s="4">
        <v>633.4055065977277</v>
      </c>
      <c r="H39" s="4">
        <v>679.7276129225324</v>
      </c>
      <c r="I39" s="4">
        <v>658.5299585080076</v>
      </c>
      <c r="J39" s="4">
        <v>602.3332189593692</v>
      </c>
      <c r="K39" s="4">
        <v>558.334575186393</v>
      </c>
      <c r="L39" s="4">
        <v>563.5471743381769</v>
      </c>
      <c r="M39" s="4">
        <v>528.9319983571305</v>
      </c>
      <c r="N39" s="4">
        <v>495.5488259887631</v>
      </c>
      <c r="O39" s="84">
        <v>578.3800227979957</v>
      </c>
      <c r="P39" s="85">
        <v>598.37719898739</v>
      </c>
    </row>
    <row r="40" spans="2:16" s="3" customFormat="1" ht="19.5" customHeight="1">
      <c r="B40" s="245" t="s">
        <v>71</v>
      </c>
      <c r="C40" s="220"/>
      <c r="D40" s="69">
        <v>648.6799899806407</v>
      </c>
      <c r="E40" s="4">
        <v>631.2208222225619</v>
      </c>
      <c r="F40" s="4">
        <v>602.7493187596098</v>
      </c>
      <c r="G40" s="4">
        <v>632.2854713708878</v>
      </c>
      <c r="H40" s="4">
        <v>719.509682685288</v>
      </c>
      <c r="I40" s="4">
        <v>637.0308083139234</v>
      </c>
      <c r="J40" s="4">
        <v>603.6326276204678</v>
      </c>
      <c r="K40" s="4">
        <v>583.2552089287939</v>
      </c>
      <c r="L40" s="4">
        <v>568.6804377791454</v>
      </c>
      <c r="M40" s="4">
        <v>529.502203425896</v>
      </c>
      <c r="N40" s="4">
        <v>475.6574472290419</v>
      </c>
      <c r="O40" s="91">
        <v>538.7783326413746</v>
      </c>
      <c r="P40" s="92">
        <v>598.012648263475</v>
      </c>
    </row>
    <row r="41" spans="2:16" s="3" customFormat="1" ht="19.5" customHeight="1" thickBot="1">
      <c r="B41" s="254" t="s">
        <v>72</v>
      </c>
      <c r="C41" s="255"/>
      <c r="D41" s="71">
        <v>632.5497382622557</v>
      </c>
      <c r="E41" s="67">
        <v>649.8963346381217</v>
      </c>
      <c r="F41" s="67">
        <v>610.7578719080403</v>
      </c>
      <c r="G41" s="67">
        <v>626.4696759983549</v>
      </c>
      <c r="H41" s="67">
        <v>691.2491191803995</v>
      </c>
      <c r="I41" s="67">
        <v>595.429492296111</v>
      </c>
      <c r="J41" s="67">
        <v>619.8162767235702</v>
      </c>
      <c r="K41" s="67">
        <v>589.8564700503666</v>
      </c>
      <c r="L41" s="67">
        <v>525.1790087589774</v>
      </c>
      <c r="M41" s="67">
        <v>538.743079333813</v>
      </c>
      <c r="N41" s="67">
        <v>479.7897319651285</v>
      </c>
      <c r="O41" s="90">
        <v>542.5286150186776</v>
      </c>
      <c r="P41" s="93">
        <v>591.6990282231258</v>
      </c>
    </row>
    <row r="42" spans="2:16" ht="26.25" customHeight="1" thickBo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s="3" customFormat="1" ht="19.5" customHeight="1" thickBot="1">
      <c r="B43" s="248" t="s">
        <v>75</v>
      </c>
      <c r="C43" s="249"/>
      <c r="D43" s="203" t="s">
        <v>38</v>
      </c>
      <c r="E43" s="204" t="s">
        <v>27</v>
      </c>
      <c r="F43" s="204" t="s">
        <v>28</v>
      </c>
      <c r="G43" s="204" t="s">
        <v>57</v>
      </c>
      <c r="H43" s="204" t="s">
        <v>58</v>
      </c>
      <c r="I43" s="204" t="s">
        <v>31</v>
      </c>
      <c r="J43" s="204" t="s">
        <v>32</v>
      </c>
      <c r="K43" s="204" t="s">
        <v>33</v>
      </c>
      <c r="L43" s="204" t="s">
        <v>34</v>
      </c>
      <c r="M43" s="204" t="s">
        <v>35</v>
      </c>
      <c r="N43" s="204" t="s">
        <v>36</v>
      </c>
      <c r="O43" s="205" t="s">
        <v>37</v>
      </c>
      <c r="P43" s="206" t="s">
        <v>79</v>
      </c>
    </row>
    <row r="44" spans="2:16" s="3" customFormat="1" ht="19.5" customHeight="1">
      <c r="B44" s="217" t="s">
        <v>89</v>
      </c>
      <c r="C44" s="218"/>
      <c r="D44" s="77">
        <v>283.62511159393017</v>
      </c>
      <c r="E44" s="77">
        <v>304.6863969783235</v>
      </c>
      <c r="F44" s="77">
        <v>315.6537094210844</v>
      </c>
      <c r="G44" s="77">
        <v>303.9383213105144</v>
      </c>
      <c r="H44" s="77">
        <v>313.85023508661465</v>
      </c>
      <c r="I44" s="77">
        <v>303.57320828774175</v>
      </c>
      <c r="J44" s="77">
        <v>306.1293011166808</v>
      </c>
      <c r="K44" s="77">
        <v>300.04509403013486</v>
      </c>
      <c r="L44" s="77">
        <v>274.71640099828033</v>
      </c>
      <c r="M44" s="77">
        <v>253.4398046946822</v>
      </c>
      <c r="N44" s="77">
        <v>247.15799998550912</v>
      </c>
      <c r="O44" s="155">
        <v>289.08810131931847</v>
      </c>
      <c r="P44" s="94">
        <v>291.1643111019033</v>
      </c>
    </row>
    <row r="45" spans="2:16" s="3" customFormat="1" ht="19.5" customHeight="1">
      <c r="B45" s="217" t="s">
        <v>68</v>
      </c>
      <c r="C45" s="218"/>
      <c r="D45" s="77">
        <v>290.31515162857625</v>
      </c>
      <c r="E45" s="77">
        <v>292.94286028845096</v>
      </c>
      <c r="F45" s="77">
        <v>310.77713389424235</v>
      </c>
      <c r="G45" s="77">
        <v>296.84206158062005</v>
      </c>
      <c r="H45" s="77">
        <v>317.85349117855736</v>
      </c>
      <c r="I45" s="77">
        <v>309.0301787283915</v>
      </c>
      <c r="J45" s="77">
        <v>294.23394682073445</v>
      </c>
      <c r="K45" s="77">
        <v>285.8660549999374</v>
      </c>
      <c r="L45" s="77">
        <v>282.8143033566268</v>
      </c>
      <c r="M45" s="77">
        <v>249.9153348719671</v>
      </c>
      <c r="N45" s="77">
        <v>251.97711758409358</v>
      </c>
      <c r="O45" s="155">
        <v>294.2356454700874</v>
      </c>
      <c r="P45" s="94">
        <v>289.67233797178926</v>
      </c>
    </row>
    <row r="46" spans="2:16" s="3" customFormat="1" ht="19.5" customHeight="1">
      <c r="B46" s="245" t="s">
        <v>69</v>
      </c>
      <c r="C46" s="220"/>
      <c r="D46" s="69">
        <v>304.3093487090504</v>
      </c>
      <c r="E46" s="4">
        <v>283.2575917674276</v>
      </c>
      <c r="F46" s="4">
        <v>321.3002681863723</v>
      </c>
      <c r="G46" s="4">
        <v>314.8486287007629</v>
      </c>
      <c r="H46" s="4">
        <v>305.97360949843153</v>
      </c>
      <c r="I46" s="4">
        <v>303.40387220405063</v>
      </c>
      <c r="J46" s="4">
        <v>294.02186936343656</v>
      </c>
      <c r="K46" s="4">
        <v>287.79303641766603</v>
      </c>
      <c r="L46" s="4">
        <v>286.8038388175735</v>
      </c>
      <c r="M46" s="4">
        <v>246.3095130327644</v>
      </c>
      <c r="N46" s="4">
        <v>261.1074592481286</v>
      </c>
      <c r="O46" s="91">
        <v>289.4872913647741</v>
      </c>
      <c r="P46" s="92">
        <v>291.37745445318086</v>
      </c>
    </row>
    <row r="47" spans="2:16" s="3" customFormat="1" ht="19.5" customHeight="1">
      <c r="B47" s="245" t="s">
        <v>70</v>
      </c>
      <c r="C47" s="220"/>
      <c r="D47" s="69">
        <v>310.6313735107186</v>
      </c>
      <c r="E47" s="4">
        <v>294.7548223911569</v>
      </c>
      <c r="F47" s="4">
        <v>305.00031698702804</v>
      </c>
      <c r="G47" s="4">
        <v>310.1474329766434</v>
      </c>
      <c r="H47" s="4">
        <v>305.23065316241</v>
      </c>
      <c r="I47" s="4">
        <v>306.0680440022861</v>
      </c>
      <c r="J47" s="4">
        <v>304.87175131999385</v>
      </c>
      <c r="K47" s="4">
        <v>276.8333719972121</v>
      </c>
      <c r="L47" s="4">
        <v>289.4354642203608</v>
      </c>
      <c r="M47" s="4">
        <v>251.7486508989251</v>
      </c>
      <c r="N47" s="4">
        <v>251.40650939863372</v>
      </c>
      <c r="O47" s="91">
        <v>292.99242009150873</v>
      </c>
      <c r="P47" s="92">
        <v>291.59753665174367</v>
      </c>
    </row>
    <row r="48" spans="2:16" s="3" customFormat="1" ht="19.5" customHeight="1">
      <c r="B48" s="245" t="s">
        <v>71</v>
      </c>
      <c r="C48" s="220"/>
      <c r="D48" s="69">
        <v>309.45419844618795</v>
      </c>
      <c r="E48" s="4">
        <v>301.25812466909434</v>
      </c>
      <c r="F48" s="4">
        <v>288.708916256907</v>
      </c>
      <c r="G48" s="4">
        <v>316.22991698866446</v>
      </c>
      <c r="H48" s="4">
        <v>310.51566551225517</v>
      </c>
      <c r="I48" s="4">
        <v>301.3474860755033</v>
      </c>
      <c r="J48" s="4">
        <v>302.3974693563316</v>
      </c>
      <c r="K48" s="4">
        <v>284.84793052898476</v>
      </c>
      <c r="L48" s="4">
        <v>293.63619334396907</v>
      </c>
      <c r="M48" s="4">
        <v>253.99610752177733</v>
      </c>
      <c r="N48" s="4">
        <v>255.1012616860964</v>
      </c>
      <c r="O48" s="91">
        <v>283.3906976624589</v>
      </c>
      <c r="P48" s="92">
        <v>291.80494268516287</v>
      </c>
    </row>
    <row r="49" spans="2:16" s="3" customFormat="1" ht="19.5" customHeight="1" thickBot="1">
      <c r="B49" s="254" t="s">
        <v>72</v>
      </c>
      <c r="C49" s="255"/>
      <c r="D49" s="71">
        <v>287.3502188564447</v>
      </c>
      <c r="E49" s="67">
        <v>298.9724797207802</v>
      </c>
      <c r="F49" s="67">
        <v>293.7502322833242</v>
      </c>
      <c r="G49" s="67">
        <v>301.22807185340747</v>
      </c>
      <c r="H49" s="67">
        <v>303.1273469106135</v>
      </c>
      <c r="I49" s="67">
        <v>274.66171358101286</v>
      </c>
      <c r="J49" s="67">
        <v>305.3250525822131</v>
      </c>
      <c r="K49" s="67">
        <v>289.5174137864041</v>
      </c>
      <c r="L49" s="67">
        <v>268.96480907544344</v>
      </c>
      <c r="M49" s="67">
        <v>242.29161531272055</v>
      </c>
      <c r="N49" s="67">
        <v>243.88004647346048</v>
      </c>
      <c r="O49" s="90">
        <v>278.8113334640584</v>
      </c>
      <c r="P49" s="93">
        <v>282.1523867730724</v>
      </c>
    </row>
    <row r="50" spans="4:16" ht="26.25" customHeight="1" thickBot="1">
      <c r="D50" s="5"/>
      <c r="E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3" customFormat="1" ht="19.5" customHeight="1" thickBot="1">
      <c r="B51" s="260" t="s">
        <v>76</v>
      </c>
      <c r="C51" s="261"/>
      <c r="D51" s="213" t="s">
        <v>38</v>
      </c>
      <c r="E51" s="214" t="s">
        <v>27</v>
      </c>
      <c r="F51" s="214" t="s">
        <v>28</v>
      </c>
      <c r="G51" s="214" t="s">
        <v>57</v>
      </c>
      <c r="H51" s="215" t="s">
        <v>58</v>
      </c>
      <c r="I51" s="214" t="s">
        <v>31</v>
      </c>
      <c r="J51" s="213" t="s">
        <v>32</v>
      </c>
      <c r="K51" s="214" t="s">
        <v>33</v>
      </c>
      <c r="L51" s="214" t="s">
        <v>34</v>
      </c>
      <c r="M51" s="214" t="s">
        <v>35</v>
      </c>
      <c r="N51" s="214" t="s">
        <v>36</v>
      </c>
      <c r="O51" s="215" t="s">
        <v>37</v>
      </c>
      <c r="P51" s="216" t="s">
        <v>80</v>
      </c>
    </row>
    <row r="52" spans="2:16" s="3" customFormat="1" ht="19.5" customHeight="1">
      <c r="B52" s="243" t="s">
        <v>89</v>
      </c>
      <c r="C52" s="244"/>
      <c r="D52" s="124">
        <v>1269857</v>
      </c>
      <c r="E52" s="124">
        <v>1269195</v>
      </c>
      <c r="F52" s="123">
        <v>1268711</v>
      </c>
      <c r="G52" s="123">
        <v>1267840</v>
      </c>
      <c r="H52" s="125">
        <v>1267021</v>
      </c>
      <c r="I52" s="123">
        <v>1267591</v>
      </c>
      <c r="J52" s="124">
        <v>1265805</v>
      </c>
      <c r="K52" s="123">
        <v>1266243</v>
      </c>
      <c r="L52" s="160">
        <v>1264342</v>
      </c>
      <c r="M52" s="123">
        <v>1263200</v>
      </c>
      <c r="N52" s="123">
        <v>1261888</v>
      </c>
      <c r="O52" s="125">
        <v>1255773</v>
      </c>
      <c r="P52" s="153">
        <v>1267591</v>
      </c>
    </row>
    <row r="53" spans="2:16" s="3" customFormat="1" ht="19.5" customHeight="1">
      <c r="B53" s="243" t="s">
        <v>68</v>
      </c>
      <c r="C53" s="244"/>
      <c r="D53" s="124">
        <v>1282388</v>
      </c>
      <c r="E53" s="124">
        <v>1281875</v>
      </c>
      <c r="F53" s="123">
        <v>1282323</v>
      </c>
      <c r="G53" s="123">
        <v>1281044</v>
      </c>
      <c r="H53" s="125">
        <v>1280454</v>
      </c>
      <c r="I53" s="123">
        <v>1279875</v>
      </c>
      <c r="J53" s="124">
        <v>1279002</v>
      </c>
      <c r="K53" s="123">
        <v>1278256</v>
      </c>
      <c r="L53" s="160">
        <v>1277300</v>
      </c>
      <c r="M53" s="123">
        <v>1276471</v>
      </c>
      <c r="N53" s="123">
        <v>1275215</v>
      </c>
      <c r="O53" s="125">
        <v>1268711</v>
      </c>
      <c r="P53" s="153">
        <v>1279875</v>
      </c>
    </row>
    <row r="54" spans="2:16" s="3" customFormat="1" ht="19.5" customHeight="1">
      <c r="B54" s="246" t="s">
        <v>69</v>
      </c>
      <c r="C54" s="247"/>
      <c r="D54" s="70">
        <v>1293815</v>
      </c>
      <c r="E54" s="27">
        <v>1293192</v>
      </c>
      <c r="F54" s="27">
        <v>1292882</v>
      </c>
      <c r="G54" s="27">
        <v>1292531</v>
      </c>
      <c r="H54" s="89">
        <v>1292068</v>
      </c>
      <c r="I54" s="27">
        <v>1291392</v>
      </c>
      <c r="J54" s="70">
        <v>1290841</v>
      </c>
      <c r="K54" s="27">
        <v>1290198</v>
      </c>
      <c r="L54" s="27">
        <v>1289473</v>
      </c>
      <c r="M54" s="27">
        <v>1288544</v>
      </c>
      <c r="N54" s="27">
        <v>1287434</v>
      </c>
      <c r="O54" s="89">
        <v>1282345</v>
      </c>
      <c r="P54" s="154">
        <v>1291392</v>
      </c>
    </row>
    <row r="55" spans="2:16" s="3" customFormat="1" ht="19.5" customHeight="1">
      <c r="B55" s="246" t="s">
        <v>70</v>
      </c>
      <c r="C55" s="247"/>
      <c r="D55" s="70">
        <v>1304880</v>
      </c>
      <c r="E55" s="27">
        <v>1304277</v>
      </c>
      <c r="F55" s="27">
        <v>1303944</v>
      </c>
      <c r="G55" s="27">
        <v>1303792</v>
      </c>
      <c r="H55" s="89">
        <v>1303245</v>
      </c>
      <c r="I55" s="27">
        <v>1302902</v>
      </c>
      <c r="J55" s="70">
        <v>1302462</v>
      </c>
      <c r="K55" s="27">
        <v>1301818</v>
      </c>
      <c r="L55" s="27">
        <v>1300953</v>
      </c>
      <c r="M55" s="27">
        <v>1299850</v>
      </c>
      <c r="N55" s="27">
        <v>1298935</v>
      </c>
      <c r="O55" s="89">
        <v>1293747</v>
      </c>
      <c r="P55" s="154">
        <v>1302902</v>
      </c>
    </row>
    <row r="56" spans="2:16" s="3" customFormat="1" ht="19.5" customHeight="1">
      <c r="B56" s="246" t="s">
        <v>71</v>
      </c>
      <c r="C56" s="247"/>
      <c r="D56" s="70">
        <v>1314788</v>
      </c>
      <c r="E56" s="27">
        <v>1314391</v>
      </c>
      <c r="F56" s="27">
        <v>1313780</v>
      </c>
      <c r="G56" s="27">
        <v>1313540</v>
      </c>
      <c r="H56" s="89">
        <v>1313372</v>
      </c>
      <c r="I56" s="27">
        <v>1312914</v>
      </c>
      <c r="J56" s="70">
        <v>1312735</v>
      </c>
      <c r="K56" s="27">
        <v>1312010</v>
      </c>
      <c r="L56" s="27">
        <v>1311355</v>
      </c>
      <c r="M56" s="27">
        <v>1310269</v>
      </c>
      <c r="N56" s="27">
        <v>1309676</v>
      </c>
      <c r="O56" s="89">
        <v>1304696</v>
      </c>
      <c r="P56" s="154">
        <v>1312914</v>
      </c>
    </row>
    <row r="57" spans="2:16" s="3" customFormat="1" ht="19.5" customHeight="1" thickBot="1">
      <c r="B57" s="256" t="s">
        <v>72</v>
      </c>
      <c r="C57" s="257"/>
      <c r="D57" s="71">
        <v>1318368</v>
      </c>
      <c r="E57" s="67">
        <v>1318106</v>
      </c>
      <c r="F57" s="67">
        <v>1318433</v>
      </c>
      <c r="G57" s="67">
        <v>1322104</v>
      </c>
      <c r="H57" s="90">
        <v>1322174</v>
      </c>
      <c r="I57" s="67">
        <v>1321735</v>
      </c>
      <c r="J57" s="71">
        <v>1321479</v>
      </c>
      <c r="K57" s="67">
        <v>1321118</v>
      </c>
      <c r="L57" s="67">
        <v>1320367</v>
      </c>
      <c r="M57" s="67">
        <v>1319511</v>
      </c>
      <c r="N57" s="67">
        <v>1318725</v>
      </c>
      <c r="O57" s="90">
        <v>1313271</v>
      </c>
      <c r="P57" s="93">
        <v>1321735</v>
      </c>
    </row>
    <row r="58" spans="2:16" s="3" customFormat="1" ht="19.5" customHeight="1">
      <c r="B58" s="156" t="s">
        <v>55</v>
      </c>
      <c r="C58" s="33"/>
      <c r="D58" s="34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2:16" s="3" customFormat="1" ht="19.5" customHeight="1">
      <c r="B59" s="157" t="s">
        <v>53</v>
      </c>
      <c r="C59" s="158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</row>
    <row r="60" spans="2:16" s="3" customFormat="1" ht="35.25" customHeight="1">
      <c r="B60" s="233" t="s">
        <v>54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</row>
  </sheetData>
  <sheetProtection/>
  <mergeCells count="51">
    <mergeCell ref="B35:C35"/>
    <mergeCell ref="B41:C41"/>
    <mergeCell ref="B45:C45"/>
    <mergeCell ref="B56:C56"/>
    <mergeCell ref="B57:C57"/>
    <mergeCell ref="B4:C4"/>
    <mergeCell ref="B12:C12"/>
    <mergeCell ref="B20:C20"/>
    <mergeCell ref="B28:C28"/>
    <mergeCell ref="B36:C36"/>
    <mergeCell ref="B49:C49"/>
    <mergeCell ref="B51:C51"/>
    <mergeCell ref="B54:C54"/>
    <mergeCell ref="B55:C55"/>
    <mergeCell ref="B47:C47"/>
    <mergeCell ref="B48:C48"/>
    <mergeCell ref="B52:C52"/>
    <mergeCell ref="B60:P60"/>
    <mergeCell ref="B53:C53"/>
    <mergeCell ref="B9:C9"/>
    <mergeCell ref="B33:C33"/>
    <mergeCell ref="B25:C25"/>
    <mergeCell ref="B11:C11"/>
    <mergeCell ref="B13:C13"/>
    <mergeCell ref="B15:C15"/>
    <mergeCell ref="B31:C31"/>
    <mergeCell ref="B32:C32"/>
    <mergeCell ref="B30:C30"/>
    <mergeCell ref="B22:C22"/>
    <mergeCell ref="B7:C7"/>
    <mergeCell ref="B27:C27"/>
    <mergeCell ref="B21:C21"/>
    <mergeCell ref="B23:C23"/>
    <mergeCell ref="B24:C24"/>
    <mergeCell ref="B8:C8"/>
    <mergeCell ref="B19:C19"/>
    <mergeCell ref="B17:C17"/>
    <mergeCell ref="B40:C40"/>
    <mergeCell ref="B43:C43"/>
    <mergeCell ref="B37:C37"/>
    <mergeCell ref="B38:C38"/>
    <mergeCell ref="B39:C39"/>
    <mergeCell ref="B46:C46"/>
    <mergeCell ref="B44:C44"/>
    <mergeCell ref="B1:P1"/>
    <mergeCell ref="B3:C3"/>
    <mergeCell ref="B5:C5"/>
    <mergeCell ref="B29:C29"/>
    <mergeCell ref="B14:C14"/>
    <mergeCell ref="B16:C16"/>
    <mergeCell ref="B6:C6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61" r:id="rId1"/>
  <headerFooter alignWithMargins="0">
    <oddHeader>&amp;R資料1-1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tabSelected="1" zoomScale="90" zoomScaleNormal="90" zoomScaleSheetLayoutView="90" zoomScalePageLayoutView="0" workbookViewId="0" topLeftCell="A31">
      <selection activeCell="E59" sqref="E59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31.37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234" t="s">
        <v>90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2:16" ht="26.2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s="3" customFormat="1" ht="19.5" customHeight="1" thickBot="1">
      <c r="B3" s="239" t="s">
        <v>91</v>
      </c>
      <c r="C3" s="240"/>
      <c r="D3" s="186" t="s">
        <v>38</v>
      </c>
      <c r="E3" s="187" t="s">
        <v>27</v>
      </c>
      <c r="F3" s="187" t="s">
        <v>28</v>
      </c>
      <c r="G3" s="187" t="s">
        <v>57</v>
      </c>
      <c r="H3" s="187" t="s">
        <v>58</v>
      </c>
      <c r="I3" s="187" t="s">
        <v>31</v>
      </c>
      <c r="J3" s="187" t="s">
        <v>32</v>
      </c>
      <c r="K3" s="187" t="s">
        <v>33</v>
      </c>
      <c r="L3" s="187" t="s">
        <v>34</v>
      </c>
      <c r="M3" s="187" t="s">
        <v>35</v>
      </c>
      <c r="N3" s="187" t="s">
        <v>36</v>
      </c>
      <c r="O3" s="188" t="s">
        <v>37</v>
      </c>
      <c r="P3" s="189" t="s">
        <v>81</v>
      </c>
    </row>
    <row r="4" spans="2:16" s="3" customFormat="1" ht="19.5" customHeight="1">
      <c r="B4" s="217" t="s">
        <v>40</v>
      </c>
      <c r="C4" s="218"/>
      <c r="D4" s="77">
        <v>1269857</v>
      </c>
      <c r="E4" s="64">
        <v>1269195</v>
      </c>
      <c r="F4" s="64">
        <v>1268711</v>
      </c>
      <c r="G4" s="64">
        <v>1267840</v>
      </c>
      <c r="H4" s="64">
        <v>1267021</v>
      </c>
      <c r="I4" s="64">
        <v>1267591</v>
      </c>
      <c r="J4" s="64">
        <v>1265805</v>
      </c>
      <c r="K4" s="64">
        <v>1266243</v>
      </c>
      <c r="L4" s="160">
        <v>1264342</v>
      </c>
      <c r="M4" s="64">
        <v>1263200</v>
      </c>
      <c r="N4" s="64">
        <v>1261888</v>
      </c>
      <c r="O4" s="80">
        <v>1255773</v>
      </c>
      <c r="P4" s="164">
        <v>1267591</v>
      </c>
    </row>
    <row r="5" spans="2:16" s="3" customFormat="1" ht="19.5" customHeight="1">
      <c r="B5" s="219" t="s">
        <v>93</v>
      </c>
      <c r="C5" s="220"/>
      <c r="D5" s="70">
        <v>32885.200000000004</v>
      </c>
      <c r="E5" s="27">
        <v>37406.7</v>
      </c>
      <c r="F5" s="27">
        <v>35856</v>
      </c>
      <c r="G5" s="27">
        <v>35706.1</v>
      </c>
      <c r="H5" s="27">
        <v>40133.00000000001</v>
      </c>
      <c r="I5" s="27">
        <v>35310.499999999985</v>
      </c>
      <c r="J5" s="27">
        <v>35536.2</v>
      </c>
      <c r="K5" s="27">
        <v>33170.19999999999</v>
      </c>
      <c r="L5" s="27">
        <v>31668.200000000004</v>
      </c>
      <c r="M5" s="27">
        <v>30337</v>
      </c>
      <c r="N5" s="27">
        <v>25267.800000000003</v>
      </c>
      <c r="O5" s="81">
        <v>33014.799999999996</v>
      </c>
      <c r="P5" s="85">
        <v>406291.7</v>
      </c>
    </row>
    <row r="6" spans="2:16" s="3" customFormat="1" ht="19.5" customHeight="1">
      <c r="B6" s="65"/>
      <c r="C6" s="73" t="s">
        <v>94</v>
      </c>
      <c r="D6" s="70">
        <v>22080.299999999996</v>
      </c>
      <c r="E6" s="27">
        <v>25418.8</v>
      </c>
      <c r="F6" s="27">
        <v>23841.800000000003</v>
      </c>
      <c r="G6" s="27">
        <v>23760.4</v>
      </c>
      <c r="H6" s="70">
        <v>27805.699999999997</v>
      </c>
      <c r="I6" s="27">
        <v>23766.299999999992</v>
      </c>
      <c r="J6" s="27">
        <v>23523.7</v>
      </c>
      <c r="K6" s="27">
        <v>21772.299999999996</v>
      </c>
      <c r="L6" s="27">
        <v>20900.799999999996</v>
      </c>
      <c r="M6" s="27">
        <v>20412.5</v>
      </c>
      <c r="N6" s="27">
        <v>16535.000000000004</v>
      </c>
      <c r="O6" s="81">
        <v>21760.899999999998</v>
      </c>
      <c r="P6" s="85">
        <v>271578.5</v>
      </c>
    </row>
    <row r="7" spans="2:16" s="3" customFormat="1" ht="19.5" customHeight="1" thickBot="1">
      <c r="B7" s="66"/>
      <c r="C7" s="74" t="s">
        <v>95</v>
      </c>
      <c r="D7" s="71">
        <v>10804.900000000001</v>
      </c>
      <c r="E7" s="67">
        <v>11987.900000000003</v>
      </c>
      <c r="F7" s="67">
        <v>12014.2</v>
      </c>
      <c r="G7" s="67">
        <v>11945.7</v>
      </c>
      <c r="H7" s="71">
        <v>12327.300000000005</v>
      </c>
      <c r="I7" s="67">
        <v>11544.200000000004</v>
      </c>
      <c r="J7" s="67">
        <v>12012.500000000004</v>
      </c>
      <c r="K7" s="67">
        <v>11397.900000000001</v>
      </c>
      <c r="L7" s="67">
        <v>10767.4</v>
      </c>
      <c r="M7" s="67">
        <v>9924.5</v>
      </c>
      <c r="N7" s="67">
        <v>8732.799999999996</v>
      </c>
      <c r="O7" s="82">
        <v>11253.899999999998</v>
      </c>
      <c r="P7" s="86">
        <v>134713.19999999998</v>
      </c>
    </row>
    <row r="8" spans="2:16" s="3" customFormat="1" ht="19.5" customHeight="1">
      <c r="B8" s="221" t="s">
        <v>62</v>
      </c>
      <c r="C8" s="222"/>
      <c r="D8" s="72">
        <v>863.2258067903185</v>
      </c>
      <c r="E8" s="68">
        <v>950.7347113213366</v>
      </c>
      <c r="F8" s="68">
        <v>942.0585145080322</v>
      </c>
      <c r="G8" s="68">
        <v>908.481888423898</v>
      </c>
      <c r="H8" s="68">
        <v>1021.7769896677378</v>
      </c>
      <c r="I8" s="68">
        <v>928.5460899191191</v>
      </c>
      <c r="J8" s="68">
        <v>905.6126593417346</v>
      </c>
      <c r="K8" s="68">
        <v>873.1920597652528</v>
      </c>
      <c r="L8" s="68">
        <v>807.9735061476068</v>
      </c>
      <c r="M8" s="68">
        <v>774.7093914073832</v>
      </c>
      <c r="N8" s="68">
        <v>715.135914258182</v>
      </c>
      <c r="O8" s="83">
        <v>848.0780749284278</v>
      </c>
      <c r="P8" s="87">
        <v>878.144405573627</v>
      </c>
    </row>
    <row r="9" spans="2:16" s="3" customFormat="1" ht="19.5" customHeight="1">
      <c r="B9" s="65"/>
      <c r="C9" s="75" t="s">
        <v>63</v>
      </c>
      <c r="D9" s="69">
        <v>579.6006951963881</v>
      </c>
      <c r="E9" s="4">
        <v>646.0483143430132</v>
      </c>
      <c r="F9" s="4">
        <v>626.4048050869478</v>
      </c>
      <c r="G9" s="4">
        <v>604.5435671133836</v>
      </c>
      <c r="H9" s="4">
        <v>707.926754581123</v>
      </c>
      <c r="I9" s="4">
        <v>624.9728816313777</v>
      </c>
      <c r="J9" s="4">
        <v>599.4833582250541</v>
      </c>
      <c r="K9" s="4">
        <v>573.1469657351181</v>
      </c>
      <c r="L9" s="4">
        <v>533.2571051493263</v>
      </c>
      <c r="M9" s="4">
        <v>521.269586712701</v>
      </c>
      <c r="N9" s="4">
        <v>467.9779142726727</v>
      </c>
      <c r="O9" s="84">
        <v>558.9899736091095</v>
      </c>
      <c r="P9" s="85">
        <v>586.9800944717238</v>
      </c>
    </row>
    <row r="10" spans="2:16" s="3" customFormat="1" ht="19.5" customHeight="1" thickBot="1">
      <c r="B10" s="66"/>
      <c r="C10" s="76" t="s">
        <v>64</v>
      </c>
      <c r="D10" s="71">
        <v>283.62511159393017</v>
      </c>
      <c r="E10" s="67">
        <v>304.6863969783235</v>
      </c>
      <c r="F10" s="67">
        <v>315.6537094210844</v>
      </c>
      <c r="G10" s="67">
        <v>303.9383213105144</v>
      </c>
      <c r="H10" s="67">
        <v>313.85023508661465</v>
      </c>
      <c r="I10" s="67">
        <v>303.57320828774175</v>
      </c>
      <c r="J10" s="67">
        <v>306.1293011166808</v>
      </c>
      <c r="K10" s="67">
        <v>300.04509403013486</v>
      </c>
      <c r="L10" s="67">
        <v>274.71640099828033</v>
      </c>
      <c r="M10" s="67">
        <v>253.4398046946822</v>
      </c>
      <c r="N10" s="67">
        <v>247.15799998550912</v>
      </c>
      <c r="O10" s="82">
        <v>289.08810131931847</v>
      </c>
      <c r="P10" s="86">
        <v>291.1643111019033</v>
      </c>
    </row>
    <row r="11" spans="2:16" ht="26.25" customHeight="1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16" s="3" customFormat="1" ht="19.5" customHeight="1" thickBot="1">
      <c r="B12" s="237" t="s">
        <v>82</v>
      </c>
      <c r="C12" s="238"/>
      <c r="D12" s="126" t="s">
        <v>38</v>
      </c>
      <c r="E12" s="127" t="s">
        <v>27</v>
      </c>
      <c r="F12" s="127" t="s">
        <v>28</v>
      </c>
      <c r="G12" s="127" t="s">
        <v>57</v>
      </c>
      <c r="H12" s="127" t="s">
        <v>58</v>
      </c>
      <c r="I12" s="127" t="s">
        <v>31</v>
      </c>
      <c r="J12" s="127" t="s">
        <v>32</v>
      </c>
      <c r="K12" s="127" t="s">
        <v>33</v>
      </c>
      <c r="L12" s="127" t="s">
        <v>34</v>
      </c>
      <c r="M12" s="127" t="s">
        <v>35</v>
      </c>
      <c r="N12" s="127" t="s">
        <v>36</v>
      </c>
      <c r="O12" s="128" t="s">
        <v>37</v>
      </c>
      <c r="P12" s="129" t="s">
        <v>81</v>
      </c>
    </row>
    <row r="13" spans="2:16" s="3" customFormat="1" ht="19.5" customHeight="1">
      <c r="B13" s="217" t="s">
        <v>40</v>
      </c>
      <c r="C13" s="218"/>
      <c r="D13" s="77">
        <v>1282388</v>
      </c>
      <c r="E13" s="64">
        <v>1281875</v>
      </c>
      <c r="F13" s="64">
        <v>1282323</v>
      </c>
      <c r="G13" s="64">
        <v>1281044</v>
      </c>
      <c r="H13" s="64">
        <v>1280454</v>
      </c>
      <c r="I13" s="64">
        <v>1279875</v>
      </c>
      <c r="J13" s="64">
        <v>1279002</v>
      </c>
      <c r="K13" s="64">
        <v>1278256</v>
      </c>
      <c r="L13" s="160">
        <v>1277300</v>
      </c>
      <c r="M13" s="64">
        <v>1276471</v>
      </c>
      <c r="N13" s="64">
        <v>1275215</v>
      </c>
      <c r="O13" s="80">
        <v>1268711</v>
      </c>
      <c r="P13" s="164">
        <v>1279875</v>
      </c>
    </row>
    <row r="14" spans="2:16" s="3" customFormat="1" ht="19.5" customHeight="1">
      <c r="B14" s="219" t="s">
        <v>93</v>
      </c>
      <c r="C14" s="220"/>
      <c r="D14" s="70">
        <v>34197.100000000006</v>
      </c>
      <c r="E14" s="27">
        <v>37009.299999999996</v>
      </c>
      <c r="F14" s="27">
        <v>35149.5</v>
      </c>
      <c r="G14" s="27">
        <v>35175.92</v>
      </c>
      <c r="H14" s="27">
        <v>40317.5</v>
      </c>
      <c r="I14" s="27">
        <v>36793</v>
      </c>
      <c r="J14" s="27">
        <v>34906.3</v>
      </c>
      <c r="K14" s="27">
        <v>32573.299999999996</v>
      </c>
      <c r="L14" s="27">
        <v>33412.7</v>
      </c>
      <c r="M14" s="27">
        <v>30520.899999999994</v>
      </c>
      <c r="N14" s="27">
        <v>26268.800000000003</v>
      </c>
      <c r="O14" s="81">
        <v>33001.90000000001</v>
      </c>
      <c r="P14" s="85">
        <f>SUM(D14:O14)</f>
        <v>409326.22000000003</v>
      </c>
    </row>
    <row r="15" spans="2:16" s="3" customFormat="1" ht="19.5" customHeight="1">
      <c r="B15" s="65"/>
      <c r="C15" s="73" t="s">
        <v>94</v>
      </c>
      <c r="D15" s="70">
        <v>23028.200000000008</v>
      </c>
      <c r="E15" s="27">
        <v>25368.300000000003</v>
      </c>
      <c r="F15" s="27">
        <v>23193.999999999993</v>
      </c>
      <c r="G15" s="27">
        <v>23387.620000000006</v>
      </c>
      <c r="H15" s="70">
        <v>27700.600000000002</v>
      </c>
      <c r="I15" s="27">
        <v>24927.399999999998</v>
      </c>
      <c r="J15" s="27">
        <v>23240.200000000004</v>
      </c>
      <c r="K15" s="27">
        <v>21611</v>
      </c>
      <c r="L15" s="27">
        <v>22214.300000000003</v>
      </c>
      <c r="M15" s="27">
        <v>20631.6</v>
      </c>
      <c r="N15" s="27">
        <v>17271.7</v>
      </c>
      <c r="O15" s="81">
        <v>21429.599999999995</v>
      </c>
      <c r="P15" s="85">
        <f>SUM(D15:O15)</f>
        <v>274004.5200000001</v>
      </c>
    </row>
    <row r="16" spans="2:16" s="3" customFormat="1" ht="19.5" customHeight="1" thickBot="1">
      <c r="B16" s="66"/>
      <c r="C16" s="74" t="s">
        <v>95</v>
      </c>
      <c r="D16" s="71">
        <v>11168.9</v>
      </c>
      <c r="E16" s="67">
        <v>11641.000000000002</v>
      </c>
      <c r="F16" s="67">
        <v>11955.499999999998</v>
      </c>
      <c r="G16" s="67">
        <v>11788.3</v>
      </c>
      <c r="H16" s="71">
        <v>12616.900000000001</v>
      </c>
      <c r="I16" s="67">
        <v>11865.6</v>
      </c>
      <c r="J16" s="67">
        <v>11666.100000000002</v>
      </c>
      <c r="K16" s="67">
        <v>10962.3</v>
      </c>
      <c r="L16" s="67">
        <v>11198.400000000001</v>
      </c>
      <c r="M16" s="67">
        <v>9889.299999999996</v>
      </c>
      <c r="N16" s="67">
        <v>8997.099999999997</v>
      </c>
      <c r="O16" s="82">
        <v>11572.300000000001</v>
      </c>
      <c r="P16" s="86">
        <f>SUM(D16:O16)</f>
        <v>135321.69999999998</v>
      </c>
    </row>
    <row r="17" spans="2:16" s="3" customFormat="1" ht="19.5" customHeight="1">
      <c r="B17" s="221" t="s">
        <v>62</v>
      </c>
      <c r="C17" s="222"/>
      <c r="D17" s="72">
        <v>888.8911416305624</v>
      </c>
      <c r="E17" s="68">
        <v>931.3297997829538</v>
      </c>
      <c r="F17" s="68">
        <v>913.6933518310129</v>
      </c>
      <c r="G17" s="68">
        <v>885.7674652659811</v>
      </c>
      <c r="H17" s="68">
        <v>1015.7057700854793</v>
      </c>
      <c r="I17" s="68">
        <v>958.2446202428623</v>
      </c>
      <c r="J17" s="68">
        <v>880.3814829213363</v>
      </c>
      <c r="K17" s="68">
        <v>849.4203560684765</v>
      </c>
      <c r="L17" s="68">
        <v>843.8338935708639</v>
      </c>
      <c r="M17" s="68">
        <v>771.3024121114561</v>
      </c>
      <c r="N17" s="68">
        <v>735.6966696372209</v>
      </c>
      <c r="O17" s="83">
        <v>839.101591579831</v>
      </c>
      <c r="P17" s="87">
        <f>P14/I13/365*1000000</f>
        <v>876.211894622629</v>
      </c>
    </row>
    <row r="18" spans="2:16" s="3" customFormat="1" ht="19.5" customHeight="1">
      <c r="B18" s="65"/>
      <c r="C18" s="75" t="s">
        <v>63</v>
      </c>
      <c r="D18" s="69">
        <v>598.575990001986</v>
      </c>
      <c r="E18" s="4">
        <v>638.3869394945032</v>
      </c>
      <c r="F18" s="4">
        <v>602.9162179367702</v>
      </c>
      <c r="G18" s="4">
        <v>588.9254036853612</v>
      </c>
      <c r="H18" s="4">
        <v>697.8522789069219</v>
      </c>
      <c r="I18" s="4">
        <v>649.2144415144708</v>
      </c>
      <c r="J18" s="4">
        <v>586.147536100602</v>
      </c>
      <c r="K18" s="4">
        <v>563.5543010685393</v>
      </c>
      <c r="L18" s="4">
        <v>561.0195902142373</v>
      </c>
      <c r="M18" s="4">
        <v>521.3870772394889</v>
      </c>
      <c r="N18" s="4">
        <v>483.7195520531272</v>
      </c>
      <c r="O18" s="84">
        <v>544.8659461097434</v>
      </c>
      <c r="P18" s="85">
        <f>P15/I13/365*1000000</f>
        <v>586.5395566508396</v>
      </c>
    </row>
    <row r="19" spans="2:16" s="3" customFormat="1" ht="19.5" customHeight="1" thickBot="1">
      <c r="B19" s="66"/>
      <c r="C19" s="76" t="s">
        <v>64</v>
      </c>
      <c r="D19" s="71">
        <v>290.31515162857625</v>
      </c>
      <c r="E19" s="67">
        <v>292.94286028845096</v>
      </c>
      <c r="F19" s="67">
        <v>310.77713389424235</v>
      </c>
      <c r="G19" s="67">
        <v>296.84206158062005</v>
      </c>
      <c r="H19" s="67">
        <v>317.85349117855736</v>
      </c>
      <c r="I19" s="67">
        <v>309.0301787283915</v>
      </c>
      <c r="J19" s="67">
        <v>294.23394682073445</v>
      </c>
      <c r="K19" s="67">
        <v>285.8660549999374</v>
      </c>
      <c r="L19" s="67">
        <v>282.8143033566268</v>
      </c>
      <c r="M19" s="67">
        <v>249.9153348719671</v>
      </c>
      <c r="N19" s="67">
        <v>251.97711758409358</v>
      </c>
      <c r="O19" s="82">
        <v>294.2356454700874</v>
      </c>
      <c r="P19" s="86">
        <f>P16/I13/365*1000000</f>
        <v>289.67233797178926</v>
      </c>
    </row>
    <row r="20" spans="2:16" ht="26.2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62"/>
    </row>
    <row r="21" spans="2:16" s="3" customFormat="1" ht="19.5" customHeight="1" thickBot="1">
      <c r="B21" s="231" t="s">
        <v>83</v>
      </c>
      <c r="C21" s="232"/>
      <c r="D21" s="149" t="s">
        <v>38</v>
      </c>
      <c r="E21" s="150" t="s">
        <v>27</v>
      </c>
      <c r="F21" s="150" t="s">
        <v>28</v>
      </c>
      <c r="G21" s="150" t="s">
        <v>57</v>
      </c>
      <c r="H21" s="150" t="s">
        <v>58</v>
      </c>
      <c r="I21" s="150" t="s">
        <v>31</v>
      </c>
      <c r="J21" s="150" t="s">
        <v>32</v>
      </c>
      <c r="K21" s="150" t="s">
        <v>33</v>
      </c>
      <c r="L21" s="150" t="s">
        <v>34</v>
      </c>
      <c r="M21" s="150" t="s">
        <v>35</v>
      </c>
      <c r="N21" s="150" t="s">
        <v>36</v>
      </c>
      <c r="O21" s="151" t="s">
        <v>37</v>
      </c>
      <c r="P21" s="152" t="s">
        <v>81</v>
      </c>
    </row>
    <row r="22" spans="2:16" s="3" customFormat="1" ht="19.5" customHeight="1">
      <c r="B22" s="217" t="s">
        <v>40</v>
      </c>
      <c r="C22" s="218"/>
      <c r="D22" s="77">
        <v>1293815</v>
      </c>
      <c r="E22" s="64">
        <v>1293192</v>
      </c>
      <c r="F22" s="64">
        <v>1292882</v>
      </c>
      <c r="G22" s="64">
        <v>1292531</v>
      </c>
      <c r="H22" s="64">
        <v>1292068</v>
      </c>
      <c r="I22" s="64">
        <v>1291392</v>
      </c>
      <c r="J22" s="64">
        <v>1290841</v>
      </c>
      <c r="K22" s="64">
        <v>1290198</v>
      </c>
      <c r="L22" s="64">
        <v>1289473</v>
      </c>
      <c r="M22" s="64">
        <v>1288544</v>
      </c>
      <c r="N22" s="64">
        <v>1287434</v>
      </c>
      <c r="O22" s="80">
        <v>1282345</v>
      </c>
      <c r="P22" s="165">
        <v>1291392</v>
      </c>
    </row>
    <row r="23" spans="2:16" s="3" customFormat="1" ht="19.5" customHeight="1">
      <c r="B23" s="219" t="s">
        <v>93</v>
      </c>
      <c r="C23" s="220"/>
      <c r="D23" s="70">
        <v>36167.80000000002</v>
      </c>
      <c r="E23" s="27">
        <v>35808.299999999996</v>
      </c>
      <c r="F23" s="27">
        <v>36754</v>
      </c>
      <c r="G23" s="27">
        <v>36934.6</v>
      </c>
      <c r="H23" s="27">
        <v>39279.1</v>
      </c>
      <c r="I23" s="27">
        <v>36391.5</v>
      </c>
      <c r="J23" s="27">
        <v>35742.89999999999</v>
      </c>
      <c r="K23" s="27">
        <v>33373.900000000016</v>
      </c>
      <c r="L23" s="27">
        <v>34606.4</v>
      </c>
      <c r="M23" s="27">
        <v>30332.9</v>
      </c>
      <c r="N23" s="27">
        <v>28497.2</v>
      </c>
      <c r="O23" s="81">
        <v>34403.50000000001</v>
      </c>
      <c r="P23" s="85">
        <f>SUM(D23:O23)</f>
        <v>418292.1000000001</v>
      </c>
    </row>
    <row r="24" spans="2:16" s="3" customFormat="1" ht="19.5" customHeight="1">
      <c r="B24" s="65"/>
      <c r="C24" s="73" t="s">
        <v>94</v>
      </c>
      <c r="D24" s="70">
        <v>24356.200000000004</v>
      </c>
      <c r="E24" s="27">
        <v>24452.799999999996</v>
      </c>
      <c r="F24" s="27">
        <v>24291.900000000005</v>
      </c>
      <c r="G24" s="27">
        <v>24319.100000000002</v>
      </c>
      <c r="H24" s="70">
        <v>27023.600000000002</v>
      </c>
      <c r="I24" s="27">
        <v>24637.1</v>
      </c>
      <c r="J24" s="27">
        <v>23977.3</v>
      </c>
      <c r="K24" s="27">
        <v>22234.600000000017</v>
      </c>
      <c r="L24" s="27">
        <v>23141.800000000003</v>
      </c>
      <c r="M24" s="27">
        <v>20494.099999999995</v>
      </c>
      <c r="N24" s="27">
        <v>18748.599999999995</v>
      </c>
      <c r="O24" s="81">
        <v>22895.6</v>
      </c>
      <c r="P24" s="85">
        <f>SUM(D24:O24)</f>
        <v>280572.7</v>
      </c>
    </row>
    <row r="25" spans="2:16" s="3" customFormat="1" ht="19.5" customHeight="1" thickBot="1">
      <c r="B25" s="66"/>
      <c r="C25" s="74" t="s">
        <v>95</v>
      </c>
      <c r="D25" s="71">
        <v>11811.600000000002</v>
      </c>
      <c r="E25" s="67">
        <v>11355.5</v>
      </c>
      <c r="F25" s="67">
        <v>12462.100000000002</v>
      </c>
      <c r="G25" s="67">
        <v>12615.499999999998</v>
      </c>
      <c r="H25" s="71">
        <v>12255.5</v>
      </c>
      <c r="I25" s="67">
        <v>11754.4</v>
      </c>
      <c r="J25" s="67">
        <v>11765.6</v>
      </c>
      <c r="K25" s="67">
        <v>11139.299999999996</v>
      </c>
      <c r="L25" s="67">
        <v>11464.600000000002</v>
      </c>
      <c r="M25" s="67">
        <v>9838.800000000001</v>
      </c>
      <c r="N25" s="67">
        <v>9748.599999999999</v>
      </c>
      <c r="O25" s="82">
        <v>11507.9</v>
      </c>
      <c r="P25" s="86">
        <f>SUM(D25:O25)</f>
        <v>137719.4</v>
      </c>
    </row>
    <row r="26" spans="2:16" s="3" customFormat="1" ht="19.5" customHeight="1">
      <c r="B26" s="221" t="s">
        <v>62</v>
      </c>
      <c r="C26" s="222"/>
      <c r="D26" s="72">
        <v>931.8127656066238</v>
      </c>
      <c r="E26" s="68">
        <v>893.2211547959646</v>
      </c>
      <c r="F26" s="68">
        <v>947.598723884572</v>
      </c>
      <c r="G26" s="68">
        <v>921.7873379264554</v>
      </c>
      <c r="H26" s="68">
        <v>980.6509734282437</v>
      </c>
      <c r="I26" s="68">
        <v>939.3352289622361</v>
      </c>
      <c r="J26" s="68">
        <v>893.2136290941703</v>
      </c>
      <c r="K26" s="68">
        <v>862.2423328305684</v>
      </c>
      <c r="L26" s="68">
        <v>865.7300182872908</v>
      </c>
      <c r="M26" s="68">
        <v>759.3692145253018</v>
      </c>
      <c r="N26" s="68">
        <v>763.2718018675266</v>
      </c>
      <c r="O26" s="83">
        <v>865.4381797259282</v>
      </c>
      <c r="P26" s="87">
        <f>P23/I22/366*1000000</f>
        <v>884.9943240812509</v>
      </c>
    </row>
    <row r="27" spans="2:16" s="3" customFormat="1" ht="19.5" customHeight="1">
      <c r="B27" s="65"/>
      <c r="C27" s="75" t="s">
        <v>63</v>
      </c>
      <c r="D27" s="69">
        <v>627.5034168975731</v>
      </c>
      <c r="E27" s="4">
        <v>609.963563028537</v>
      </c>
      <c r="F27" s="4">
        <v>626.2984556982</v>
      </c>
      <c r="G27" s="4">
        <v>606.9387092256926</v>
      </c>
      <c r="H27" s="4">
        <v>674.6773639298123</v>
      </c>
      <c r="I27" s="4">
        <v>635.9313567581853</v>
      </c>
      <c r="J27" s="4">
        <v>599.1917597307341</v>
      </c>
      <c r="K27" s="4">
        <v>574.4492964129024</v>
      </c>
      <c r="L27" s="4">
        <v>578.9261794697175</v>
      </c>
      <c r="M27" s="4">
        <v>513.0597014925372</v>
      </c>
      <c r="N27" s="4">
        <v>502.16434261939787</v>
      </c>
      <c r="O27" s="84">
        <v>575.9508883611538</v>
      </c>
      <c r="P27" s="85">
        <f>P24/I22/366*1000000</f>
        <v>593.6168696280698</v>
      </c>
    </row>
    <row r="28" spans="2:16" s="3" customFormat="1" ht="19.5" customHeight="1" thickBot="1">
      <c r="B28" s="66"/>
      <c r="C28" s="76" t="s">
        <v>64</v>
      </c>
      <c r="D28" s="71">
        <v>304.3093487090504</v>
      </c>
      <c r="E28" s="67">
        <v>283.2575917674276</v>
      </c>
      <c r="F28" s="67">
        <v>321.3002681863723</v>
      </c>
      <c r="G28" s="67">
        <v>314.8486287007629</v>
      </c>
      <c r="H28" s="67">
        <v>305.97360949843153</v>
      </c>
      <c r="I28" s="67">
        <v>303.40387220405063</v>
      </c>
      <c r="J28" s="67">
        <v>294.02186936343656</v>
      </c>
      <c r="K28" s="67">
        <v>287.79303641766603</v>
      </c>
      <c r="L28" s="67">
        <v>286.8038388175735</v>
      </c>
      <c r="M28" s="67">
        <v>246.3095130327644</v>
      </c>
      <c r="N28" s="67">
        <v>261.1074592481286</v>
      </c>
      <c r="O28" s="82">
        <v>289.4872913647741</v>
      </c>
      <c r="P28" s="86">
        <f>P25/I22/366*1000000</f>
        <v>291.37745445318086</v>
      </c>
    </row>
    <row r="29" spans="2:16" ht="26.25" customHeight="1" thickBo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62"/>
    </row>
    <row r="30" spans="2:16" s="3" customFormat="1" ht="19.5" customHeight="1" thickBot="1">
      <c r="B30" s="235" t="s">
        <v>84</v>
      </c>
      <c r="C30" s="236"/>
      <c r="D30" s="140" t="s">
        <v>38</v>
      </c>
      <c r="E30" s="141" t="s">
        <v>27</v>
      </c>
      <c r="F30" s="141" t="s">
        <v>28</v>
      </c>
      <c r="G30" s="141" t="s">
        <v>57</v>
      </c>
      <c r="H30" s="141" t="s">
        <v>58</v>
      </c>
      <c r="I30" s="141" t="s">
        <v>31</v>
      </c>
      <c r="J30" s="141" t="s">
        <v>32</v>
      </c>
      <c r="K30" s="141" t="s">
        <v>33</v>
      </c>
      <c r="L30" s="141" t="s">
        <v>34</v>
      </c>
      <c r="M30" s="141" t="s">
        <v>35</v>
      </c>
      <c r="N30" s="141" t="s">
        <v>36</v>
      </c>
      <c r="O30" s="142" t="s">
        <v>37</v>
      </c>
      <c r="P30" s="168" t="s">
        <v>81</v>
      </c>
    </row>
    <row r="31" spans="2:16" s="3" customFormat="1" ht="19.5" customHeight="1">
      <c r="B31" s="217" t="s">
        <v>40</v>
      </c>
      <c r="C31" s="218"/>
      <c r="D31" s="77">
        <v>1304880</v>
      </c>
      <c r="E31" s="64">
        <v>1304277</v>
      </c>
      <c r="F31" s="64">
        <v>1303944</v>
      </c>
      <c r="G31" s="64">
        <v>1303792</v>
      </c>
      <c r="H31" s="64">
        <v>1303245</v>
      </c>
      <c r="I31" s="64">
        <v>1302902</v>
      </c>
      <c r="J31" s="64">
        <v>1302462</v>
      </c>
      <c r="K31" s="64">
        <v>1301818</v>
      </c>
      <c r="L31" s="64">
        <v>1300953</v>
      </c>
      <c r="M31" s="64">
        <v>1299850</v>
      </c>
      <c r="N31" s="64">
        <v>1298935</v>
      </c>
      <c r="O31" s="80">
        <v>1293747</v>
      </c>
      <c r="P31" s="94">
        <v>1302902</v>
      </c>
    </row>
    <row r="32" spans="2:16" s="3" customFormat="1" ht="19.5" customHeight="1">
      <c r="B32" s="219" t="s">
        <v>93</v>
      </c>
      <c r="C32" s="220"/>
      <c r="D32" s="70">
        <v>37080.1</v>
      </c>
      <c r="E32" s="27">
        <v>37327.200000000004</v>
      </c>
      <c r="F32" s="27">
        <v>35976.90000000001</v>
      </c>
      <c r="G32" s="27">
        <v>38136.100000000006</v>
      </c>
      <c r="H32" s="27">
        <v>39792.900000000016</v>
      </c>
      <c r="I32" s="27">
        <v>37703.29999999999</v>
      </c>
      <c r="J32" s="27">
        <v>36629.59999999999</v>
      </c>
      <c r="K32" s="27">
        <v>32617.100000000002</v>
      </c>
      <c r="L32" s="27">
        <v>34400.4</v>
      </c>
      <c r="M32" s="27">
        <v>31457.8</v>
      </c>
      <c r="N32" s="27">
        <v>27166.899999999998</v>
      </c>
      <c r="O32" s="81">
        <v>34947.399999999994</v>
      </c>
      <c r="P32" s="92">
        <v>423235.70000000007</v>
      </c>
    </row>
    <row r="33" spans="2:16" s="3" customFormat="1" ht="19.5" customHeight="1">
      <c r="B33" s="65"/>
      <c r="C33" s="73" t="s">
        <v>94</v>
      </c>
      <c r="D33" s="70">
        <v>24919.999999999996</v>
      </c>
      <c r="E33" s="27">
        <v>25409.5</v>
      </c>
      <c r="F33" s="27">
        <v>24045.799999999996</v>
      </c>
      <c r="G33" s="27">
        <v>25600.7</v>
      </c>
      <c r="H33" s="27">
        <v>27461.4</v>
      </c>
      <c r="I33" s="27">
        <v>25740.000000000004</v>
      </c>
      <c r="J33" s="27">
        <v>24319.999999999996</v>
      </c>
      <c r="K33" s="27">
        <v>21805.499999999993</v>
      </c>
      <c r="L33" s="27">
        <v>22727.600000000002</v>
      </c>
      <c r="M33" s="27">
        <v>21313.5</v>
      </c>
      <c r="N33" s="27">
        <v>18023.199999999993</v>
      </c>
      <c r="O33" s="81">
        <v>23196.59999999999</v>
      </c>
      <c r="P33" s="92">
        <v>284563.8</v>
      </c>
    </row>
    <row r="34" spans="2:16" s="3" customFormat="1" ht="19.5" customHeight="1" thickBot="1">
      <c r="B34" s="66"/>
      <c r="C34" s="74" t="s">
        <v>95</v>
      </c>
      <c r="D34" s="71">
        <v>12160.099999999997</v>
      </c>
      <c r="E34" s="67">
        <v>11917.7</v>
      </c>
      <c r="F34" s="67">
        <v>11931.099999999997</v>
      </c>
      <c r="G34" s="67">
        <v>12535.400000000001</v>
      </c>
      <c r="H34" s="67">
        <v>12331.499999999998</v>
      </c>
      <c r="I34" s="67">
        <v>11963.3</v>
      </c>
      <c r="J34" s="67">
        <v>12309.599999999997</v>
      </c>
      <c r="K34" s="67">
        <v>10811.599999999999</v>
      </c>
      <c r="L34" s="67">
        <v>11672.800000000003</v>
      </c>
      <c r="M34" s="67">
        <v>10144.300000000001</v>
      </c>
      <c r="N34" s="67">
        <v>9143.699999999999</v>
      </c>
      <c r="O34" s="82">
        <v>11750.800000000003</v>
      </c>
      <c r="P34" s="93">
        <v>138671.9</v>
      </c>
    </row>
    <row r="35" spans="2:16" s="3" customFormat="1" ht="19.5" customHeight="1">
      <c r="B35" s="221" t="s">
        <v>62</v>
      </c>
      <c r="C35" s="222"/>
      <c r="D35" s="72">
        <v>947.2160913902683</v>
      </c>
      <c r="E35" s="68">
        <v>923.1959359909372</v>
      </c>
      <c r="F35" s="68">
        <v>919.6944040541621</v>
      </c>
      <c r="G35" s="68">
        <v>943.5529395743712</v>
      </c>
      <c r="H35" s="68">
        <v>984.9582660849429</v>
      </c>
      <c r="I35" s="68">
        <v>964.5980025102934</v>
      </c>
      <c r="J35" s="68">
        <v>907.204970279363</v>
      </c>
      <c r="K35" s="68">
        <v>835.1679471836054</v>
      </c>
      <c r="L35" s="68">
        <v>852.9826385585376</v>
      </c>
      <c r="M35" s="68">
        <v>780.6806492560555</v>
      </c>
      <c r="N35" s="68">
        <v>746.955335387397</v>
      </c>
      <c r="O35" s="83">
        <v>871.3724428895044</v>
      </c>
      <c r="P35" s="167">
        <v>889.9747356391339</v>
      </c>
    </row>
    <row r="36" spans="2:16" s="3" customFormat="1" ht="19.5" customHeight="1">
      <c r="B36" s="65"/>
      <c r="C36" s="75" t="s">
        <v>63</v>
      </c>
      <c r="D36" s="69">
        <v>636.5847178795495</v>
      </c>
      <c r="E36" s="4">
        <v>628.4411135997802</v>
      </c>
      <c r="F36" s="4">
        <v>614.6940870671336</v>
      </c>
      <c r="G36" s="4">
        <v>633.4055065977277</v>
      </c>
      <c r="H36" s="4">
        <v>679.7276129225324</v>
      </c>
      <c r="I36" s="4">
        <v>658.5299585080076</v>
      </c>
      <c r="J36" s="4">
        <v>602.3332189593692</v>
      </c>
      <c r="K36" s="4">
        <v>558.334575186393</v>
      </c>
      <c r="L36" s="4">
        <v>563.5471743381769</v>
      </c>
      <c r="M36" s="4">
        <v>528.9319983571305</v>
      </c>
      <c r="N36" s="4">
        <v>495.5488259887631</v>
      </c>
      <c r="O36" s="84">
        <v>578.3800227979957</v>
      </c>
      <c r="P36" s="92">
        <v>598.37719898739</v>
      </c>
    </row>
    <row r="37" spans="2:16" s="3" customFormat="1" ht="19.5" customHeight="1" thickBot="1">
      <c r="B37" s="66"/>
      <c r="C37" s="76" t="s">
        <v>64</v>
      </c>
      <c r="D37" s="71">
        <v>310.6313735107186</v>
      </c>
      <c r="E37" s="67">
        <v>294.7548223911569</v>
      </c>
      <c r="F37" s="67">
        <v>305.00031698702804</v>
      </c>
      <c r="G37" s="67">
        <v>310.1474329766434</v>
      </c>
      <c r="H37" s="67">
        <v>305.23065316241</v>
      </c>
      <c r="I37" s="67">
        <v>306.0680440022861</v>
      </c>
      <c r="J37" s="67">
        <v>304.87175131999385</v>
      </c>
      <c r="K37" s="67">
        <v>276.8333719972121</v>
      </c>
      <c r="L37" s="67">
        <v>289.4354642203608</v>
      </c>
      <c r="M37" s="67">
        <v>251.7486508989251</v>
      </c>
      <c r="N37" s="67">
        <v>251.40650939863372</v>
      </c>
      <c r="O37" s="82">
        <v>292.99242009150873</v>
      </c>
      <c r="P37" s="93">
        <v>291.59753665174367</v>
      </c>
    </row>
    <row r="38" spans="2:16" ht="15" customHeight="1" thickBot="1">
      <c r="B38" s="38"/>
      <c r="D38" s="38"/>
      <c r="E38" s="38"/>
      <c r="F38" s="38"/>
      <c r="G38" s="38"/>
      <c r="H38" s="38"/>
      <c r="I38" s="38"/>
      <c r="P38" s="163"/>
    </row>
    <row r="39" spans="2:16" s="3" customFormat="1" ht="19.5" customHeight="1" thickBot="1">
      <c r="B39" s="225" t="s">
        <v>85</v>
      </c>
      <c r="C39" s="226"/>
      <c r="D39" s="143" t="s">
        <v>38</v>
      </c>
      <c r="E39" s="144" t="s">
        <v>27</v>
      </c>
      <c r="F39" s="144" t="s">
        <v>28</v>
      </c>
      <c r="G39" s="144" t="s">
        <v>57</v>
      </c>
      <c r="H39" s="144" t="s">
        <v>58</v>
      </c>
      <c r="I39" s="144" t="s">
        <v>31</v>
      </c>
      <c r="J39" s="144" t="s">
        <v>32</v>
      </c>
      <c r="K39" s="144" t="s">
        <v>33</v>
      </c>
      <c r="L39" s="144" t="s">
        <v>34</v>
      </c>
      <c r="M39" s="144" t="s">
        <v>35</v>
      </c>
      <c r="N39" s="144" t="s">
        <v>36</v>
      </c>
      <c r="O39" s="145" t="s">
        <v>37</v>
      </c>
      <c r="P39" s="146" t="s">
        <v>81</v>
      </c>
    </row>
    <row r="40" spans="2:16" s="3" customFormat="1" ht="19.5" customHeight="1">
      <c r="B40" s="217" t="s">
        <v>40</v>
      </c>
      <c r="C40" s="218"/>
      <c r="D40" s="77">
        <v>1314788</v>
      </c>
      <c r="E40" s="64">
        <v>1314391</v>
      </c>
      <c r="F40" s="64">
        <v>1313780</v>
      </c>
      <c r="G40" s="64">
        <v>1313540</v>
      </c>
      <c r="H40" s="64">
        <v>1313372</v>
      </c>
      <c r="I40" s="64">
        <v>1312914</v>
      </c>
      <c r="J40" s="64">
        <v>1312735</v>
      </c>
      <c r="K40" s="64">
        <v>1312010</v>
      </c>
      <c r="L40" s="64">
        <v>1311355</v>
      </c>
      <c r="M40" s="64">
        <v>1310269</v>
      </c>
      <c r="N40" s="64">
        <v>1309676</v>
      </c>
      <c r="O40" s="88">
        <v>1304696</v>
      </c>
      <c r="P40" s="153">
        <v>1312914</v>
      </c>
    </row>
    <row r="41" spans="2:16" s="3" customFormat="1" ht="19.5" customHeight="1">
      <c r="B41" s="219" t="s">
        <v>93</v>
      </c>
      <c r="C41" s="220"/>
      <c r="D41" s="70">
        <v>37792.299999999996</v>
      </c>
      <c r="E41" s="27">
        <v>37994.90000000001</v>
      </c>
      <c r="F41" s="27">
        <v>35135.399999999994</v>
      </c>
      <c r="G41" s="27">
        <v>38623.299999999996</v>
      </c>
      <c r="H41" s="27">
        <v>41937</v>
      </c>
      <c r="I41" s="27">
        <v>36960.29999999998</v>
      </c>
      <c r="J41" s="27">
        <v>36870.7</v>
      </c>
      <c r="K41" s="27">
        <v>34168.80000000001</v>
      </c>
      <c r="L41" s="27">
        <v>35054.899999999994</v>
      </c>
      <c r="M41" s="27">
        <v>31824.400000000005</v>
      </c>
      <c r="N41" s="27">
        <v>26797.599999999995</v>
      </c>
      <c r="O41" s="89">
        <v>33253.100000000006</v>
      </c>
      <c r="P41" s="92">
        <f>SUM(D41:O41)</f>
        <v>426412.69999999995</v>
      </c>
    </row>
    <row r="42" spans="2:16" s="3" customFormat="1" ht="19.5" customHeight="1">
      <c r="B42" s="65"/>
      <c r="C42" s="73" t="s">
        <v>94</v>
      </c>
      <c r="D42" s="70">
        <v>25586.300000000003</v>
      </c>
      <c r="E42" s="27">
        <v>25719.799999999996</v>
      </c>
      <c r="F42" s="27">
        <v>23756.399999999998</v>
      </c>
      <c r="G42" s="27">
        <v>25746.499999999996</v>
      </c>
      <c r="H42" s="27">
        <v>29294.500000000004</v>
      </c>
      <c r="I42" s="27">
        <v>25090.999999999996</v>
      </c>
      <c r="J42" s="27">
        <v>24564.699999999997</v>
      </c>
      <c r="K42" s="27">
        <v>22957.100000000002</v>
      </c>
      <c r="L42" s="27">
        <v>23118.000000000007</v>
      </c>
      <c r="M42" s="27">
        <v>21507.500000000004</v>
      </c>
      <c r="N42" s="27">
        <v>17442.799999999996</v>
      </c>
      <c r="O42" s="89">
        <v>21791.199999999997</v>
      </c>
      <c r="P42" s="92">
        <f>SUM(D42:O42)</f>
        <v>286575.80000000005</v>
      </c>
    </row>
    <row r="43" spans="2:16" s="3" customFormat="1" ht="19.5" customHeight="1" thickBot="1">
      <c r="B43" s="66"/>
      <c r="C43" s="74" t="s">
        <v>95</v>
      </c>
      <c r="D43" s="71">
        <v>12205.999999999996</v>
      </c>
      <c r="E43" s="67">
        <v>12275.100000000002</v>
      </c>
      <c r="F43" s="67">
        <v>11378.999999999995</v>
      </c>
      <c r="G43" s="67">
        <v>12876.800000000001</v>
      </c>
      <c r="H43" s="67">
        <v>12642.500000000007</v>
      </c>
      <c r="I43" s="67">
        <v>11869.300000000001</v>
      </c>
      <c r="J43" s="67">
        <v>12306.000000000004</v>
      </c>
      <c r="K43" s="67">
        <v>11211.699999999999</v>
      </c>
      <c r="L43" s="67">
        <v>11936.899999999996</v>
      </c>
      <c r="M43" s="67">
        <v>10316.900000000001</v>
      </c>
      <c r="N43" s="67">
        <v>9354.8</v>
      </c>
      <c r="O43" s="90">
        <v>11461.900000000003</v>
      </c>
      <c r="P43" s="93">
        <f>SUM(D43:O43)</f>
        <v>139836.9</v>
      </c>
    </row>
    <row r="44" spans="2:16" s="3" customFormat="1" ht="19.5" customHeight="1">
      <c r="B44" s="223" t="s">
        <v>108</v>
      </c>
      <c r="C44" s="224"/>
      <c r="D44" s="77">
        <v>958.1341884268286</v>
      </c>
      <c r="E44" s="64">
        <v>932.4789468916565</v>
      </c>
      <c r="F44" s="64">
        <v>891.4582350165172</v>
      </c>
      <c r="G44" s="64">
        <v>948.5153883595524</v>
      </c>
      <c r="H44" s="64">
        <v>1030.0253481975428</v>
      </c>
      <c r="I44" s="64">
        <v>938.3782943894264</v>
      </c>
      <c r="J44" s="64">
        <v>906.0300969767993</v>
      </c>
      <c r="K44" s="64">
        <v>868.1031394577789</v>
      </c>
      <c r="L44" s="64">
        <v>862.3166311231142</v>
      </c>
      <c r="M44" s="64">
        <v>783.4983109476733</v>
      </c>
      <c r="N44" s="64">
        <v>730.7587089151383</v>
      </c>
      <c r="O44" s="88">
        <v>822.1690303038337</v>
      </c>
      <c r="P44" s="94">
        <v>889.8175909486375</v>
      </c>
    </row>
    <row r="45" spans="2:16" s="3" customFormat="1" ht="19.5" customHeight="1">
      <c r="B45" s="65"/>
      <c r="C45" s="75" t="s">
        <v>107</v>
      </c>
      <c r="D45" s="69">
        <v>648.6799899806407</v>
      </c>
      <c r="E45" s="4">
        <v>631.2208222225619</v>
      </c>
      <c r="F45" s="4">
        <v>602.7493187596098</v>
      </c>
      <c r="G45" s="4">
        <v>632.2854713708878</v>
      </c>
      <c r="H45" s="4">
        <v>719.509682685288</v>
      </c>
      <c r="I45" s="4">
        <v>637.0308083139234</v>
      </c>
      <c r="J45" s="4">
        <v>603.6326276204678</v>
      </c>
      <c r="K45" s="4">
        <v>583.2552089287939</v>
      </c>
      <c r="L45" s="4">
        <v>568.6804377791454</v>
      </c>
      <c r="M45" s="4">
        <v>529.502203425896</v>
      </c>
      <c r="N45" s="4">
        <v>475.6574472290419</v>
      </c>
      <c r="O45" s="91">
        <v>538.7783326413746</v>
      </c>
      <c r="P45" s="92">
        <v>598.012648263475</v>
      </c>
    </row>
    <row r="46" spans="2:16" s="3" customFormat="1" ht="19.5" customHeight="1" thickBot="1">
      <c r="B46" s="66"/>
      <c r="C46" s="76" t="s">
        <v>106</v>
      </c>
      <c r="D46" s="71">
        <v>309.45419844618795</v>
      </c>
      <c r="E46" s="67">
        <v>301.25812466909434</v>
      </c>
      <c r="F46" s="67">
        <v>288.7089162569074</v>
      </c>
      <c r="G46" s="67">
        <v>316.22991698866446</v>
      </c>
      <c r="H46" s="67">
        <v>310.51566551225517</v>
      </c>
      <c r="I46" s="67">
        <v>301.3474860755033</v>
      </c>
      <c r="J46" s="67">
        <v>302.3974693563316</v>
      </c>
      <c r="K46" s="67">
        <v>284.84793052898476</v>
      </c>
      <c r="L46" s="67">
        <v>293.63619334396907</v>
      </c>
      <c r="M46" s="67">
        <v>253.99610752177733</v>
      </c>
      <c r="N46" s="67">
        <v>255.1012616860964</v>
      </c>
      <c r="O46" s="90">
        <v>283.3906976624589</v>
      </c>
      <c r="P46" s="93">
        <v>291.80494268516287</v>
      </c>
    </row>
    <row r="47" ht="12.75" thickBot="1">
      <c r="P47" s="163"/>
    </row>
    <row r="48" spans="2:16" s="3" customFormat="1" ht="19.5" customHeight="1" thickBot="1">
      <c r="B48" s="227" t="s">
        <v>86</v>
      </c>
      <c r="C48" s="228"/>
      <c r="D48" s="78" t="s">
        <v>38</v>
      </c>
      <c r="E48" s="79" t="s">
        <v>27</v>
      </c>
      <c r="F48" s="79" t="s">
        <v>28</v>
      </c>
      <c r="G48" s="79" t="s">
        <v>29</v>
      </c>
      <c r="H48" s="79" t="s">
        <v>30</v>
      </c>
      <c r="I48" s="79" t="s">
        <v>31</v>
      </c>
      <c r="J48" s="79" t="s">
        <v>32</v>
      </c>
      <c r="K48" s="79" t="s">
        <v>33</v>
      </c>
      <c r="L48" s="79" t="s">
        <v>34</v>
      </c>
      <c r="M48" s="79" t="s">
        <v>35</v>
      </c>
      <c r="N48" s="79" t="s">
        <v>36</v>
      </c>
      <c r="O48" s="147" t="s">
        <v>37</v>
      </c>
      <c r="P48" s="148" t="s">
        <v>81</v>
      </c>
    </row>
    <row r="49" spans="2:16" s="3" customFormat="1" ht="19.5" customHeight="1">
      <c r="B49" s="229" t="s">
        <v>40</v>
      </c>
      <c r="C49" s="230"/>
      <c r="D49" s="96">
        <v>1318368</v>
      </c>
      <c r="E49" s="95">
        <v>1318106</v>
      </c>
      <c r="F49" s="95">
        <v>1318433</v>
      </c>
      <c r="G49" s="95">
        <v>1322104</v>
      </c>
      <c r="H49" s="95">
        <v>1322174</v>
      </c>
      <c r="I49" s="95">
        <v>1321735</v>
      </c>
      <c r="J49" s="95">
        <v>1321479</v>
      </c>
      <c r="K49" s="95">
        <v>1321118</v>
      </c>
      <c r="L49" s="95">
        <v>1320367</v>
      </c>
      <c r="M49" s="95">
        <v>1319511</v>
      </c>
      <c r="N49" s="95">
        <v>1318725</v>
      </c>
      <c r="O49" s="97">
        <v>1313271</v>
      </c>
      <c r="P49" s="169">
        <v>1321735</v>
      </c>
    </row>
    <row r="50" spans="2:16" s="3" customFormat="1" ht="19.5" customHeight="1">
      <c r="B50" s="219" t="s">
        <v>93</v>
      </c>
      <c r="C50" s="220"/>
      <c r="D50" s="69">
        <v>36383</v>
      </c>
      <c r="E50" s="4">
        <v>38772</v>
      </c>
      <c r="F50" s="4">
        <v>35776</v>
      </c>
      <c r="G50" s="4">
        <v>38021.9</v>
      </c>
      <c r="H50" s="4">
        <v>40756.9</v>
      </c>
      <c r="I50" s="4">
        <v>34500.9</v>
      </c>
      <c r="J50" s="4">
        <v>37899.2</v>
      </c>
      <c r="K50" s="4">
        <v>34852.7</v>
      </c>
      <c r="L50" s="4">
        <v>32505.4</v>
      </c>
      <c r="M50" s="4">
        <v>31948.1</v>
      </c>
      <c r="N50" s="4">
        <v>26721</v>
      </c>
      <c r="O50" s="91">
        <v>33437.9</v>
      </c>
      <c r="P50" s="92">
        <f>SUM(D50:O50)</f>
        <v>421575</v>
      </c>
    </row>
    <row r="51" spans="2:16" s="3" customFormat="1" ht="19.5" customHeight="1">
      <c r="B51" s="65"/>
      <c r="C51" s="73" t="s">
        <v>94</v>
      </c>
      <c r="D51" s="69">
        <v>25018</v>
      </c>
      <c r="E51" s="4">
        <v>26555.6</v>
      </c>
      <c r="F51" s="4">
        <v>24157.3</v>
      </c>
      <c r="G51" s="4">
        <v>25676</v>
      </c>
      <c r="H51" s="4">
        <v>28332.5</v>
      </c>
      <c r="I51" s="4">
        <v>23610</v>
      </c>
      <c r="J51" s="4">
        <v>25391.3</v>
      </c>
      <c r="K51" s="4">
        <v>23378.1</v>
      </c>
      <c r="L51" s="4">
        <v>21496.3</v>
      </c>
      <c r="M51" s="4">
        <v>22037.2</v>
      </c>
      <c r="N51" s="4">
        <v>17715.9</v>
      </c>
      <c r="O51" s="91">
        <v>22087.1</v>
      </c>
      <c r="P51" s="92">
        <f>SUM(D51:O51)</f>
        <v>285455.3</v>
      </c>
    </row>
    <row r="52" spans="2:16" s="3" customFormat="1" ht="19.5" customHeight="1" thickBot="1">
      <c r="B52" s="66"/>
      <c r="C52" s="74" t="s">
        <v>95</v>
      </c>
      <c r="D52" s="71">
        <v>11365</v>
      </c>
      <c r="E52" s="67">
        <v>12216.4</v>
      </c>
      <c r="F52" s="67">
        <v>11618.7</v>
      </c>
      <c r="G52" s="67">
        <v>12345.9</v>
      </c>
      <c r="H52" s="67">
        <v>12424.4</v>
      </c>
      <c r="I52" s="67">
        <v>10890.9</v>
      </c>
      <c r="J52" s="67">
        <v>12507.9</v>
      </c>
      <c r="K52" s="67">
        <v>11474.6</v>
      </c>
      <c r="L52" s="67">
        <v>11009.1</v>
      </c>
      <c r="M52" s="67">
        <v>9910.9</v>
      </c>
      <c r="N52" s="67">
        <v>9005.1</v>
      </c>
      <c r="O52" s="90">
        <v>11350.8</v>
      </c>
      <c r="P52" s="93">
        <f>SUM(D52:O52)</f>
        <v>136119.7</v>
      </c>
    </row>
    <row r="53" spans="2:16" s="3" customFormat="1" ht="19.5" customHeight="1">
      <c r="B53" s="223" t="s">
        <v>108</v>
      </c>
      <c r="C53" s="224"/>
      <c r="D53" s="77">
        <v>919.8999571187006</v>
      </c>
      <c r="E53" s="64">
        <v>948.868814358902</v>
      </c>
      <c r="F53" s="64">
        <v>904.5081041913645</v>
      </c>
      <c r="G53" s="64">
        <v>927.6977478517624</v>
      </c>
      <c r="H53" s="64">
        <v>994.376466091013</v>
      </c>
      <c r="I53" s="64">
        <v>870.0912058771236</v>
      </c>
      <c r="J53" s="64">
        <v>925.1413293057835</v>
      </c>
      <c r="K53" s="64">
        <v>879.373883836771</v>
      </c>
      <c r="L53" s="64">
        <v>794.1438178344207</v>
      </c>
      <c r="M53" s="64">
        <v>781.0346946465337</v>
      </c>
      <c r="N53" s="64">
        <v>723.6697784385891</v>
      </c>
      <c r="O53" s="88">
        <v>821.3399484827356</v>
      </c>
      <c r="P53" s="94">
        <f>P50/I49/365*1000000</f>
        <v>873.8514149961983</v>
      </c>
    </row>
    <row r="54" spans="2:16" s="3" customFormat="1" ht="19.5" customHeight="1">
      <c r="B54" s="65"/>
      <c r="C54" s="75" t="s">
        <v>107</v>
      </c>
      <c r="D54" s="69">
        <v>632.5497382622557</v>
      </c>
      <c r="E54" s="4">
        <v>649.8963346381217</v>
      </c>
      <c r="F54" s="4">
        <v>610.7578719080403</v>
      </c>
      <c r="G54" s="4">
        <v>626.4696759983549</v>
      </c>
      <c r="H54" s="4">
        <v>691.2491191803995</v>
      </c>
      <c r="I54" s="4">
        <v>595.429492296111</v>
      </c>
      <c r="J54" s="4">
        <v>619.8162767235702</v>
      </c>
      <c r="K54" s="4">
        <v>589.8564700503666</v>
      </c>
      <c r="L54" s="4">
        <v>525.1790087589774</v>
      </c>
      <c r="M54" s="4">
        <v>538.743079333813</v>
      </c>
      <c r="N54" s="4">
        <v>479.7897319651285</v>
      </c>
      <c r="O54" s="91">
        <v>542.5286150186776</v>
      </c>
      <c r="P54" s="92">
        <f>P51/I49/365*1000000</f>
        <v>591.6990282231258</v>
      </c>
    </row>
    <row r="55" spans="2:16" s="3" customFormat="1" ht="19.5" customHeight="1" thickBot="1">
      <c r="B55" s="66"/>
      <c r="C55" s="76" t="s">
        <v>106</v>
      </c>
      <c r="D55" s="71">
        <v>287.3502188564447</v>
      </c>
      <c r="E55" s="67">
        <v>298.9724797207802</v>
      </c>
      <c r="F55" s="67">
        <v>293.7502322833242</v>
      </c>
      <c r="G55" s="67">
        <v>301.22807185340747</v>
      </c>
      <c r="H55" s="67">
        <v>303.1273469106135</v>
      </c>
      <c r="I55" s="67">
        <v>274.66171358101286</v>
      </c>
      <c r="J55" s="67">
        <v>305.3250525822131</v>
      </c>
      <c r="K55" s="67">
        <v>289.5174137864041</v>
      </c>
      <c r="L55" s="67">
        <v>268.96480907544344</v>
      </c>
      <c r="M55" s="67">
        <v>242.29161531272055</v>
      </c>
      <c r="N55" s="67">
        <v>243.88004647346048</v>
      </c>
      <c r="O55" s="90">
        <v>278.8113334640584</v>
      </c>
      <c r="P55" s="93">
        <f>P52/I49/365*1000000</f>
        <v>282.1523867730724</v>
      </c>
    </row>
    <row r="56" spans="4:16" ht="6.75" customHeight="1">
      <c r="D56" s="5"/>
      <c r="E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4:16" ht="6.7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s="3" customFormat="1" ht="19.5" customHeight="1">
      <c r="B58" s="156" t="s">
        <v>55</v>
      </c>
      <c r="C58" s="33"/>
      <c r="D58" s="34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2:16" s="3" customFormat="1" ht="19.5" customHeight="1">
      <c r="B59" s="31" t="s">
        <v>53</v>
      </c>
      <c r="C59" s="3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2:16" s="3" customFormat="1" ht="35.25" customHeight="1">
      <c r="B60" s="233" t="s">
        <v>54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</row>
  </sheetData>
  <sheetProtection/>
  <mergeCells count="26">
    <mergeCell ref="B60:P60"/>
    <mergeCell ref="B1:P1"/>
    <mergeCell ref="B44:C44"/>
    <mergeCell ref="B30:C30"/>
    <mergeCell ref="B31:C31"/>
    <mergeCell ref="B32:C32"/>
    <mergeCell ref="B35:C35"/>
    <mergeCell ref="B12:C12"/>
    <mergeCell ref="B13:C13"/>
    <mergeCell ref="B3:C3"/>
    <mergeCell ref="B14:C14"/>
    <mergeCell ref="B17:C17"/>
    <mergeCell ref="B21:C21"/>
    <mergeCell ref="B4:C4"/>
    <mergeCell ref="B5:C5"/>
    <mergeCell ref="B8:C8"/>
    <mergeCell ref="B22:C22"/>
    <mergeCell ref="B23:C23"/>
    <mergeCell ref="B26:C26"/>
    <mergeCell ref="B50:C50"/>
    <mergeCell ref="B53:C53"/>
    <mergeCell ref="B39:C39"/>
    <mergeCell ref="B40:C40"/>
    <mergeCell ref="B41:C41"/>
    <mergeCell ref="B48:C48"/>
    <mergeCell ref="B49:C49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64" r:id="rId1"/>
  <headerFooter alignWithMargins="0">
    <oddHeader>&amp;R資料1-2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58"/>
  <sheetViews>
    <sheetView view="pageBreakPreview" zoomScale="50" zoomScaleNormal="90" zoomScaleSheetLayoutView="50" workbookViewId="0" topLeftCell="AV1">
      <selection activeCell="BS56" sqref="BS56"/>
    </sheetView>
  </sheetViews>
  <sheetFormatPr defaultColWidth="9.00390625" defaultRowHeight="13.5"/>
  <cols>
    <col min="1" max="1" width="3.75390625" style="7" customWidth="1"/>
    <col min="2" max="2" width="11.625" style="8" customWidth="1"/>
    <col min="3" max="3" width="9.875" style="9" customWidth="1"/>
    <col min="4" max="4" width="9.00390625" style="1" customWidth="1"/>
    <col min="5" max="5" width="9.875" style="9" customWidth="1"/>
    <col min="6" max="6" width="9.00390625" style="1" customWidth="1"/>
    <col min="7" max="7" width="9.875" style="9" customWidth="1"/>
    <col min="8" max="8" width="9.00390625" style="1" customWidth="1"/>
    <col min="9" max="9" width="9.875" style="9" customWidth="1"/>
    <col min="10" max="10" width="9.00390625" style="1" customWidth="1"/>
    <col min="11" max="11" width="9.875" style="9" customWidth="1"/>
    <col min="12" max="12" width="9.00390625" style="1" customWidth="1"/>
    <col min="13" max="13" width="9.00390625" style="9" customWidth="1"/>
    <col min="14" max="14" width="9.875" style="9" customWidth="1"/>
    <col min="15" max="15" width="9.00390625" style="1" customWidth="1"/>
    <col min="16" max="16" width="9.875" style="9" customWidth="1"/>
    <col min="17" max="17" width="9.00390625" style="1" customWidth="1"/>
    <col min="18" max="18" width="9.875" style="9" customWidth="1"/>
    <col min="19" max="19" width="9.00390625" style="1" customWidth="1"/>
    <col min="20" max="20" width="9.875" style="9" customWidth="1"/>
    <col min="21" max="21" width="9.00390625" style="1" customWidth="1"/>
    <col min="22" max="22" width="9.875" style="9" customWidth="1"/>
    <col min="23" max="24" width="9.00390625" style="1" customWidth="1"/>
    <col min="25" max="25" width="9.875" style="9" customWidth="1"/>
    <col min="26" max="26" width="9.00390625" style="1" customWidth="1"/>
    <col min="27" max="27" width="9.875" style="9" customWidth="1"/>
    <col min="28" max="28" width="9.00390625" style="1" customWidth="1"/>
    <col min="29" max="29" width="9.875" style="9" customWidth="1"/>
    <col min="30" max="30" width="9.00390625" style="1" customWidth="1"/>
    <col min="31" max="31" width="9.875" style="9" customWidth="1"/>
    <col min="32" max="32" width="9.00390625" style="1" customWidth="1"/>
    <col min="33" max="33" width="9.875" style="9" customWidth="1"/>
    <col min="34" max="35" width="9.00390625" style="1" customWidth="1"/>
    <col min="36" max="36" width="9.875" style="9" customWidth="1"/>
    <col min="37" max="37" width="9.00390625" style="1" customWidth="1"/>
    <col min="38" max="38" width="9.875" style="9" customWidth="1"/>
    <col min="39" max="39" width="9.00390625" style="1" customWidth="1"/>
    <col min="40" max="40" width="9.875" style="9" customWidth="1"/>
    <col min="41" max="41" width="9.00390625" style="1" customWidth="1"/>
    <col min="42" max="42" width="9.875" style="9" customWidth="1"/>
    <col min="43" max="43" width="9.00390625" style="1" customWidth="1"/>
    <col min="44" max="44" width="9.875" style="9" customWidth="1"/>
    <col min="45" max="46" width="9.00390625" style="1" customWidth="1"/>
    <col min="47" max="47" width="9.875" style="9" customWidth="1"/>
    <col min="48" max="48" width="9.00390625" style="1" customWidth="1"/>
    <col min="49" max="49" width="9.875" style="9" customWidth="1"/>
    <col min="50" max="50" width="9.00390625" style="1" customWidth="1"/>
    <col min="51" max="51" width="9.875" style="9" customWidth="1"/>
    <col min="52" max="52" width="9.00390625" style="1" customWidth="1"/>
    <col min="53" max="53" width="9.875" style="9" customWidth="1"/>
    <col min="54" max="54" width="9.00390625" style="1" customWidth="1"/>
    <col min="55" max="55" width="9.875" style="9" customWidth="1"/>
    <col min="56" max="56" width="9.00390625" style="1" customWidth="1"/>
    <col min="57" max="57" width="10.625" style="1" customWidth="1"/>
    <col min="58" max="58" width="9.875" style="9" customWidth="1"/>
    <col min="59" max="59" width="9.00390625" style="1" customWidth="1"/>
    <col min="60" max="60" width="9.875" style="9" customWidth="1"/>
    <col min="61" max="61" width="9.00390625" style="1" customWidth="1"/>
    <col min="62" max="62" width="9.875" style="9" customWidth="1"/>
    <col min="63" max="63" width="9.00390625" style="1" customWidth="1"/>
    <col min="64" max="64" width="9.875" style="9" customWidth="1"/>
    <col min="65" max="65" width="9.00390625" style="1" customWidth="1"/>
    <col min="66" max="66" width="9.875" style="9" customWidth="1"/>
    <col min="67" max="67" width="9.00390625" style="1" customWidth="1"/>
    <col min="68" max="68" width="10.625" style="1" customWidth="1"/>
    <col min="69" max="69" width="9.875" style="9" bestFit="1" customWidth="1"/>
    <col min="70" max="70" width="9.00390625" style="1" customWidth="1"/>
    <col min="71" max="71" width="9.875" style="9" bestFit="1" customWidth="1"/>
    <col min="72" max="72" width="9.00390625" style="1" customWidth="1"/>
    <col min="73" max="73" width="9.875" style="9" bestFit="1" customWidth="1"/>
    <col min="74" max="74" width="9.00390625" style="1" customWidth="1"/>
    <col min="75" max="75" width="9.875" style="9" bestFit="1" customWidth="1"/>
    <col min="76" max="76" width="9.00390625" style="1" customWidth="1"/>
    <col min="77" max="77" width="9.875" style="9" bestFit="1" customWidth="1"/>
    <col min="78" max="78" width="9.00390625" style="1" customWidth="1"/>
    <col min="79" max="79" width="10.625" style="1" customWidth="1"/>
    <col min="80" max="80" width="11.625" style="8" hidden="1" customWidth="1"/>
    <col min="81" max="81" width="3.75390625" style="7" hidden="1" customWidth="1"/>
    <col min="82" max="16384" width="9.00390625" style="1" customWidth="1"/>
  </cols>
  <sheetData>
    <row r="1" spans="1:81" ht="32.25" customHeight="1">
      <c r="A1" s="268" t="s">
        <v>47</v>
      </c>
      <c r="B1" s="269"/>
      <c r="C1" s="272" t="s">
        <v>46</v>
      </c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275" t="s">
        <v>96</v>
      </c>
      <c r="O1" s="276"/>
      <c r="P1" s="276"/>
      <c r="Q1" s="276"/>
      <c r="R1" s="276"/>
      <c r="S1" s="276"/>
      <c r="T1" s="276"/>
      <c r="U1" s="276"/>
      <c r="V1" s="276"/>
      <c r="W1" s="276"/>
      <c r="X1" s="277"/>
      <c r="Y1" s="278" t="s">
        <v>97</v>
      </c>
      <c r="Z1" s="279"/>
      <c r="AA1" s="279"/>
      <c r="AB1" s="279"/>
      <c r="AC1" s="279"/>
      <c r="AD1" s="279"/>
      <c r="AE1" s="279"/>
      <c r="AF1" s="279"/>
      <c r="AG1" s="279"/>
      <c r="AH1" s="279"/>
      <c r="AI1" s="280"/>
      <c r="AJ1" s="281" t="s">
        <v>95</v>
      </c>
      <c r="AK1" s="282"/>
      <c r="AL1" s="282"/>
      <c r="AM1" s="282"/>
      <c r="AN1" s="282"/>
      <c r="AO1" s="282"/>
      <c r="AP1" s="282"/>
      <c r="AQ1" s="282"/>
      <c r="AR1" s="282"/>
      <c r="AS1" s="282"/>
      <c r="AT1" s="283"/>
      <c r="AU1" s="275" t="s">
        <v>105</v>
      </c>
      <c r="AV1" s="276"/>
      <c r="AW1" s="276"/>
      <c r="AX1" s="276"/>
      <c r="AY1" s="276"/>
      <c r="AZ1" s="276"/>
      <c r="BA1" s="276"/>
      <c r="BB1" s="276"/>
      <c r="BC1" s="276"/>
      <c r="BD1" s="276"/>
      <c r="BE1" s="277"/>
      <c r="BF1" s="278" t="s">
        <v>104</v>
      </c>
      <c r="BG1" s="279"/>
      <c r="BH1" s="279"/>
      <c r="BI1" s="279"/>
      <c r="BJ1" s="279"/>
      <c r="BK1" s="279"/>
      <c r="BL1" s="279"/>
      <c r="BM1" s="279"/>
      <c r="BN1" s="279"/>
      <c r="BO1" s="279"/>
      <c r="BP1" s="280"/>
      <c r="BQ1" s="284" t="s">
        <v>103</v>
      </c>
      <c r="BR1" s="285"/>
      <c r="BS1" s="285"/>
      <c r="BT1" s="285"/>
      <c r="BU1" s="285"/>
      <c r="BV1" s="285"/>
      <c r="BW1" s="285"/>
      <c r="BX1" s="285"/>
      <c r="BY1" s="285"/>
      <c r="BZ1" s="285"/>
      <c r="CA1" s="286"/>
      <c r="CB1" s="264"/>
      <c r="CC1" s="264"/>
    </row>
    <row r="2" spans="1:81" s="28" customFormat="1" ht="19.5" customHeight="1" thickBot="1">
      <c r="A2" s="270"/>
      <c r="B2" s="271"/>
      <c r="C2" s="130" t="s">
        <v>92</v>
      </c>
      <c r="D2" s="131" t="s">
        <v>44</v>
      </c>
      <c r="E2" s="130" t="s">
        <v>77</v>
      </c>
      <c r="F2" s="131" t="s">
        <v>44</v>
      </c>
      <c r="G2" s="132" t="s">
        <v>65</v>
      </c>
      <c r="H2" s="131" t="s">
        <v>44</v>
      </c>
      <c r="I2" s="132" t="s">
        <v>59</v>
      </c>
      <c r="J2" s="131" t="s">
        <v>44</v>
      </c>
      <c r="K2" s="132" t="s">
        <v>56</v>
      </c>
      <c r="L2" s="131" t="s">
        <v>44</v>
      </c>
      <c r="M2" s="135" t="s">
        <v>45</v>
      </c>
      <c r="N2" s="130" t="s">
        <v>92</v>
      </c>
      <c r="O2" s="131" t="s">
        <v>44</v>
      </c>
      <c r="P2" s="133" t="s">
        <v>77</v>
      </c>
      <c r="Q2" s="131" t="s">
        <v>44</v>
      </c>
      <c r="R2" s="133" t="s">
        <v>66</v>
      </c>
      <c r="S2" s="131" t="s">
        <v>44</v>
      </c>
      <c r="T2" s="133" t="s">
        <v>59</v>
      </c>
      <c r="U2" s="134" t="s">
        <v>44</v>
      </c>
      <c r="V2" s="132" t="s">
        <v>56</v>
      </c>
      <c r="W2" s="131" t="s">
        <v>44</v>
      </c>
      <c r="X2" s="132" t="s">
        <v>48</v>
      </c>
      <c r="Y2" s="130" t="s">
        <v>92</v>
      </c>
      <c r="Z2" s="131" t="s">
        <v>44</v>
      </c>
      <c r="AA2" s="133" t="s">
        <v>77</v>
      </c>
      <c r="AB2" s="131" t="s">
        <v>44</v>
      </c>
      <c r="AC2" s="133" t="s">
        <v>66</v>
      </c>
      <c r="AD2" s="131" t="s">
        <v>44</v>
      </c>
      <c r="AE2" s="133" t="s">
        <v>59</v>
      </c>
      <c r="AF2" s="134" t="s">
        <v>44</v>
      </c>
      <c r="AG2" s="132" t="s">
        <v>56</v>
      </c>
      <c r="AH2" s="131" t="s">
        <v>44</v>
      </c>
      <c r="AI2" s="132" t="s">
        <v>48</v>
      </c>
      <c r="AJ2" s="130" t="s">
        <v>92</v>
      </c>
      <c r="AK2" s="131" t="s">
        <v>44</v>
      </c>
      <c r="AL2" s="133" t="s">
        <v>77</v>
      </c>
      <c r="AM2" s="131" t="s">
        <v>44</v>
      </c>
      <c r="AN2" s="133" t="s">
        <v>66</v>
      </c>
      <c r="AO2" s="131" t="s">
        <v>44</v>
      </c>
      <c r="AP2" s="133" t="s">
        <v>59</v>
      </c>
      <c r="AQ2" s="134" t="s">
        <v>44</v>
      </c>
      <c r="AR2" s="132" t="s">
        <v>56</v>
      </c>
      <c r="AS2" s="131" t="s">
        <v>44</v>
      </c>
      <c r="AT2" s="132" t="s">
        <v>48</v>
      </c>
      <c r="AU2" s="130" t="s">
        <v>92</v>
      </c>
      <c r="AV2" s="131" t="s">
        <v>44</v>
      </c>
      <c r="AW2" s="133" t="s">
        <v>77</v>
      </c>
      <c r="AX2" s="131" t="s">
        <v>44</v>
      </c>
      <c r="AY2" s="133" t="s">
        <v>66</v>
      </c>
      <c r="AZ2" s="131" t="s">
        <v>44</v>
      </c>
      <c r="BA2" s="133" t="s">
        <v>59</v>
      </c>
      <c r="BB2" s="134" t="s">
        <v>44</v>
      </c>
      <c r="BC2" s="132" t="s">
        <v>56</v>
      </c>
      <c r="BD2" s="131" t="s">
        <v>44</v>
      </c>
      <c r="BE2" s="133" t="s">
        <v>48</v>
      </c>
      <c r="BF2" s="130" t="s">
        <v>92</v>
      </c>
      <c r="BG2" s="131" t="s">
        <v>44</v>
      </c>
      <c r="BH2" s="133" t="s">
        <v>77</v>
      </c>
      <c r="BI2" s="131" t="s">
        <v>44</v>
      </c>
      <c r="BJ2" s="133" t="s">
        <v>66</v>
      </c>
      <c r="BK2" s="131" t="s">
        <v>44</v>
      </c>
      <c r="BL2" s="133" t="s">
        <v>59</v>
      </c>
      <c r="BM2" s="134" t="s">
        <v>44</v>
      </c>
      <c r="BN2" s="132" t="s">
        <v>56</v>
      </c>
      <c r="BO2" s="131" t="s">
        <v>44</v>
      </c>
      <c r="BP2" s="132" t="s">
        <v>48</v>
      </c>
      <c r="BQ2" s="130" t="s">
        <v>92</v>
      </c>
      <c r="BR2" s="131" t="s">
        <v>44</v>
      </c>
      <c r="BS2" s="133" t="s">
        <v>77</v>
      </c>
      <c r="BT2" s="131" t="s">
        <v>44</v>
      </c>
      <c r="BU2" s="133" t="s">
        <v>66</v>
      </c>
      <c r="BV2" s="131" t="s">
        <v>44</v>
      </c>
      <c r="BW2" s="133" t="s">
        <v>59</v>
      </c>
      <c r="BX2" s="134" t="s">
        <v>44</v>
      </c>
      <c r="BY2" s="132" t="s">
        <v>56</v>
      </c>
      <c r="BZ2" s="131" t="s">
        <v>44</v>
      </c>
      <c r="CA2" s="174" t="s">
        <v>48</v>
      </c>
      <c r="CB2" s="265"/>
      <c r="CC2" s="265"/>
    </row>
    <row r="3" spans="1:81" s="28" customFormat="1" ht="19.5" customHeight="1" thickBot="1">
      <c r="A3" s="266" t="s">
        <v>41</v>
      </c>
      <c r="B3" s="267"/>
      <c r="C3" s="20">
        <f>SUM(C4:C36)</f>
        <v>1267591</v>
      </c>
      <c r="D3" s="37">
        <f aca="true" t="shared" si="0" ref="D3:D36">C3*100/E3</f>
        <v>99.0402187713644</v>
      </c>
      <c r="E3" s="20">
        <f>SUM(E4:E36)</f>
        <v>1279875</v>
      </c>
      <c r="F3" s="37">
        <f aca="true" t="shared" si="1" ref="F3:F36">E3*100/G3</f>
        <v>99.10817164733868</v>
      </c>
      <c r="G3" s="20">
        <f>SUM(G4:G36)</f>
        <v>1291392</v>
      </c>
      <c r="H3" s="37">
        <f aca="true" t="shared" si="2" ref="H3:H36">G3*100/I3</f>
        <v>99.11658743328354</v>
      </c>
      <c r="I3" s="20">
        <f>SUM(I4:I36)</f>
        <v>1302902</v>
      </c>
      <c r="J3" s="37">
        <f aca="true" t="shared" si="3" ref="J3:J36">I3*100/K3</f>
        <v>99.23742149143051</v>
      </c>
      <c r="K3" s="20">
        <f>SUM(K4:K36)</f>
        <v>1312914</v>
      </c>
      <c r="L3" s="37">
        <f aca="true" t="shared" si="4" ref="L3:L36">K3*100/M3</f>
        <v>99.33261962496265</v>
      </c>
      <c r="M3" s="112">
        <f>SUM(M4:M36)</f>
        <v>1321735</v>
      </c>
      <c r="N3" s="39">
        <f>SUM(N4:N36)</f>
        <v>406291.69999999995</v>
      </c>
      <c r="O3" s="37">
        <f>N3*100/P3</f>
        <v>99.2586548694584</v>
      </c>
      <c r="P3" s="106">
        <f>SUM(P4:P36)</f>
        <v>409326.2199999999</v>
      </c>
      <c r="Q3" s="37">
        <f>P3*100/R3</f>
        <v>97.85655048230649</v>
      </c>
      <c r="R3" s="106">
        <f>SUM(R4:R36)</f>
        <v>418292.1</v>
      </c>
      <c r="S3" s="37">
        <f>R3*100/T3</f>
        <v>98.83195108541173</v>
      </c>
      <c r="T3" s="106">
        <f>SUM(T4:T36)</f>
        <v>423235.70000000007</v>
      </c>
      <c r="U3" s="44">
        <f>T3*100/V3</f>
        <v>99.25494714392887</v>
      </c>
      <c r="V3" s="20">
        <f>SUM(V4:V36)</f>
        <v>426412.70000000007</v>
      </c>
      <c r="W3" s="37">
        <f>V3*100/X3</f>
        <v>101.14753009547528</v>
      </c>
      <c r="X3" s="20">
        <f>SUM(X4:X36)</f>
        <v>421575.0000000002</v>
      </c>
      <c r="Y3" s="39">
        <f>SUM(Y4:Y36)</f>
        <v>271578.5</v>
      </c>
      <c r="Z3" s="37">
        <f>Y3*100/AA3</f>
        <v>99.11460584664805</v>
      </c>
      <c r="AA3" s="106">
        <f>SUM(AA4:AA36)</f>
        <v>274004.5200000001</v>
      </c>
      <c r="AB3" s="37">
        <f>AA3*100/AC3</f>
        <v>97.65900959002785</v>
      </c>
      <c r="AC3" s="106">
        <f>SUM(AC4:AC36)</f>
        <v>280572.7</v>
      </c>
      <c r="AD3" s="37">
        <f aca="true" t="shared" si="5" ref="AD3:AD17">AC3*100/AE3</f>
        <v>98.5974674220684</v>
      </c>
      <c r="AE3" s="106">
        <f>SUM(AE4:AE36)</f>
        <v>284563.8000000001</v>
      </c>
      <c r="AF3" s="44">
        <f>AE3*100/AG3</f>
        <v>99.29791699089739</v>
      </c>
      <c r="AG3" s="20">
        <f>SUM(AG4:AG36)</f>
        <v>286575.8</v>
      </c>
      <c r="AH3" s="37">
        <f>AG3*100/AI3</f>
        <v>100.39253080955234</v>
      </c>
      <c r="AI3" s="20">
        <f>SUM(AI4:AI36)</f>
        <v>285455.29999999993</v>
      </c>
      <c r="AJ3" s="39">
        <f>SUM(AJ4:AJ36)</f>
        <v>134713.20000000004</v>
      </c>
      <c r="AK3" s="37">
        <f>AJ3*100/AL3</f>
        <v>99.55033080429823</v>
      </c>
      <c r="AL3" s="106">
        <f>SUM(AL4:AL36)</f>
        <v>135321.7</v>
      </c>
      <c r="AM3" s="37">
        <f>AL3*100/AN3</f>
        <v>98.25899619080538</v>
      </c>
      <c r="AN3" s="106">
        <f>SUM(AN4:AN36)</f>
        <v>137719.4</v>
      </c>
      <c r="AO3" s="37">
        <f>AN3*100/AP3</f>
        <v>99.31312688439405</v>
      </c>
      <c r="AP3" s="106">
        <f>SUM(AP4:AP36)</f>
        <v>138671.89999999997</v>
      </c>
      <c r="AQ3" s="44">
        <f>AP3*100/AR3</f>
        <v>99.16688656570616</v>
      </c>
      <c r="AR3" s="20">
        <f>SUM(AR4:AR36)</f>
        <v>139836.9</v>
      </c>
      <c r="AS3" s="37">
        <f>AR3*100/AT3</f>
        <v>102.73083176057544</v>
      </c>
      <c r="AT3" s="20">
        <f>SUM(AT4:AT36)</f>
        <v>136119.69999999998</v>
      </c>
      <c r="AU3" s="39">
        <f>N3/C3/365*1000000</f>
        <v>878.144405573627</v>
      </c>
      <c r="AV3" s="37">
        <f>AU3*100/AW3</f>
        <v>100.22055292365447</v>
      </c>
      <c r="AW3" s="106">
        <f>P3/E3/365*1000000</f>
        <v>876.2118946226286</v>
      </c>
      <c r="AX3" s="37">
        <f>AW3*100/AY3</f>
        <v>99.0076287248803</v>
      </c>
      <c r="AY3" s="106">
        <f>R3/G3/366*1000000</f>
        <v>884.9943240812506</v>
      </c>
      <c r="AZ3" s="37">
        <f>AY3*100/BA3</f>
        <v>99.4403873100615</v>
      </c>
      <c r="BA3" s="106">
        <f>T3/I3/365*1000000</f>
        <v>889.9747356391339</v>
      </c>
      <c r="BB3" s="44">
        <f aca="true" t="shared" si="6" ref="BB3:BB36">BA3*100/BC3</f>
        <v>100.01766032635166</v>
      </c>
      <c r="BC3" s="20">
        <f aca="true" t="shared" si="7" ref="BC3:BC36">V3/K3/365*1000000</f>
        <v>889.8175909486379</v>
      </c>
      <c r="BD3" s="37">
        <f>BC3*100/BE3</f>
        <v>101.82710420541102</v>
      </c>
      <c r="BE3" s="22">
        <f aca="true" t="shared" si="8" ref="BE3:BE36">X3/M3/365*1000000</f>
        <v>873.8514149961985</v>
      </c>
      <c r="BF3" s="39">
        <f>Y3/C3/365*1000000</f>
        <v>586.9800944717238</v>
      </c>
      <c r="BG3" s="37">
        <f aca="true" t="shared" si="9" ref="BG3:BG36">BF3*100/BH3</f>
        <v>100.07510794726271</v>
      </c>
      <c r="BH3" s="106">
        <f>AA3/E3/365*1000000</f>
        <v>586.5395566508396</v>
      </c>
      <c r="BI3" s="37">
        <f aca="true" t="shared" si="10" ref="BI3:BI36">BH3*100/BJ3</f>
        <v>98.80776417596344</v>
      </c>
      <c r="BJ3" s="106">
        <f>AC3/G3/366*1000000</f>
        <v>593.6168696280698</v>
      </c>
      <c r="BK3" s="37">
        <f aca="true" t="shared" si="11" ref="BK3:BK17">BJ3*100/BL3</f>
        <v>99.20446010185948</v>
      </c>
      <c r="BL3" s="106">
        <f>AE3/I3/365*1000000</f>
        <v>598.3771989873902</v>
      </c>
      <c r="BM3" s="44">
        <f aca="true" t="shared" si="12" ref="BM3:BM36">BL3*100/BN3</f>
        <v>100.06096037014835</v>
      </c>
      <c r="BN3" s="20">
        <f aca="true" t="shared" si="13" ref="BN3:BN36">AG3/K3/365*1000000</f>
        <v>598.0126482634748</v>
      </c>
      <c r="BO3" s="37">
        <f aca="true" t="shared" si="14" ref="BO3:BO36">BN3*100/BP3</f>
        <v>101.06703234908278</v>
      </c>
      <c r="BP3" s="21">
        <f aca="true" t="shared" si="15" ref="BP3:BP36">AI3/M3/365*1000000</f>
        <v>591.6990282231257</v>
      </c>
      <c r="BQ3" s="39">
        <f aca="true" t="shared" si="16" ref="BQ3:BQ36">AJ3/C3/365*1000000</f>
        <v>291.1643111019033</v>
      </c>
      <c r="BR3" s="37">
        <f aca="true" t="shared" si="17" ref="BR3:BR25">BQ3*100/BS3</f>
        <v>100.51505543834817</v>
      </c>
      <c r="BS3" s="106">
        <f aca="true" t="shared" si="18" ref="BS3:BS36">AL3/E3/365*1000000</f>
        <v>289.6723379717893</v>
      </c>
      <c r="BT3" s="37">
        <f aca="true" t="shared" si="19" ref="BT3:BT25">BS3*100/BU3</f>
        <v>99.41480836786377</v>
      </c>
      <c r="BU3" s="106">
        <f aca="true" t="shared" si="20" ref="BU3:BU36">AN3/G3/366*1000000</f>
        <v>291.37745445318086</v>
      </c>
      <c r="BV3" s="37">
        <f aca="true" t="shared" si="21" ref="BV3:BV16">BU3*100/BW3</f>
        <v>99.92452535741906</v>
      </c>
      <c r="BW3" s="106">
        <f>AP3/I3/365*1000000</f>
        <v>291.5975366517436</v>
      </c>
      <c r="BX3" s="44">
        <f aca="true" t="shared" si="22" ref="BX3:BX25">BW3*100/BY3</f>
        <v>99.92892305678214</v>
      </c>
      <c r="BY3" s="20">
        <f aca="true" t="shared" si="23" ref="BY3:BY36">AR3/K3/365*1000000</f>
        <v>291.80494268516287</v>
      </c>
      <c r="BZ3" s="37">
        <f aca="true" t="shared" si="24" ref="BZ3:BZ36">BY3*100/CA3</f>
        <v>103.42104350861075</v>
      </c>
      <c r="CA3" s="175">
        <f aca="true" t="shared" si="25" ref="CA3:CA36">AT3/M3/365*1000000</f>
        <v>282.15238677307235</v>
      </c>
      <c r="CB3" s="170"/>
      <c r="CC3" s="42"/>
    </row>
    <row r="4" spans="1:81" s="28" customFormat="1" ht="19.5" customHeight="1">
      <c r="A4" s="16">
        <v>1</v>
      </c>
      <c r="B4" s="25" t="s">
        <v>42</v>
      </c>
      <c r="C4" s="17">
        <v>291994</v>
      </c>
      <c r="D4" s="18">
        <f t="shared" si="0"/>
        <v>99.61245863610003</v>
      </c>
      <c r="E4" s="17">
        <v>293130</v>
      </c>
      <c r="F4" s="18">
        <f t="shared" si="1"/>
        <v>99.67323039467375</v>
      </c>
      <c r="G4" s="17">
        <v>294091</v>
      </c>
      <c r="H4" s="18">
        <f t="shared" si="2"/>
        <v>99.64390022429882</v>
      </c>
      <c r="I4" s="17">
        <v>295142</v>
      </c>
      <c r="J4" s="18">
        <f t="shared" si="3"/>
        <v>99.82243537493193</v>
      </c>
      <c r="K4" s="17">
        <v>295667</v>
      </c>
      <c r="L4" s="18">
        <f t="shared" si="4"/>
        <v>100.15785854383962</v>
      </c>
      <c r="M4" s="136">
        <v>295201</v>
      </c>
      <c r="N4" s="40">
        <v>104255.3</v>
      </c>
      <c r="O4" s="18">
        <f aca="true" t="shared" si="26" ref="O4:O15">N4*100/P4</f>
        <v>98.95091733514857</v>
      </c>
      <c r="P4" s="23">
        <v>105360.61999999998</v>
      </c>
      <c r="Q4" s="18">
        <f aca="true" t="shared" si="27" ref="Q4:Q15">P4*100/R4</f>
        <v>97.8216974230039</v>
      </c>
      <c r="R4" s="23">
        <v>107706.80000000002</v>
      </c>
      <c r="S4" s="18">
        <f aca="true" t="shared" si="28" ref="S4:S15">R4*100/T4</f>
        <v>99.05221202640492</v>
      </c>
      <c r="T4" s="23">
        <v>108737.4</v>
      </c>
      <c r="U4" s="45">
        <f aca="true" t="shared" si="29" ref="U4:U15">T4*100/V4</f>
        <v>97.69046457535435</v>
      </c>
      <c r="V4" s="17">
        <v>111308.1</v>
      </c>
      <c r="W4" s="18">
        <f aca="true" t="shared" si="30" ref="W4:W36">V4*100/X4</f>
        <v>101.08570681284431</v>
      </c>
      <c r="X4" s="12">
        <v>110112.6</v>
      </c>
      <c r="Y4" s="40">
        <v>61967.09999999999</v>
      </c>
      <c r="Z4" s="18">
        <f aca="true" t="shared" si="31" ref="Z4:Z15">Y4*100/AA4</f>
        <v>98.5226162675336</v>
      </c>
      <c r="AA4" s="23">
        <v>62896.32</v>
      </c>
      <c r="AB4" s="18">
        <f aca="true" t="shared" si="32" ref="AB4:AB15">AA4*100/AC4</f>
        <v>97.08514510370505</v>
      </c>
      <c r="AC4" s="23">
        <v>64784.7</v>
      </c>
      <c r="AD4" s="18">
        <f t="shared" si="5"/>
        <v>98.67112822356117</v>
      </c>
      <c r="AE4" s="23">
        <v>65657.2</v>
      </c>
      <c r="AF4" s="45">
        <f aca="true" t="shared" si="33" ref="AF4:AF36">AE4*100/AG4</f>
        <v>98.16533925001833</v>
      </c>
      <c r="AG4" s="17">
        <v>66884.29999999999</v>
      </c>
      <c r="AH4" s="18">
        <f aca="true" t="shared" si="34" ref="AH4:AH36">AG4*100/AI4</f>
        <v>100.26473705434304</v>
      </c>
      <c r="AI4" s="19">
        <v>66707.7</v>
      </c>
      <c r="AJ4" s="40">
        <v>42288.200000000004</v>
      </c>
      <c r="AK4" s="18">
        <f aca="true" t="shared" si="35" ref="AK4:AK25">AJ4*100/AL4</f>
        <v>99.5852987097397</v>
      </c>
      <c r="AL4" s="23">
        <v>42464.3</v>
      </c>
      <c r="AM4" s="18">
        <f aca="true" t="shared" si="36" ref="AM4:AM25">AL4*100/AN4</f>
        <v>98.93341658492946</v>
      </c>
      <c r="AN4" s="23">
        <v>42922.09999999999</v>
      </c>
      <c r="AO4" s="18">
        <f aca="true" t="shared" si="37" ref="AO4:AO16">AN4*100/AP4</f>
        <v>99.6330100603061</v>
      </c>
      <c r="AP4" s="23">
        <v>43080.2</v>
      </c>
      <c r="AQ4" s="45">
        <f aca="true" t="shared" si="38" ref="AQ4:AQ25">AP4*100/AR4</f>
        <v>96.97549511748208</v>
      </c>
      <c r="AR4" s="17">
        <v>44423.799999999996</v>
      </c>
      <c r="AS4" s="18">
        <f aca="true" t="shared" si="39" ref="AS4:AS36">AR4*100/AT4</f>
        <v>102.34743082002262</v>
      </c>
      <c r="AT4" s="19">
        <v>43404.9</v>
      </c>
      <c r="AU4" s="40">
        <f aca="true" t="shared" si="40" ref="AU4:AU36">N4/C4/365*1000000</f>
        <v>978.2083155959011</v>
      </c>
      <c r="AV4" s="18">
        <f aca="true" t="shared" si="41" ref="AV4:AV36">AU4*100/AW4</f>
        <v>99.33588497863688</v>
      </c>
      <c r="AW4" s="23">
        <f aca="true" t="shared" si="42" ref="AW4:AW36">P4/E4/365*1000000</f>
        <v>984.7481761563548</v>
      </c>
      <c r="AX4" s="18">
        <f aca="true" t="shared" si="43" ref="AX4:AX36">AW4*100/AY4</f>
        <v>98.41128022546715</v>
      </c>
      <c r="AY4" s="23">
        <f aca="true" t="shared" si="44" ref="AY4:AY36">R4/G4/366*1000000</f>
        <v>1000.6456311717799</v>
      </c>
      <c r="AZ4" s="18">
        <f aca="true" t="shared" si="45" ref="AZ4:AZ36">AY4*100/BA4</f>
        <v>99.13459564003281</v>
      </c>
      <c r="BA4" s="23">
        <f aca="true" t="shared" si="46" ref="BA4:BA36">T4/I4/365*1000000</f>
        <v>1009.3808571179528</v>
      </c>
      <c r="BB4" s="45">
        <f t="shared" si="6"/>
        <v>97.86423684057604</v>
      </c>
      <c r="BC4" s="17">
        <f t="shared" si="7"/>
        <v>1031.409317340579</v>
      </c>
      <c r="BD4" s="18">
        <f aca="true" t="shared" si="47" ref="BD4:BD36">BC4*100/BE4</f>
        <v>100.9263858897288</v>
      </c>
      <c r="BE4" s="13">
        <f t="shared" si="8"/>
        <v>1021.9421890995749</v>
      </c>
      <c r="BF4" s="40">
        <f aca="true" t="shared" si="48" ref="BF4:BF36">Y4/C4/365*1000000</f>
        <v>581.4259084512995</v>
      </c>
      <c r="BG4" s="18">
        <f t="shared" si="9"/>
        <v>98.90591760961568</v>
      </c>
      <c r="BH4" s="23">
        <f aca="true" t="shared" si="49" ref="BH4:BH36">AA4/E4/365*1000000</f>
        <v>587.8575544349158</v>
      </c>
      <c r="BI4" s="18">
        <f t="shared" si="10"/>
        <v>97.67028861926147</v>
      </c>
      <c r="BJ4" s="23">
        <f aca="true" t="shared" si="50" ref="BJ4:BJ36">AC4/G4/366*1000000</f>
        <v>601.8796122600838</v>
      </c>
      <c r="BK4" s="18">
        <f t="shared" si="11"/>
        <v>98.75319488252312</v>
      </c>
      <c r="BL4" s="23">
        <f aca="true" t="shared" si="51" ref="BL4:BL36">AE4/I4/365*1000000</f>
        <v>609.4786229205853</v>
      </c>
      <c r="BM4" s="45">
        <f t="shared" si="12"/>
        <v>98.3399562245806</v>
      </c>
      <c r="BN4" s="17">
        <f t="shared" si="13"/>
        <v>619.7670268722804</v>
      </c>
      <c r="BO4" s="18">
        <f t="shared" si="14"/>
        <v>100.10671005955724</v>
      </c>
      <c r="BP4" s="19">
        <f t="shared" si="15"/>
        <v>619.1063780875005</v>
      </c>
      <c r="BQ4" s="40">
        <f t="shared" si="16"/>
        <v>396.78240714460173</v>
      </c>
      <c r="BR4" s="18">
        <f t="shared" si="17"/>
        <v>99.97273440819336</v>
      </c>
      <c r="BS4" s="23">
        <f t="shared" si="18"/>
        <v>396.8906217214392</v>
      </c>
      <c r="BT4" s="18">
        <f t="shared" si="19"/>
        <v>99.52969984870452</v>
      </c>
      <c r="BU4" s="23">
        <f t="shared" si="20"/>
        <v>398.7660189116958</v>
      </c>
      <c r="BV4" s="18">
        <f t="shared" si="21"/>
        <v>99.7158767347344</v>
      </c>
      <c r="BW4" s="23">
        <f aca="true" t="shared" si="52" ref="BW4:BW36">AP4/I4/365*1000000</f>
        <v>399.9022341973675</v>
      </c>
      <c r="BX4" s="45">
        <f t="shared" si="22"/>
        <v>97.14799559161546</v>
      </c>
      <c r="BY4" s="17">
        <f t="shared" si="23"/>
        <v>411.6422904682985</v>
      </c>
      <c r="BZ4" s="18">
        <f t="shared" si="24"/>
        <v>102.18612129693707</v>
      </c>
      <c r="CA4" s="176">
        <f t="shared" si="25"/>
        <v>402.8358110120743</v>
      </c>
      <c r="CB4" s="171" t="s">
        <v>42</v>
      </c>
      <c r="CC4" s="190">
        <v>1</v>
      </c>
    </row>
    <row r="5" spans="1:81" s="62" customFormat="1" ht="19.5" customHeight="1">
      <c r="A5" s="52">
        <v>2</v>
      </c>
      <c r="B5" s="53" t="s">
        <v>0</v>
      </c>
      <c r="C5" s="54">
        <v>54319</v>
      </c>
      <c r="D5" s="55">
        <f t="shared" si="0"/>
        <v>98.15326792070978</v>
      </c>
      <c r="E5" s="54">
        <v>55341</v>
      </c>
      <c r="F5" s="55">
        <f t="shared" si="1"/>
        <v>98.58028429940504</v>
      </c>
      <c r="G5" s="54">
        <v>56138</v>
      </c>
      <c r="H5" s="55">
        <f t="shared" si="2"/>
        <v>98.54131194158226</v>
      </c>
      <c r="I5" s="54">
        <v>56969</v>
      </c>
      <c r="J5" s="55">
        <f t="shared" si="3"/>
        <v>98.92168779301961</v>
      </c>
      <c r="K5" s="54">
        <v>57590</v>
      </c>
      <c r="L5" s="55">
        <f t="shared" si="4"/>
        <v>98.87204491218432</v>
      </c>
      <c r="M5" s="137">
        <v>58247</v>
      </c>
      <c r="N5" s="57">
        <v>21099.6</v>
      </c>
      <c r="O5" s="55">
        <f t="shared" si="26"/>
        <v>102.48743169398907</v>
      </c>
      <c r="P5" s="56">
        <v>20587.5</v>
      </c>
      <c r="Q5" s="55">
        <f t="shared" si="27"/>
        <v>98.31192397688744</v>
      </c>
      <c r="R5" s="56">
        <v>20941</v>
      </c>
      <c r="S5" s="55">
        <f t="shared" si="28"/>
        <v>97.4435096601273</v>
      </c>
      <c r="T5" s="56">
        <v>21490.4</v>
      </c>
      <c r="U5" s="58">
        <f t="shared" si="29"/>
        <v>101.54799931956074</v>
      </c>
      <c r="V5" s="54">
        <v>21162.8</v>
      </c>
      <c r="W5" s="55">
        <f t="shared" si="30"/>
        <v>101.3767400864175</v>
      </c>
      <c r="X5" s="59">
        <v>20875.4</v>
      </c>
      <c r="Y5" s="57">
        <v>14292.499999999998</v>
      </c>
      <c r="Z5" s="55">
        <f t="shared" si="31"/>
        <v>99.22935397646404</v>
      </c>
      <c r="AA5" s="56">
        <v>14403.5</v>
      </c>
      <c r="AB5" s="55">
        <f t="shared" si="32"/>
        <v>97.46121106727925</v>
      </c>
      <c r="AC5" s="56">
        <v>14778.7</v>
      </c>
      <c r="AD5" s="55">
        <f t="shared" si="5"/>
        <v>97.38910964816901</v>
      </c>
      <c r="AE5" s="56">
        <v>15174.900000000001</v>
      </c>
      <c r="AF5" s="58">
        <f t="shared" si="33"/>
        <v>101.33353811635239</v>
      </c>
      <c r="AG5" s="54">
        <v>14975.2</v>
      </c>
      <c r="AH5" s="55">
        <f t="shared" si="34"/>
        <v>99.71036108318296</v>
      </c>
      <c r="AI5" s="60">
        <v>15018.7</v>
      </c>
      <c r="AJ5" s="57">
        <v>6807.1</v>
      </c>
      <c r="AK5" s="55">
        <f t="shared" si="35"/>
        <v>110.07600258732212</v>
      </c>
      <c r="AL5" s="56">
        <v>6184</v>
      </c>
      <c r="AM5" s="55">
        <f t="shared" si="36"/>
        <v>100.35214124596337</v>
      </c>
      <c r="AN5" s="56">
        <v>6162.299999999999</v>
      </c>
      <c r="AO5" s="55">
        <f t="shared" si="37"/>
        <v>97.5742221518486</v>
      </c>
      <c r="AP5" s="56">
        <v>6315.5</v>
      </c>
      <c r="AQ5" s="58">
        <f t="shared" si="38"/>
        <v>102.06703730040728</v>
      </c>
      <c r="AR5" s="54">
        <v>6187.599999999999</v>
      </c>
      <c r="AS5" s="55">
        <f t="shared" si="39"/>
        <v>105.64993938566087</v>
      </c>
      <c r="AT5" s="60">
        <v>5856.7</v>
      </c>
      <c r="AU5" s="57">
        <f t="shared" si="40"/>
        <v>1064.215528409419</v>
      </c>
      <c r="AV5" s="55">
        <f t="shared" si="41"/>
        <v>104.41571010837917</v>
      </c>
      <c r="AW5" s="56">
        <f t="shared" si="42"/>
        <v>1019.2101622493468</v>
      </c>
      <c r="AX5" s="55">
        <f t="shared" si="43"/>
        <v>100.0010016347715</v>
      </c>
      <c r="AY5" s="56">
        <f t="shared" si="44"/>
        <v>1019.1999535882205</v>
      </c>
      <c r="AZ5" s="55">
        <f t="shared" si="45"/>
        <v>98.61576697933997</v>
      </c>
      <c r="BA5" s="56">
        <f t="shared" si="46"/>
        <v>1033.5060861025836</v>
      </c>
      <c r="BB5" s="58">
        <f t="shared" si="6"/>
        <v>102.65494006939745</v>
      </c>
      <c r="BC5" s="54">
        <f t="shared" si="7"/>
        <v>1006.7767663240621</v>
      </c>
      <c r="BD5" s="55">
        <f t="shared" si="47"/>
        <v>102.53326931435248</v>
      </c>
      <c r="BE5" s="61">
        <f t="shared" si="8"/>
        <v>981.9025308140982</v>
      </c>
      <c r="BF5" s="57">
        <f t="shared" si="48"/>
        <v>720.8809854116485</v>
      </c>
      <c r="BG5" s="55">
        <f t="shared" si="9"/>
        <v>101.09633237746453</v>
      </c>
      <c r="BH5" s="56">
        <f t="shared" si="49"/>
        <v>713.0634400465557</v>
      </c>
      <c r="BI5" s="55">
        <f t="shared" si="10"/>
        <v>99.13567279546966</v>
      </c>
      <c r="BJ5" s="56">
        <f t="shared" si="50"/>
        <v>719.2803760132866</v>
      </c>
      <c r="BK5" s="55">
        <f t="shared" si="11"/>
        <v>98.56071252859549</v>
      </c>
      <c r="BL5" s="56">
        <f t="shared" si="51"/>
        <v>729.7840666529286</v>
      </c>
      <c r="BM5" s="58">
        <f t="shared" si="12"/>
        <v>102.43814109639862</v>
      </c>
      <c r="BN5" s="54">
        <f t="shared" si="13"/>
        <v>712.4143984281899</v>
      </c>
      <c r="BO5" s="55">
        <f t="shared" si="14"/>
        <v>100.84787987518942</v>
      </c>
      <c r="BP5" s="60">
        <f t="shared" si="15"/>
        <v>706.4247650122965</v>
      </c>
      <c r="BQ5" s="57">
        <f t="shared" si="16"/>
        <v>343.3345429977704</v>
      </c>
      <c r="BR5" s="55">
        <f t="shared" si="17"/>
        <v>112.14705828872022</v>
      </c>
      <c r="BS5" s="56">
        <f t="shared" si="18"/>
        <v>306.146722202791</v>
      </c>
      <c r="BT5" s="55">
        <f t="shared" si="19"/>
        <v>102.0762714719086</v>
      </c>
      <c r="BU5" s="56">
        <f t="shared" si="20"/>
        <v>299.9195775749339</v>
      </c>
      <c r="BV5" s="55">
        <f t="shared" si="21"/>
        <v>98.74805195829688</v>
      </c>
      <c r="BW5" s="56">
        <f t="shared" si="52"/>
        <v>303.722019449655</v>
      </c>
      <c r="BX5" s="58">
        <f t="shared" si="22"/>
        <v>103.17963590953774</v>
      </c>
      <c r="BY5" s="54">
        <f t="shared" si="23"/>
        <v>294.3623678958723</v>
      </c>
      <c r="BZ5" s="55">
        <f t="shared" si="24"/>
        <v>106.85521825658253</v>
      </c>
      <c r="CA5" s="177">
        <f t="shared" si="25"/>
        <v>275.4777658018015</v>
      </c>
      <c r="CB5" s="172" t="s">
        <v>0</v>
      </c>
      <c r="CC5" s="63">
        <v>2</v>
      </c>
    </row>
    <row r="6" spans="1:81" s="28" customFormat="1" ht="19.5" customHeight="1">
      <c r="A6" s="14">
        <v>3</v>
      </c>
      <c r="B6" s="26" t="s">
        <v>1</v>
      </c>
      <c r="C6" s="10">
        <v>37394</v>
      </c>
      <c r="D6" s="11">
        <f t="shared" si="0"/>
        <v>98.32763607678149</v>
      </c>
      <c r="E6" s="10">
        <v>38030</v>
      </c>
      <c r="F6" s="11">
        <f t="shared" si="1"/>
        <v>98.6280764542649</v>
      </c>
      <c r="G6" s="10">
        <v>38559</v>
      </c>
      <c r="H6" s="11">
        <f t="shared" si="2"/>
        <v>98.93772611808176</v>
      </c>
      <c r="I6" s="10">
        <v>38973</v>
      </c>
      <c r="J6" s="11">
        <f t="shared" si="3"/>
        <v>99.48690457956808</v>
      </c>
      <c r="K6" s="10">
        <v>39174</v>
      </c>
      <c r="L6" s="11">
        <f t="shared" si="4"/>
        <v>99.3230394766867</v>
      </c>
      <c r="M6" s="138">
        <v>39441</v>
      </c>
      <c r="N6" s="41">
        <v>10007.5</v>
      </c>
      <c r="O6" s="11">
        <f t="shared" si="26"/>
        <v>99.16565098050876</v>
      </c>
      <c r="P6" s="24">
        <v>10091.699999999997</v>
      </c>
      <c r="Q6" s="11">
        <f t="shared" si="27"/>
        <v>96.90233621078707</v>
      </c>
      <c r="R6" s="24">
        <v>10414.3</v>
      </c>
      <c r="S6" s="11">
        <f t="shared" si="28"/>
        <v>98.42174402011095</v>
      </c>
      <c r="T6" s="24">
        <v>10581.3</v>
      </c>
      <c r="U6" s="15">
        <f t="shared" si="29"/>
        <v>101.93046845649219</v>
      </c>
      <c r="V6" s="10">
        <v>10380.900000000001</v>
      </c>
      <c r="W6" s="11">
        <f t="shared" si="30"/>
        <v>104.67782595543008</v>
      </c>
      <c r="X6" s="12">
        <v>9917</v>
      </c>
      <c r="Y6" s="41">
        <v>9067.699999999999</v>
      </c>
      <c r="Z6" s="11">
        <f t="shared" si="31"/>
        <v>99.09621437314213</v>
      </c>
      <c r="AA6" s="24">
        <v>9150.400000000001</v>
      </c>
      <c r="AB6" s="11">
        <f t="shared" si="32"/>
        <v>96.56395103419167</v>
      </c>
      <c r="AC6" s="24">
        <v>9475.999999999998</v>
      </c>
      <c r="AD6" s="11">
        <f t="shared" si="5"/>
        <v>98.55331717818846</v>
      </c>
      <c r="AE6" s="24">
        <v>9615.099999999999</v>
      </c>
      <c r="AF6" s="15">
        <f t="shared" si="33"/>
        <v>101.67070243520739</v>
      </c>
      <c r="AG6" s="10">
        <v>9457.1</v>
      </c>
      <c r="AH6" s="11">
        <f t="shared" si="34"/>
        <v>103.91846601835064</v>
      </c>
      <c r="AI6" s="6">
        <v>9100.5</v>
      </c>
      <c r="AJ6" s="41">
        <v>939.8000000000001</v>
      </c>
      <c r="AK6" s="11">
        <f t="shared" si="35"/>
        <v>99.84064591522362</v>
      </c>
      <c r="AL6" s="24">
        <v>941.3000000000001</v>
      </c>
      <c r="AM6" s="11">
        <f t="shared" si="36"/>
        <v>100.31972716615155</v>
      </c>
      <c r="AN6" s="24">
        <v>938.3</v>
      </c>
      <c r="AO6" s="11">
        <f t="shared" si="37"/>
        <v>97.11239908921549</v>
      </c>
      <c r="AP6" s="24">
        <v>966.1999999999999</v>
      </c>
      <c r="AQ6" s="15">
        <f t="shared" si="38"/>
        <v>104.58973803853648</v>
      </c>
      <c r="AR6" s="10">
        <v>923.8</v>
      </c>
      <c r="AS6" s="11">
        <f t="shared" si="39"/>
        <v>113.14145744029393</v>
      </c>
      <c r="AT6" s="6">
        <v>816.5</v>
      </c>
      <c r="AU6" s="41">
        <f t="shared" si="40"/>
        <v>733.2141043797959</v>
      </c>
      <c r="AV6" s="11">
        <f t="shared" si="41"/>
        <v>100.85226792503475</v>
      </c>
      <c r="AW6" s="24">
        <f t="shared" si="42"/>
        <v>727.017963467918</v>
      </c>
      <c r="AX6" s="11">
        <f t="shared" si="43"/>
        <v>98.51943336690472</v>
      </c>
      <c r="AY6" s="24">
        <f t="shared" si="44"/>
        <v>737.9437118363924</v>
      </c>
      <c r="AZ6" s="11">
        <f t="shared" si="45"/>
        <v>99.20667878909869</v>
      </c>
      <c r="BA6" s="24">
        <f t="shared" si="46"/>
        <v>743.8447903342988</v>
      </c>
      <c r="BB6" s="15">
        <f t="shared" si="6"/>
        <v>102.45616635400468</v>
      </c>
      <c r="BC6" s="10">
        <f t="shared" si="7"/>
        <v>726.0127104152812</v>
      </c>
      <c r="BD6" s="11">
        <f t="shared" si="47"/>
        <v>105.39128333864599</v>
      </c>
      <c r="BE6" s="13">
        <f t="shared" si="8"/>
        <v>688.8735836743143</v>
      </c>
      <c r="BF6" s="41">
        <f t="shared" si="48"/>
        <v>664.3582847149311</v>
      </c>
      <c r="BG6" s="11">
        <f t="shared" si="9"/>
        <v>100.78165033456155</v>
      </c>
      <c r="BH6" s="24">
        <f t="shared" si="49"/>
        <v>659.2056019220588</v>
      </c>
      <c r="BI6" s="11">
        <f t="shared" si="10"/>
        <v>98.17540125001729</v>
      </c>
      <c r="BJ6" s="24">
        <f t="shared" si="50"/>
        <v>671.4569979126444</v>
      </c>
      <c r="BK6" s="11">
        <f t="shared" si="11"/>
        <v>99.33930127166713</v>
      </c>
      <c r="BL6" s="24">
        <f t="shared" si="51"/>
        <v>675.9228113316243</v>
      </c>
      <c r="BM6" s="15">
        <f t="shared" si="12"/>
        <v>102.19506061111062</v>
      </c>
      <c r="BN6" s="10">
        <f t="shared" si="13"/>
        <v>661.4045799177677</v>
      </c>
      <c r="BO6" s="11">
        <f t="shared" si="14"/>
        <v>104.62674779776809</v>
      </c>
      <c r="BP6" s="6">
        <f t="shared" si="15"/>
        <v>632.1563021304929</v>
      </c>
      <c r="BQ6" s="41">
        <f t="shared" si="16"/>
        <v>68.85581966486457</v>
      </c>
      <c r="BR6" s="11">
        <f t="shared" si="17"/>
        <v>101.53874322500813</v>
      </c>
      <c r="BS6" s="24">
        <f t="shared" si="18"/>
        <v>67.81236154585963</v>
      </c>
      <c r="BT6" s="11">
        <f t="shared" si="19"/>
        <v>101.99385342405726</v>
      </c>
      <c r="BU6" s="24">
        <f t="shared" si="20"/>
        <v>66.48671392374783</v>
      </c>
      <c r="BV6" s="11">
        <f t="shared" si="21"/>
        <v>97.88689154821277</v>
      </c>
      <c r="BW6" s="24">
        <f t="shared" si="52"/>
        <v>67.92197900267449</v>
      </c>
      <c r="BX6" s="15">
        <f t="shared" si="22"/>
        <v>105.12915089732965</v>
      </c>
      <c r="BY6" s="10">
        <f t="shared" si="23"/>
        <v>64.60813049751337</v>
      </c>
      <c r="BZ6" s="11">
        <f t="shared" si="24"/>
        <v>113.91260077864484</v>
      </c>
      <c r="CA6" s="178">
        <f t="shared" si="25"/>
        <v>56.71728154382148</v>
      </c>
      <c r="CB6" s="173" t="s">
        <v>1</v>
      </c>
      <c r="CC6" s="47">
        <v>3</v>
      </c>
    </row>
    <row r="7" spans="1:81" s="62" customFormat="1" ht="19.5" customHeight="1">
      <c r="A7" s="52">
        <v>4</v>
      </c>
      <c r="B7" s="53" t="s">
        <v>2</v>
      </c>
      <c r="C7" s="54">
        <v>98241</v>
      </c>
      <c r="D7" s="55">
        <f t="shared" si="0"/>
        <v>100</v>
      </c>
      <c r="E7" s="54">
        <v>98241</v>
      </c>
      <c r="F7" s="55">
        <f t="shared" si="1"/>
        <v>99.09819942502648</v>
      </c>
      <c r="G7" s="54">
        <v>99135</v>
      </c>
      <c r="H7" s="55">
        <f t="shared" si="2"/>
        <v>99.12013198020297</v>
      </c>
      <c r="I7" s="54">
        <v>100015</v>
      </c>
      <c r="J7" s="55">
        <f t="shared" si="3"/>
        <v>99.17892169015202</v>
      </c>
      <c r="K7" s="54">
        <v>100843</v>
      </c>
      <c r="L7" s="55">
        <f t="shared" si="4"/>
        <v>99.2979242979243</v>
      </c>
      <c r="M7" s="137">
        <v>101556</v>
      </c>
      <c r="N7" s="57">
        <v>29207.6</v>
      </c>
      <c r="O7" s="55">
        <f t="shared" si="26"/>
        <v>97.7974512311906</v>
      </c>
      <c r="P7" s="56">
        <v>29865.4</v>
      </c>
      <c r="Q7" s="55">
        <f t="shared" si="27"/>
        <v>94.91806613188238</v>
      </c>
      <c r="R7" s="56">
        <v>31464.4</v>
      </c>
      <c r="S7" s="55">
        <f t="shared" si="28"/>
        <v>96.60457533396989</v>
      </c>
      <c r="T7" s="56">
        <v>32570.300000000003</v>
      </c>
      <c r="U7" s="58">
        <f t="shared" si="29"/>
        <v>99.8917363888412</v>
      </c>
      <c r="V7" s="54">
        <v>32605.6</v>
      </c>
      <c r="W7" s="55">
        <f t="shared" si="30"/>
        <v>100.39349955969924</v>
      </c>
      <c r="X7" s="59">
        <v>32477.8</v>
      </c>
      <c r="Y7" s="57">
        <v>17573.600000000002</v>
      </c>
      <c r="Z7" s="55">
        <f t="shared" si="31"/>
        <v>99.4026879044301</v>
      </c>
      <c r="AA7" s="56">
        <v>17679.199999999997</v>
      </c>
      <c r="AB7" s="55">
        <f t="shared" si="32"/>
        <v>96.38380809595199</v>
      </c>
      <c r="AC7" s="56">
        <v>18342.500000000004</v>
      </c>
      <c r="AD7" s="55">
        <f t="shared" si="5"/>
        <v>96.91950014530663</v>
      </c>
      <c r="AE7" s="56">
        <v>18925.5</v>
      </c>
      <c r="AF7" s="58">
        <f t="shared" si="33"/>
        <v>101.11450079874338</v>
      </c>
      <c r="AG7" s="54">
        <v>18716.9</v>
      </c>
      <c r="AH7" s="55">
        <f t="shared" si="34"/>
        <v>99.9903839476032</v>
      </c>
      <c r="AI7" s="60">
        <v>18718.7</v>
      </c>
      <c r="AJ7" s="57">
        <v>11634</v>
      </c>
      <c r="AK7" s="55">
        <f t="shared" si="35"/>
        <v>95.46864486058003</v>
      </c>
      <c r="AL7" s="56">
        <v>12186.199999999997</v>
      </c>
      <c r="AM7" s="55">
        <f t="shared" si="36"/>
        <v>92.86917290941098</v>
      </c>
      <c r="AN7" s="56">
        <v>13121.899999999998</v>
      </c>
      <c r="AO7" s="55">
        <f t="shared" si="37"/>
        <v>96.16777087242025</v>
      </c>
      <c r="AP7" s="56">
        <v>13644.8</v>
      </c>
      <c r="AQ7" s="58">
        <f t="shared" si="38"/>
        <v>98.2438961169872</v>
      </c>
      <c r="AR7" s="54">
        <v>13888.699999999999</v>
      </c>
      <c r="AS7" s="55">
        <f t="shared" si="39"/>
        <v>100.94192207339142</v>
      </c>
      <c r="AT7" s="60">
        <v>13759.1</v>
      </c>
      <c r="AU7" s="57">
        <f t="shared" si="40"/>
        <v>814.5359057604077</v>
      </c>
      <c r="AV7" s="55">
        <f t="shared" si="41"/>
        <v>97.79745123119058</v>
      </c>
      <c r="AW7" s="56">
        <f t="shared" si="42"/>
        <v>832.8805050704914</v>
      </c>
      <c r="AX7" s="55">
        <f t="shared" si="43"/>
        <v>96.04424316522709</v>
      </c>
      <c r="AY7" s="56">
        <f t="shared" si="44"/>
        <v>867.1842034692992</v>
      </c>
      <c r="AZ7" s="55">
        <f t="shared" si="45"/>
        <v>97.1958233732677</v>
      </c>
      <c r="BA7" s="56">
        <f t="shared" si="46"/>
        <v>892.2031558279958</v>
      </c>
      <c r="BB7" s="58">
        <f t="shared" si="6"/>
        <v>100.71871591921123</v>
      </c>
      <c r="BC7" s="54">
        <f t="shared" si="7"/>
        <v>885.8365078280507</v>
      </c>
      <c r="BD7" s="55">
        <f t="shared" si="47"/>
        <v>101.10332141333376</v>
      </c>
      <c r="BE7" s="61">
        <f t="shared" si="8"/>
        <v>876.1695416578316</v>
      </c>
      <c r="BF7" s="57">
        <f t="shared" si="48"/>
        <v>490.0891615014963</v>
      </c>
      <c r="BG7" s="55">
        <f t="shared" si="9"/>
        <v>99.40268790443008</v>
      </c>
      <c r="BH7" s="56">
        <f t="shared" si="49"/>
        <v>493.03411389910156</v>
      </c>
      <c r="BI7" s="55">
        <f t="shared" si="10"/>
        <v>97.52737575896305</v>
      </c>
      <c r="BJ7" s="56">
        <f t="shared" si="50"/>
        <v>505.5340719077949</v>
      </c>
      <c r="BK7" s="55">
        <f t="shared" si="11"/>
        <v>97.51267561585273</v>
      </c>
      <c r="BL7" s="56">
        <f t="shared" si="51"/>
        <v>518.4290849523256</v>
      </c>
      <c r="BM7" s="58">
        <f t="shared" si="12"/>
        <v>101.95160329998178</v>
      </c>
      <c r="BN7" s="54">
        <f t="shared" si="13"/>
        <v>508.50508297246</v>
      </c>
      <c r="BO7" s="55">
        <f t="shared" si="14"/>
        <v>100.69735561400185</v>
      </c>
      <c r="BP7" s="60">
        <f t="shared" si="15"/>
        <v>504.9835518240292</v>
      </c>
      <c r="BQ7" s="57">
        <f t="shared" si="16"/>
        <v>324.4467442589115</v>
      </c>
      <c r="BR7" s="55">
        <f t="shared" si="17"/>
        <v>95.46864486058001</v>
      </c>
      <c r="BS7" s="56">
        <f t="shared" si="18"/>
        <v>339.8463911713896</v>
      </c>
      <c r="BT7" s="55">
        <f t="shared" si="19"/>
        <v>93.97104038204768</v>
      </c>
      <c r="BU7" s="56">
        <f t="shared" si="20"/>
        <v>361.65013156150417</v>
      </c>
      <c r="BV7" s="55">
        <f t="shared" si="21"/>
        <v>96.75634554163638</v>
      </c>
      <c r="BW7" s="56">
        <f t="shared" si="52"/>
        <v>373.77407087567</v>
      </c>
      <c r="BX7" s="58">
        <f t="shared" si="22"/>
        <v>99.05723357621694</v>
      </c>
      <c r="BY7" s="54">
        <f t="shared" si="23"/>
        <v>377.3314248555907</v>
      </c>
      <c r="BZ7" s="55">
        <f t="shared" si="24"/>
        <v>101.65562149167856</v>
      </c>
      <c r="CA7" s="177">
        <f t="shared" si="25"/>
        <v>371.18598983380247</v>
      </c>
      <c r="CB7" s="172" t="s">
        <v>2</v>
      </c>
      <c r="CC7" s="63">
        <v>4</v>
      </c>
    </row>
    <row r="8" spans="1:81" s="28" customFormat="1" ht="19.5" customHeight="1">
      <c r="A8" s="14">
        <v>5</v>
      </c>
      <c r="B8" s="26" t="s">
        <v>3</v>
      </c>
      <c r="C8" s="10">
        <v>92870</v>
      </c>
      <c r="D8" s="11">
        <f t="shared" si="0"/>
        <v>99.52632030178326</v>
      </c>
      <c r="E8" s="10">
        <v>93312</v>
      </c>
      <c r="F8" s="11">
        <f t="shared" si="1"/>
        <v>99.58166140186118</v>
      </c>
      <c r="G8" s="10">
        <v>93704</v>
      </c>
      <c r="H8" s="11">
        <f t="shared" si="2"/>
        <v>99.96052954416957</v>
      </c>
      <c r="I8" s="10">
        <v>93741</v>
      </c>
      <c r="J8" s="11">
        <f t="shared" si="3"/>
        <v>99.85193864507882</v>
      </c>
      <c r="K8" s="10">
        <v>93880</v>
      </c>
      <c r="L8" s="11">
        <f t="shared" si="4"/>
        <v>99.73758857713514</v>
      </c>
      <c r="M8" s="138">
        <v>94127</v>
      </c>
      <c r="N8" s="41">
        <v>25564.600000000002</v>
      </c>
      <c r="O8" s="11">
        <f t="shared" si="26"/>
        <v>100.46726951901499</v>
      </c>
      <c r="P8" s="24">
        <v>25445.7</v>
      </c>
      <c r="Q8" s="11">
        <f t="shared" si="27"/>
        <v>98.15234120356263</v>
      </c>
      <c r="R8" s="24">
        <v>25924.7</v>
      </c>
      <c r="S8" s="11">
        <f t="shared" si="28"/>
        <v>101.70058686919408</v>
      </c>
      <c r="T8" s="24">
        <v>25491.199999999997</v>
      </c>
      <c r="U8" s="15">
        <f t="shared" si="29"/>
        <v>99.359978795887</v>
      </c>
      <c r="V8" s="10">
        <v>25655.4</v>
      </c>
      <c r="W8" s="11">
        <f t="shared" si="30"/>
        <v>100.51362818960756</v>
      </c>
      <c r="X8" s="12">
        <v>25524.3</v>
      </c>
      <c r="Y8" s="41">
        <v>17033.5</v>
      </c>
      <c r="Z8" s="11">
        <f t="shared" si="31"/>
        <v>99.99999999999997</v>
      </c>
      <c r="AA8" s="24">
        <v>17033.500000000004</v>
      </c>
      <c r="AB8" s="11">
        <f t="shared" si="32"/>
        <v>101.17248056260061</v>
      </c>
      <c r="AC8" s="24">
        <v>16836.100000000002</v>
      </c>
      <c r="AD8" s="11">
        <f t="shared" si="5"/>
        <v>102.1155677400181</v>
      </c>
      <c r="AE8" s="24">
        <v>16487.3</v>
      </c>
      <c r="AF8" s="15">
        <f t="shared" si="33"/>
        <v>98.57641670752268</v>
      </c>
      <c r="AG8" s="10">
        <v>16725.4</v>
      </c>
      <c r="AH8" s="11">
        <f t="shared" si="34"/>
        <v>99.46477633597775</v>
      </c>
      <c r="AI8" s="6">
        <v>16815.4</v>
      </c>
      <c r="AJ8" s="41">
        <v>8531.1</v>
      </c>
      <c r="AK8" s="11">
        <f t="shared" si="35"/>
        <v>101.41342336130859</v>
      </c>
      <c r="AL8" s="24">
        <v>8412.199999999999</v>
      </c>
      <c r="AM8" s="11">
        <f t="shared" si="36"/>
        <v>92.55770965825317</v>
      </c>
      <c r="AN8" s="24">
        <v>9088.6</v>
      </c>
      <c r="AO8" s="11">
        <f t="shared" si="37"/>
        <v>100.94070347293953</v>
      </c>
      <c r="AP8" s="24">
        <v>9003.899999999998</v>
      </c>
      <c r="AQ8" s="15">
        <f t="shared" si="38"/>
        <v>100.82754759238522</v>
      </c>
      <c r="AR8" s="10">
        <v>8929.999999999998</v>
      </c>
      <c r="AS8" s="11">
        <f t="shared" si="39"/>
        <v>102.53878216537103</v>
      </c>
      <c r="AT8" s="6">
        <v>8708.9</v>
      </c>
      <c r="AU8" s="41">
        <f t="shared" si="40"/>
        <v>754.1724991924195</v>
      </c>
      <c r="AV8" s="11">
        <f t="shared" si="41"/>
        <v>100.9454275154337</v>
      </c>
      <c r="AW8" s="24">
        <f t="shared" si="42"/>
        <v>747.1091239641468</v>
      </c>
      <c r="AX8" s="11">
        <f t="shared" si="43"/>
        <v>98.83471549066613</v>
      </c>
      <c r="AY8" s="24">
        <f t="shared" si="44"/>
        <v>755.9177160121467</v>
      </c>
      <c r="AZ8" s="11">
        <f t="shared" si="45"/>
        <v>101.46276422880659</v>
      </c>
      <c r="BA8" s="24">
        <f t="shared" si="46"/>
        <v>745.019832406194</v>
      </c>
      <c r="BB8" s="15">
        <f t="shared" si="6"/>
        <v>99.50731066830814</v>
      </c>
      <c r="BC8" s="10">
        <f t="shared" si="7"/>
        <v>748.7086400009339</v>
      </c>
      <c r="BD8" s="11">
        <f t="shared" si="47"/>
        <v>100.77808138691084</v>
      </c>
      <c r="BE8" s="13">
        <f t="shared" si="8"/>
        <v>742.9280550861697</v>
      </c>
      <c r="BF8" s="41">
        <f t="shared" si="48"/>
        <v>502.49944317509664</v>
      </c>
      <c r="BG8" s="11">
        <f t="shared" si="9"/>
        <v>100.47593410143207</v>
      </c>
      <c r="BH8" s="24">
        <f t="shared" si="49"/>
        <v>500.11920532912427</v>
      </c>
      <c r="BI8" s="11">
        <f t="shared" si="10"/>
        <v>101.87585144965075</v>
      </c>
      <c r="BJ8" s="24">
        <f t="shared" si="50"/>
        <v>490.91045445278456</v>
      </c>
      <c r="BK8" s="11">
        <f t="shared" si="11"/>
        <v>101.8767746839285</v>
      </c>
      <c r="BL8" s="24">
        <f t="shared" si="51"/>
        <v>481.8668984916616</v>
      </c>
      <c r="BM8" s="15">
        <f t="shared" si="12"/>
        <v>98.72258670701432</v>
      </c>
      <c r="BN8" s="10">
        <f t="shared" si="13"/>
        <v>488.10197804250254</v>
      </c>
      <c r="BO8" s="11">
        <f t="shared" si="14"/>
        <v>99.72646998483785</v>
      </c>
      <c r="BP8" s="6">
        <f t="shared" si="15"/>
        <v>489.4407453875709</v>
      </c>
      <c r="BQ8" s="41">
        <f t="shared" si="16"/>
        <v>251.67305601732278</v>
      </c>
      <c r="BR8" s="11">
        <f t="shared" si="17"/>
        <v>101.89608442651476</v>
      </c>
      <c r="BS8" s="24">
        <f t="shared" si="18"/>
        <v>246.98991863502263</v>
      </c>
      <c r="BT8" s="11">
        <f t="shared" si="19"/>
        <v>93.20118897183366</v>
      </c>
      <c r="BU8" s="24">
        <f t="shared" si="20"/>
        <v>265.0072615593622</v>
      </c>
      <c r="BV8" s="11">
        <f t="shared" si="21"/>
        <v>100.70465778862719</v>
      </c>
      <c r="BW8" s="24">
        <f t="shared" si="52"/>
        <v>263.15293391453247</v>
      </c>
      <c r="BX8" s="15">
        <f t="shared" si="22"/>
        <v>100.97705558904988</v>
      </c>
      <c r="BY8" s="10">
        <f t="shared" si="23"/>
        <v>260.6066619584313</v>
      </c>
      <c r="BZ8" s="11">
        <f t="shared" si="24"/>
        <v>102.80856357988795</v>
      </c>
      <c r="CA8" s="178">
        <f t="shared" si="25"/>
        <v>253.4873096985987</v>
      </c>
      <c r="CB8" s="173" t="s">
        <v>3</v>
      </c>
      <c r="CC8" s="47">
        <v>5</v>
      </c>
    </row>
    <row r="9" spans="1:81" s="62" customFormat="1" ht="19.5" customHeight="1">
      <c r="A9" s="52">
        <v>6</v>
      </c>
      <c r="B9" s="53" t="s">
        <v>50</v>
      </c>
      <c r="C9" s="54">
        <v>35692</v>
      </c>
      <c r="D9" s="55">
        <f t="shared" si="0"/>
        <v>98.41725031710142</v>
      </c>
      <c r="E9" s="54">
        <v>36266</v>
      </c>
      <c r="F9" s="55">
        <f t="shared" si="1"/>
        <v>98.65614798694233</v>
      </c>
      <c r="G9" s="54">
        <v>36760</v>
      </c>
      <c r="H9" s="55">
        <f t="shared" si="2"/>
        <v>98.97950941059264</v>
      </c>
      <c r="I9" s="54">
        <v>37139</v>
      </c>
      <c r="J9" s="55">
        <f t="shared" si="3"/>
        <v>98.92390059398556</v>
      </c>
      <c r="K9" s="54">
        <v>37543</v>
      </c>
      <c r="L9" s="55">
        <f t="shared" si="4"/>
        <v>99.27808335096256</v>
      </c>
      <c r="M9" s="137">
        <v>37816</v>
      </c>
      <c r="N9" s="57">
        <v>13184.5</v>
      </c>
      <c r="O9" s="55">
        <f t="shared" si="26"/>
        <v>97.66440984310877</v>
      </c>
      <c r="P9" s="56">
        <v>13499.800000000003</v>
      </c>
      <c r="Q9" s="55">
        <f t="shared" si="27"/>
        <v>100.02963885060541</v>
      </c>
      <c r="R9" s="56">
        <v>13495.799999999997</v>
      </c>
      <c r="S9" s="55">
        <f t="shared" si="28"/>
        <v>97.25090615609663</v>
      </c>
      <c r="T9" s="56">
        <v>13877.3</v>
      </c>
      <c r="U9" s="58">
        <f t="shared" si="29"/>
        <v>103.5287183963355</v>
      </c>
      <c r="V9" s="54">
        <v>13404.3</v>
      </c>
      <c r="W9" s="55">
        <f t="shared" si="30"/>
        <v>99.51446580102007</v>
      </c>
      <c r="X9" s="59">
        <v>13469.7</v>
      </c>
      <c r="Y9" s="57">
        <v>9511.199999999999</v>
      </c>
      <c r="Z9" s="55">
        <f t="shared" si="31"/>
        <v>97.0867443807035</v>
      </c>
      <c r="AA9" s="56">
        <v>9796.6</v>
      </c>
      <c r="AB9" s="55">
        <f t="shared" si="32"/>
        <v>101.57917111661811</v>
      </c>
      <c r="AC9" s="56">
        <v>9644.3</v>
      </c>
      <c r="AD9" s="55">
        <f t="shared" si="5"/>
        <v>96.74969653802552</v>
      </c>
      <c r="AE9" s="56">
        <v>9968.300000000001</v>
      </c>
      <c r="AF9" s="58">
        <f t="shared" si="33"/>
        <v>104.70243472050083</v>
      </c>
      <c r="AG9" s="54">
        <v>9520.599999999999</v>
      </c>
      <c r="AH9" s="55">
        <f t="shared" si="34"/>
        <v>98.42346300565484</v>
      </c>
      <c r="AI9" s="60">
        <v>9673.1</v>
      </c>
      <c r="AJ9" s="57">
        <v>3673.2999999999997</v>
      </c>
      <c r="AK9" s="55">
        <f t="shared" si="35"/>
        <v>99.19259019226615</v>
      </c>
      <c r="AL9" s="56">
        <v>3703.2</v>
      </c>
      <c r="AM9" s="55">
        <f t="shared" si="36"/>
        <v>96.14955212254965</v>
      </c>
      <c r="AN9" s="56">
        <v>3851.5</v>
      </c>
      <c r="AO9" s="55">
        <f t="shared" si="37"/>
        <v>98.52903555896647</v>
      </c>
      <c r="AP9" s="56">
        <v>3909.0000000000005</v>
      </c>
      <c r="AQ9" s="58">
        <f t="shared" si="38"/>
        <v>100.65144063650645</v>
      </c>
      <c r="AR9" s="54">
        <v>3883.7</v>
      </c>
      <c r="AS9" s="55">
        <f t="shared" si="39"/>
        <v>102.29415793078017</v>
      </c>
      <c r="AT9" s="60">
        <v>3796.6</v>
      </c>
      <c r="AU9" s="57">
        <f t="shared" si="40"/>
        <v>1012.0452148441998</v>
      </c>
      <c r="AV9" s="55">
        <f>AU9*100/AW9</f>
        <v>99.23505231901218</v>
      </c>
      <c r="AW9" s="56">
        <f t="shared" si="42"/>
        <v>1019.8465070495103</v>
      </c>
      <c r="AX9" s="55">
        <f>AW9*100/AY9</f>
        <v>101.66998682023474</v>
      </c>
      <c r="AY9" s="56">
        <f>R9/G9/366*1000000</f>
        <v>1003.094953531101</v>
      </c>
      <c r="AZ9" s="55">
        <f t="shared" si="45"/>
        <v>97.98512224932027</v>
      </c>
      <c r="BA9" s="56">
        <f t="shared" si="46"/>
        <v>1023.7216941759335</v>
      </c>
      <c r="BB9" s="58">
        <f t="shared" si="6"/>
        <v>104.65490925317383</v>
      </c>
      <c r="BC9" s="54">
        <f t="shared" si="7"/>
        <v>978.1879335439656</v>
      </c>
      <c r="BD9" s="55">
        <f t="shared" si="47"/>
        <v>100.23810134329636</v>
      </c>
      <c r="BE9" s="61">
        <f t="shared" si="8"/>
        <v>975.8643873289845</v>
      </c>
      <c r="BF9" s="57">
        <f t="shared" si="48"/>
        <v>730.0818724582768</v>
      </c>
      <c r="BG9" s="55">
        <f t="shared" si="9"/>
        <v>98.64809682031249</v>
      </c>
      <c r="BH9" s="56">
        <f t="shared" si="49"/>
        <v>740.0871339546683</v>
      </c>
      <c r="BI9" s="55">
        <f t="shared" si="10"/>
        <v>103.24492927602354</v>
      </c>
      <c r="BJ9" s="56">
        <f t="shared" si="50"/>
        <v>716.8266171949791</v>
      </c>
      <c r="BK9" s="55">
        <f t="shared" si="11"/>
        <v>97.48012864421797</v>
      </c>
      <c r="BL9" s="56">
        <f t="shared" si="51"/>
        <v>735.3566590081616</v>
      </c>
      <c r="BM9" s="58">
        <f t="shared" si="12"/>
        <v>105.8413933253928</v>
      </c>
      <c r="BN9" s="54">
        <f t="shared" si="13"/>
        <v>694.7722775600872</v>
      </c>
      <c r="BO9" s="55">
        <f t="shared" si="14"/>
        <v>99.13916514455009</v>
      </c>
      <c r="BP9" s="60">
        <f t="shared" si="15"/>
        <v>700.8050517139951</v>
      </c>
      <c r="BQ9" s="57">
        <f t="shared" si="16"/>
        <v>281.9633423859228</v>
      </c>
      <c r="BR9" s="55">
        <f t="shared" si="17"/>
        <v>100.78780891832129</v>
      </c>
      <c r="BS9" s="56">
        <f t="shared" si="18"/>
        <v>279.75937309484186</v>
      </c>
      <c r="BT9" s="55">
        <f t="shared" si="19"/>
        <v>97.7262720269427</v>
      </c>
      <c r="BU9" s="56">
        <f t="shared" si="20"/>
        <v>286.26833633612205</v>
      </c>
      <c r="BV9" s="55">
        <f t="shared" si="21"/>
        <v>99.27290115792636</v>
      </c>
      <c r="BW9" s="56">
        <f t="shared" si="52"/>
        <v>288.3650351677722</v>
      </c>
      <c r="BX9" s="58">
        <f t="shared" si="22"/>
        <v>101.74633231418082</v>
      </c>
      <c r="BY9" s="54">
        <f t="shared" si="23"/>
        <v>283.4156559838782</v>
      </c>
      <c r="BZ9" s="55">
        <f t="shared" si="24"/>
        <v>103.03800645420938</v>
      </c>
      <c r="CA9" s="177">
        <f t="shared" si="25"/>
        <v>275.0593356149894</v>
      </c>
      <c r="CB9" s="172" t="s">
        <v>50</v>
      </c>
      <c r="CC9" s="63">
        <v>6</v>
      </c>
    </row>
    <row r="10" spans="1:81" s="28" customFormat="1" ht="19.5" customHeight="1">
      <c r="A10" s="14">
        <v>7</v>
      </c>
      <c r="B10" s="26" t="s">
        <v>4</v>
      </c>
      <c r="C10" s="10">
        <v>27884</v>
      </c>
      <c r="D10" s="11">
        <f t="shared" si="0"/>
        <v>98.27306689222527</v>
      </c>
      <c r="E10" s="10">
        <v>28374</v>
      </c>
      <c r="F10" s="11">
        <f t="shared" si="1"/>
        <v>98.59272386114876</v>
      </c>
      <c r="G10" s="10">
        <v>28779</v>
      </c>
      <c r="H10" s="11">
        <f t="shared" si="2"/>
        <v>98.72727272727273</v>
      </c>
      <c r="I10" s="10">
        <v>29150</v>
      </c>
      <c r="J10" s="11">
        <f t="shared" si="3"/>
        <v>98.8839512873571</v>
      </c>
      <c r="K10" s="10">
        <v>29479</v>
      </c>
      <c r="L10" s="11">
        <f t="shared" si="4"/>
        <v>98.84652784763438</v>
      </c>
      <c r="M10" s="138">
        <v>29823</v>
      </c>
      <c r="N10" s="41">
        <v>8549.400000000001</v>
      </c>
      <c r="O10" s="11">
        <f t="shared" si="26"/>
        <v>99.5192475584062</v>
      </c>
      <c r="P10" s="24">
        <v>8590.699999999999</v>
      </c>
      <c r="Q10" s="11">
        <f t="shared" si="27"/>
        <v>95.71064095279475</v>
      </c>
      <c r="R10" s="24">
        <v>8975.7</v>
      </c>
      <c r="S10" s="11">
        <f t="shared" si="28"/>
        <v>99.60825657529688</v>
      </c>
      <c r="T10" s="24">
        <v>9011</v>
      </c>
      <c r="U10" s="15">
        <f t="shared" si="29"/>
        <v>96.70633941124073</v>
      </c>
      <c r="V10" s="10">
        <v>9317.9</v>
      </c>
      <c r="W10" s="11">
        <f t="shared" si="30"/>
        <v>99.64176486943131</v>
      </c>
      <c r="X10" s="12">
        <v>9351.4</v>
      </c>
      <c r="Y10" s="41">
        <v>5900.9</v>
      </c>
      <c r="Z10" s="11">
        <f t="shared" si="31"/>
        <v>99.32670134154756</v>
      </c>
      <c r="AA10" s="24">
        <v>5940.900000000001</v>
      </c>
      <c r="AB10" s="11">
        <f t="shared" si="32"/>
        <v>95.3304770615703</v>
      </c>
      <c r="AC10" s="24">
        <v>6231.900000000001</v>
      </c>
      <c r="AD10" s="11">
        <f t="shared" si="5"/>
        <v>99.32581046189155</v>
      </c>
      <c r="AE10" s="24">
        <v>6274.200000000001</v>
      </c>
      <c r="AF10" s="15">
        <f t="shared" si="33"/>
        <v>97.29855468023077</v>
      </c>
      <c r="AG10" s="10">
        <v>6448.400000000001</v>
      </c>
      <c r="AH10" s="11">
        <f t="shared" si="34"/>
        <v>99.89930130598461</v>
      </c>
      <c r="AI10" s="6">
        <v>6454.9</v>
      </c>
      <c r="AJ10" s="41">
        <v>2648.5</v>
      </c>
      <c r="AK10" s="11">
        <f t="shared" si="35"/>
        <v>99.95093969356176</v>
      </c>
      <c r="AL10" s="24">
        <v>2649.8</v>
      </c>
      <c r="AM10" s="11">
        <f t="shared" si="36"/>
        <v>96.57409432174354</v>
      </c>
      <c r="AN10" s="24">
        <v>2743.8000000000006</v>
      </c>
      <c r="AO10" s="11">
        <f t="shared" si="37"/>
        <v>100.25577316574105</v>
      </c>
      <c r="AP10" s="24">
        <v>2736.7999999999997</v>
      </c>
      <c r="AQ10" s="15">
        <f t="shared" si="38"/>
        <v>95.37550095835512</v>
      </c>
      <c r="AR10" s="10">
        <v>2869.5</v>
      </c>
      <c r="AS10" s="11">
        <f t="shared" si="39"/>
        <v>99.06784049715174</v>
      </c>
      <c r="AT10" s="6">
        <v>2896.5</v>
      </c>
      <c r="AU10" s="41">
        <f t="shared" si="40"/>
        <v>840.0162709306462</v>
      </c>
      <c r="AV10" s="11">
        <f>AU10*100/AW10</f>
        <v>101.26807955179379</v>
      </c>
      <c r="AW10" s="24">
        <f>P10/E10/365*1000000</f>
        <v>829.4975817143032</v>
      </c>
      <c r="AX10" s="11">
        <f>AW10*100/AY10</f>
        <v>97.3427430832255</v>
      </c>
      <c r="AY10" s="24">
        <f t="shared" si="44"/>
        <v>852.1411616735564</v>
      </c>
      <c r="AZ10" s="11">
        <f t="shared" si="45"/>
        <v>100.61667878055958</v>
      </c>
      <c r="BA10" s="24">
        <f t="shared" si="46"/>
        <v>846.9183956389952</v>
      </c>
      <c r="BB10" s="15">
        <f t="shared" si="6"/>
        <v>97.79781061763175</v>
      </c>
      <c r="BC10" s="10">
        <f t="shared" si="7"/>
        <v>865.9891160041022</v>
      </c>
      <c r="BD10" s="11">
        <f t="shared" si="47"/>
        <v>100.80451690020183</v>
      </c>
      <c r="BE10" s="13">
        <f t="shared" si="8"/>
        <v>859.0776907957866</v>
      </c>
      <c r="BF10" s="41">
        <f t="shared" si="48"/>
        <v>579.7894604457213</v>
      </c>
      <c r="BG10" s="11">
        <f t="shared" si="9"/>
        <v>101.07214975846615</v>
      </c>
      <c r="BH10" s="24">
        <f t="shared" si="49"/>
        <v>573.6391892635647</v>
      </c>
      <c r="BI10" s="11">
        <f t="shared" si="10"/>
        <v>96.95609646144358</v>
      </c>
      <c r="BJ10" s="24">
        <f t="shared" si="50"/>
        <v>591.6483957165945</v>
      </c>
      <c r="BK10" s="11">
        <f t="shared" si="11"/>
        <v>100.33137321611736</v>
      </c>
      <c r="BL10" s="24">
        <f t="shared" si="51"/>
        <v>589.6943067271318</v>
      </c>
      <c r="BM10" s="15">
        <f t="shared" si="12"/>
        <v>98.39670989428893</v>
      </c>
      <c r="BN10" s="10">
        <f t="shared" si="13"/>
        <v>599.302870350707</v>
      </c>
      <c r="BO10" s="11">
        <f t="shared" si="14"/>
        <v>101.06505861285589</v>
      </c>
      <c r="BP10" s="6">
        <f t="shared" si="15"/>
        <v>592.9872090080332</v>
      </c>
      <c r="BQ10" s="41">
        <f t="shared" si="16"/>
        <v>260.22681048492484</v>
      </c>
      <c r="BR10" s="11">
        <f t="shared" si="17"/>
        <v>101.70735772719557</v>
      </c>
      <c r="BS10" s="24">
        <f t="shared" si="18"/>
        <v>255.85839245073876</v>
      </c>
      <c r="BT10" s="11">
        <f t="shared" si="19"/>
        <v>98.22092045850171</v>
      </c>
      <c r="BU10" s="24">
        <f t="shared" si="20"/>
        <v>260.4927659569621</v>
      </c>
      <c r="BV10" s="11">
        <f t="shared" si="21"/>
        <v>101.27075075235996</v>
      </c>
      <c r="BW10" s="24">
        <f t="shared" si="52"/>
        <v>257.22408891186353</v>
      </c>
      <c r="BX10" s="15">
        <f t="shared" si="22"/>
        <v>96.45195172388853</v>
      </c>
      <c r="BY10" s="10">
        <f t="shared" si="23"/>
        <v>266.68624565339525</v>
      </c>
      <c r="BZ10" s="11">
        <f t="shared" si="24"/>
        <v>100.22389521851339</v>
      </c>
      <c r="CA10" s="178">
        <f t="shared" si="25"/>
        <v>266.0904817877532</v>
      </c>
      <c r="CB10" s="173" t="s">
        <v>4</v>
      </c>
      <c r="CC10" s="47">
        <v>7</v>
      </c>
    </row>
    <row r="11" spans="1:81" s="62" customFormat="1" ht="19.5" customHeight="1">
      <c r="A11" s="52">
        <v>8</v>
      </c>
      <c r="B11" s="53" t="s">
        <v>5</v>
      </c>
      <c r="C11" s="54">
        <v>119655</v>
      </c>
      <c r="D11" s="55">
        <f t="shared" si="0"/>
        <v>98.55367306092529</v>
      </c>
      <c r="E11" s="54">
        <v>121411</v>
      </c>
      <c r="F11" s="55">
        <f t="shared" si="1"/>
        <v>98.77317583123846</v>
      </c>
      <c r="G11" s="54">
        <v>122919</v>
      </c>
      <c r="H11" s="55">
        <f t="shared" si="2"/>
        <v>98.60102837249224</v>
      </c>
      <c r="I11" s="54">
        <v>124663</v>
      </c>
      <c r="J11" s="55">
        <f t="shared" si="3"/>
        <v>98.81184508806138</v>
      </c>
      <c r="K11" s="54">
        <v>126162</v>
      </c>
      <c r="L11" s="55">
        <f t="shared" si="4"/>
        <v>98.76081255626443</v>
      </c>
      <c r="M11" s="137">
        <v>127745</v>
      </c>
      <c r="N11" s="57">
        <v>34166.4</v>
      </c>
      <c r="O11" s="55">
        <f t="shared" si="26"/>
        <v>99.44465788830287</v>
      </c>
      <c r="P11" s="56">
        <v>34357.200000000004</v>
      </c>
      <c r="Q11" s="55">
        <f t="shared" si="27"/>
        <v>98.2504503989248</v>
      </c>
      <c r="R11" s="56">
        <v>34968.99999999999</v>
      </c>
      <c r="S11" s="55">
        <f t="shared" si="28"/>
        <v>98.31700761367085</v>
      </c>
      <c r="T11" s="56">
        <v>35567.6</v>
      </c>
      <c r="U11" s="58">
        <f t="shared" si="29"/>
        <v>99.24023225511232</v>
      </c>
      <c r="V11" s="54">
        <v>35839.9</v>
      </c>
      <c r="W11" s="55">
        <f t="shared" si="30"/>
        <v>99.6951278877314</v>
      </c>
      <c r="X11" s="59">
        <v>35949.5</v>
      </c>
      <c r="Y11" s="57">
        <v>24416</v>
      </c>
      <c r="Z11" s="55">
        <f t="shared" si="31"/>
        <v>98.85100284212827</v>
      </c>
      <c r="AA11" s="56">
        <v>24699.800000000003</v>
      </c>
      <c r="AB11" s="55">
        <f t="shared" si="32"/>
        <v>96.50508120948805</v>
      </c>
      <c r="AC11" s="56">
        <v>25594.300000000003</v>
      </c>
      <c r="AD11" s="55">
        <f t="shared" si="5"/>
        <v>97.57383523886134</v>
      </c>
      <c r="AE11" s="56">
        <v>26230.700000000004</v>
      </c>
      <c r="AF11" s="58">
        <f t="shared" si="33"/>
        <v>99.00805858040653</v>
      </c>
      <c r="AG11" s="54">
        <v>26493.5</v>
      </c>
      <c r="AH11" s="55">
        <f>AG11*100/AI11</f>
        <v>99.7439903619901</v>
      </c>
      <c r="AI11" s="60">
        <v>26561.5</v>
      </c>
      <c r="AJ11" s="57">
        <v>9750.4</v>
      </c>
      <c r="AK11" s="55">
        <f t="shared" si="35"/>
        <v>100.96299210967754</v>
      </c>
      <c r="AL11" s="56">
        <v>9657.400000000001</v>
      </c>
      <c r="AM11" s="55">
        <f t="shared" si="36"/>
        <v>103.01556316468795</v>
      </c>
      <c r="AN11" s="56">
        <v>9374.7</v>
      </c>
      <c r="AO11" s="55">
        <f t="shared" si="37"/>
        <v>100.40484529126371</v>
      </c>
      <c r="AP11" s="56">
        <v>9336.9</v>
      </c>
      <c r="AQ11" s="58">
        <f t="shared" si="38"/>
        <v>99.8983565864932</v>
      </c>
      <c r="AR11" s="54">
        <v>9346.4</v>
      </c>
      <c r="AS11" s="55">
        <f t="shared" si="39"/>
        <v>99.55688112484022</v>
      </c>
      <c r="AT11" s="60">
        <v>9388</v>
      </c>
      <c r="AU11" s="57">
        <f t="shared" si="40"/>
        <v>782.3039182856191</v>
      </c>
      <c r="AV11" s="55">
        <f t="shared" si="41"/>
        <v>100.90406049790433</v>
      </c>
      <c r="AW11" s="56">
        <f t="shared" si="42"/>
        <v>775.2947843975683</v>
      </c>
      <c r="AX11" s="55">
        <f t="shared" si="43"/>
        <v>99.74330468366692</v>
      </c>
      <c r="AY11" s="56">
        <f t="shared" si="44"/>
        <v>777.290051554231</v>
      </c>
      <c r="AZ11" s="55">
        <f t="shared" si="45"/>
        <v>99.43951247587795</v>
      </c>
      <c r="BA11" s="56">
        <f t="shared" si="46"/>
        <v>781.6712212288713</v>
      </c>
      <c r="BB11" s="58">
        <f t="shared" si="6"/>
        <v>100.43353827334074</v>
      </c>
      <c r="BC11" s="54">
        <f t="shared" si="7"/>
        <v>778.2970058283404</v>
      </c>
      <c r="BD11" s="55">
        <f t="shared" si="47"/>
        <v>100.94603852204506</v>
      </c>
      <c r="BE11" s="61">
        <f t="shared" si="8"/>
        <v>771.0030202506384</v>
      </c>
      <c r="BF11" s="57">
        <f t="shared" si="48"/>
        <v>559.0501916754963</v>
      </c>
      <c r="BG11" s="55">
        <f t="shared" si="9"/>
        <v>100.30169325197976</v>
      </c>
      <c r="BH11" s="56">
        <f t="shared" si="49"/>
        <v>557.3686480756014</v>
      </c>
      <c r="BI11" s="55">
        <f t="shared" si="10"/>
        <v>97.97141569852104</v>
      </c>
      <c r="BJ11" s="56">
        <f t="shared" si="50"/>
        <v>568.9094559894323</v>
      </c>
      <c r="BK11" s="55">
        <f t="shared" si="11"/>
        <v>98.68785515401366</v>
      </c>
      <c r="BL11" s="56">
        <f t="shared" si="51"/>
        <v>576.4736249476535</v>
      </c>
      <c r="BM11" s="58">
        <f t="shared" si="12"/>
        <v>100.19857284536108</v>
      </c>
      <c r="BN11" s="54">
        <f t="shared" si="13"/>
        <v>575.3311734662523</v>
      </c>
      <c r="BO11" s="55">
        <f t="shared" si="14"/>
        <v>100.99551409134627</v>
      </c>
      <c r="BP11" s="60">
        <f t="shared" si="15"/>
        <v>569.6601266328414</v>
      </c>
      <c r="BQ11" s="57">
        <f t="shared" si="16"/>
        <v>223.25372661012278</v>
      </c>
      <c r="BR11" s="55">
        <f t="shared" si="17"/>
        <v>102.44467707181529</v>
      </c>
      <c r="BS11" s="56">
        <f t="shared" si="18"/>
        <v>217.92613632196674</v>
      </c>
      <c r="BT11" s="55">
        <f t="shared" si="19"/>
        <v>104.58082036443722</v>
      </c>
      <c r="BU11" s="56">
        <f t="shared" si="20"/>
        <v>208.38059556479888</v>
      </c>
      <c r="BV11" s="55">
        <f t="shared" si="21"/>
        <v>101.55118741216572</v>
      </c>
      <c r="BW11" s="56">
        <f t="shared" si="52"/>
        <v>205.197596281218</v>
      </c>
      <c r="BX11" s="58">
        <f t="shared" si="22"/>
        <v>101.09957616666658</v>
      </c>
      <c r="BY11" s="54">
        <f t="shared" si="23"/>
        <v>202.96583236208804</v>
      </c>
      <c r="BZ11" s="55">
        <f t="shared" si="24"/>
        <v>100.80605712728645</v>
      </c>
      <c r="CA11" s="177">
        <f t="shared" si="25"/>
        <v>201.34289361779702</v>
      </c>
      <c r="CB11" s="172" t="s">
        <v>5</v>
      </c>
      <c r="CC11" s="63">
        <v>8</v>
      </c>
    </row>
    <row r="12" spans="1:81" s="28" customFormat="1" ht="19.5" customHeight="1">
      <c r="A12" s="14">
        <v>9</v>
      </c>
      <c r="B12" s="26" t="s">
        <v>6</v>
      </c>
      <c r="C12" s="10">
        <v>19599</v>
      </c>
      <c r="D12" s="11">
        <f t="shared" si="0"/>
        <v>98.3342531734484</v>
      </c>
      <c r="E12" s="10">
        <v>19931</v>
      </c>
      <c r="F12" s="11">
        <f t="shared" si="1"/>
        <v>98.62925574030088</v>
      </c>
      <c r="G12" s="10">
        <v>20208</v>
      </c>
      <c r="H12" s="11">
        <f t="shared" si="2"/>
        <v>98.7683284457478</v>
      </c>
      <c r="I12" s="10">
        <v>20460</v>
      </c>
      <c r="J12" s="11">
        <f t="shared" si="3"/>
        <v>99.30110658124636</v>
      </c>
      <c r="K12" s="10">
        <v>20604</v>
      </c>
      <c r="L12" s="11">
        <f t="shared" si="4"/>
        <v>99.19121894858463</v>
      </c>
      <c r="M12" s="138">
        <v>20772</v>
      </c>
      <c r="N12" s="41">
        <v>5568.1</v>
      </c>
      <c r="O12" s="11">
        <f t="shared" si="26"/>
        <v>101.28422010004549</v>
      </c>
      <c r="P12" s="24">
        <v>5497.499999999999</v>
      </c>
      <c r="Q12" s="11">
        <f t="shared" si="27"/>
        <v>97.8847283798942</v>
      </c>
      <c r="R12" s="24">
        <v>5616.300000000001</v>
      </c>
      <c r="S12" s="11">
        <f t="shared" si="28"/>
        <v>103.17632362126615</v>
      </c>
      <c r="T12" s="24">
        <v>5443.4</v>
      </c>
      <c r="U12" s="15">
        <f t="shared" si="29"/>
        <v>110.72598197758384</v>
      </c>
      <c r="V12" s="10">
        <v>4916.1</v>
      </c>
      <c r="W12" s="11">
        <f t="shared" si="30"/>
        <v>107.27050557507258</v>
      </c>
      <c r="X12" s="12">
        <v>4582.9</v>
      </c>
      <c r="Y12" s="41">
        <v>4421.099999999999</v>
      </c>
      <c r="Z12" s="11">
        <f t="shared" si="31"/>
        <v>101.84519695922597</v>
      </c>
      <c r="AA12" s="24">
        <v>4341</v>
      </c>
      <c r="AB12" s="11">
        <f t="shared" si="32"/>
        <v>97.74385301269928</v>
      </c>
      <c r="AC12" s="24">
        <v>4441.2</v>
      </c>
      <c r="AD12" s="11">
        <f t="shared" si="5"/>
        <v>103.06799721513111</v>
      </c>
      <c r="AE12" s="24">
        <v>4309</v>
      </c>
      <c r="AF12" s="15">
        <f t="shared" si="33"/>
        <v>106.98147872287602</v>
      </c>
      <c r="AG12" s="10">
        <v>4027.7999999999997</v>
      </c>
      <c r="AH12" s="11">
        <f t="shared" si="34"/>
        <v>102.66880783054218</v>
      </c>
      <c r="AI12" s="6">
        <v>3923.1</v>
      </c>
      <c r="AJ12" s="41">
        <v>1147</v>
      </c>
      <c r="AK12" s="11">
        <f t="shared" si="35"/>
        <v>99.17855598789453</v>
      </c>
      <c r="AL12" s="24">
        <v>1156.4999999999998</v>
      </c>
      <c r="AM12" s="11">
        <f t="shared" si="36"/>
        <v>98.41715598672452</v>
      </c>
      <c r="AN12" s="24">
        <v>1175.1</v>
      </c>
      <c r="AO12" s="11">
        <f t="shared" si="37"/>
        <v>103.58779971791255</v>
      </c>
      <c r="AP12" s="24">
        <v>1134.3999999999999</v>
      </c>
      <c r="AQ12" s="15">
        <f t="shared" si="38"/>
        <v>127.70460430034896</v>
      </c>
      <c r="AR12" s="10">
        <v>888.3000000000001</v>
      </c>
      <c r="AS12" s="11">
        <f t="shared" si="39"/>
        <v>134.63170657775083</v>
      </c>
      <c r="AT12" s="6">
        <v>659.8</v>
      </c>
      <c r="AU12" s="41">
        <f t="shared" si="40"/>
        <v>778.3595333002035</v>
      </c>
      <c r="AV12" s="11">
        <f t="shared" si="41"/>
        <v>102.9999383036893</v>
      </c>
      <c r="AW12" s="24">
        <f t="shared" si="42"/>
        <v>755.6893199345963</v>
      </c>
      <c r="AX12" s="11">
        <f t="shared" si="43"/>
        <v>99.51702968981756</v>
      </c>
      <c r="AY12" s="24">
        <f t="shared" si="44"/>
        <v>759.3567877678702</v>
      </c>
      <c r="AZ12" s="11">
        <f t="shared" si="45"/>
        <v>104.17754630142333</v>
      </c>
      <c r="BA12" s="24">
        <f t="shared" si="46"/>
        <v>728.9063859987413</v>
      </c>
      <c r="BB12" s="15">
        <f t="shared" si="6"/>
        <v>111.50528507654633</v>
      </c>
      <c r="BC12" s="10">
        <f t="shared" si="7"/>
        <v>653.6967153604966</v>
      </c>
      <c r="BD12" s="11">
        <f t="shared" si="47"/>
        <v>108.14516316275517</v>
      </c>
      <c r="BE12" s="13">
        <f t="shared" si="8"/>
        <v>604.4622766685395</v>
      </c>
      <c r="BF12" s="41">
        <f t="shared" si="48"/>
        <v>618.0214674078283</v>
      </c>
      <c r="BG12" s="11">
        <f t="shared" si="9"/>
        <v>103.57041790878783</v>
      </c>
      <c r="BH12" s="24">
        <f t="shared" si="49"/>
        <v>596.7162051543579</v>
      </c>
      <c r="BI12" s="11">
        <f t="shared" si="10"/>
        <v>99.37380512014525</v>
      </c>
      <c r="BJ12" s="24">
        <f t="shared" si="50"/>
        <v>600.4763573588775</v>
      </c>
      <c r="BK12" s="11">
        <f t="shared" si="11"/>
        <v>104.0681686962256</v>
      </c>
      <c r="BL12" s="24">
        <f t="shared" si="51"/>
        <v>577.0029057700291</v>
      </c>
      <c r="BM12" s="15">
        <f t="shared" si="12"/>
        <v>107.73442754673204</v>
      </c>
      <c r="BN12" s="10">
        <f t="shared" si="13"/>
        <v>535.578940649907</v>
      </c>
      <c r="BO12" s="11">
        <f t="shared" si="14"/>
        <v>103.50594429508939</v>
      </c>
      <c r="BP12" s="6">
        <f t="shared" si="15"/>
        <v>517.4378576007217</v>
      </c>
      <c r="BQ12" s="41">
        <f t="shared" si="16"/>
        <v>160.338065892375</v>
      </c>
      <c r="BR12" s="11">
        <f t="shared" si="17"/>
        <v>100.85860499998601</v>
      </c>
      <c r="BS12" s="24">
        <f t="shared" si="18"/>
        <v>158.97311478023838</v>
      </c>
      <c r="BT12" s="11">
        <f t="shared" si="19"/>
        <v>100.05833592658794</v>
      </c>
      <c r="BU12" s="24">
        <f t="shared" si="20"/>
        <v>158.88043040899237</v>
      </c>
      <c r="BV12" s="11">
        <f t="shared" si="21"/>
        <v>104.59301536065887</v>
      </c>
      <c r="BW12" s="24">
        <f t="shared" si="52"/>
        <v>151.9034802287122</v>
      </c>
      <c r="BX12" s="15">
        <f t="shared" si="22"/>
        <v>128.60340503442765</v>
      </c>
      <c r="BY12" s="10">
        <f t="shared" si="23"/>
        <v>118.11777471058953</v>
      </c>
      <c r="BZ12" s="11">
        <f t="shared" si="24"/>
        <v>135.72946073738308</v>
      </c>
      <c r="CA12" s="178">
        <f t="shared" si="25"/>
        <v>87.02441906781785</v>
      </c>
      <c r="CB12" s="173" t="s">
        <v>6</v>
      </c>
      <c r="CC12" s="47">
        <v>9</v>
      </c>
    </row>
    <row r="13" spans="1:81" s="62" customFormat="1" ht="19.5" customHeight="1">
      <c r="A13" s="52">
        <v>10</v>
      </c>
      <c r="B13" s="53" t="s">
        <v>7</v>
      </c>
      <c r="C13" s="54">
        <v>34772</v>
      </c>
      <c r="D13" s="55">
        <f t="shared" si="0"/>
        <v>98.06531671273055</v>
      </c>
      <c r="E13" s="54">
        <v>35458</v>
      </c>
      <c r="F13" s="55">
        <f t="shared" si="1"/>
        <v>98.61771659018217</v>
      </c>
      <c r="G13" s="54">
        <v>35955</v>
      </c>
      <c r="H13" s="55">
        <f t="shared" si="2"/>
        <v>98.31829368334701</v>
      </c>
      <c r="I13" s="54">
        <v>36570</v>
      </c>
      <c r="J13" s="55">
        <f t="shared" si="3"/>
        <v>98.78444084278769</v>
      </c>
      <c r="K13" s="54">
        <v>37020</v>
      </c>
      <c r="L13" s="55">
        <f t="shared" si="4"/>
        <v>98.48625927798027</v>
      </c>
      <c r="M13" s="137">
        <v>37589</v>
      </c>
      <c r="N13" s="57">
        <v>14169.600000000002</v>
      </c>
      <c r="O13" s="55">
        <f t="shared" si="26"/>
        <v>96.64759124485886</v>
      </c>
      <c r="P13" s="56">
        <v>14661.1</v>
      </c>
      <c r="Q13" s="55">
        <f t="shared" si="27"/>
        <v>95.92888970314003</v>
      </c>
      <c r="R13" s="56">
        <v>15283.3</v>
      </c>
      <c r="S13" s="55">
        <f t="shared" si="28"/>
        <v>98.68725220513218</v>
      </c>
      <c r="T13" s="56">
        <v>15486.6</v>
      </c>
      <c r="U13" s="58">
        <f t="shared" si="29"/>
        <v>101.12377158901694</v>
      </c>
      <c r="V13" s="54">
        <v>15314.5</v>
      </c>
      <c r="W13" s="55">
        <f t="shared" si="30"/>
        <v>103.0536919525998</v>
      </c>
      <c r="X13" s="59">
        <v>14860.7</v>
      </c>
      <c r="Y13" s="57">
        <v>8872.1</v>
      </c>
      <c r="Z13" s="55">
        <f t="shared" si="31"/>
        <v>95.86070533321809</v>
      </c>
      <c r="AA13" s="56">
        <v>9255.199999999999</v>
      </c>
      <c r="AB13" s="55">
        <f t="shared" si="32"/>
        <v>95.69362159703047</v>
      </c>
      <c r="AC13" s="56">
        <v>9671.700000000003</v>
      </c>
      <c r="AD13" s="55">
        <f t="shared" si="5"/>
        <v>98.0833003742128</v>
      </c>
      <c r="AE13" s="56">
        <v>9860.7</v>
      </c>
      <c r="AF13" s="58">
        <f t="shared" si="33"/>
        <v>99.40021370536884</v>
      </c>
      <c r="AG13" s="54">
        <v>9920.2</v>
      </c>
      <c r="AH13" s="55">
        <f t="shared" si="34"/>
        <v>100.22732554027704</v>
      </c>
      <c r="AI13" s="60">
        <v>9897.7</v>
      </c>
      <c r="AJ13" s="57">
        <v>5297.5</v>
      </c>
      <c r="AK13" s="55">
        <f t="shared" si="35"/>
        <v>97.99478347731181</v>
      </c>
      <c r="AL13" s="56">
        <v>5405.900000000001</v>
      </c>
      <c r="AM13" s="55">
        <f t="shared" si="36"/>
        <v>96.33437878679877</v>
      </c>
      <c r="AN13" s="56">
        <v>5611.6</v>
      </c>
      <c r="AO13" s="55">
        <f t="shared" si="37"/>
        <v>99.74581844682629</v>
      </c>
      <c r="AP13" s="56">
        <v>5625.9</v>
      </c>
      <c r="AQ13" s="58">
        <f t="shared" si="38"/>
        <v>104.2934208331016</v>
      </c>
      <c r="AR13" s="54">
        <v>5394.3</v>
      </c>
      <c r="AS13" s="55">
        <f t="shared" si="39"/>
        <v>108.69030828128149</v>
      </c>
      <c r="AT13" s="60">
        <v>4963</v>
      </c>
      <c r="AU13" s="57">
        <f t="shared" si="40"/>
        <v>1116.4391440759296</v>
      </c>
      <c r="AV13" s="55">
        <f t="shared" si="41"/>
        <v>98.5543049108537</v>
      </c>
      <c r="AW13" s="56">
        <f t="shared" si="42"/>
        <v>1132.816212428055</v>
      </c>
      <c r="AX13" s="55">
        <f t="shared" si="43"/>
        <v>97.53998764621097</v>
      </c>
      <c r="AY13" s="56">
        <f t="shared" si="44"/>
        <v>1161.386462890392</v>
      </c>
      <c r="AZ13" s="55">
        <f t="shared" si="45"/>
        <v>100.10102008177452</v>
      </c>
      <c r="BA13" s="56">
        <f t="shared" si="46"/>
        <v>1160.2144133412748</v>
      </c>
      <c r="BB13" s="58">
        <f t="shared" si="6"/>
        <v>102.36811660446836</v>
      </c>
      <c r="BC13" s="54">
        <f t="shared" si="7"/>
        <v>1133.3747770549796</v>
      </c>
      <c r="BD13" s="55">
        <f t="shared" si="47"/>
        <v>104.63763443560978</v>
      </c>
      <c r="BE13" s="61">
        <f t="shared" si="8"/>
        <v>1083.1425836106964</v>
      </c>
      <c r="BF13" s="57">
        <f t="shared" si="48"/>
        <v>699.0430026363522</v>
      </c>
      <c r="BG13" s="55">
        <f t="shared" si="9"/>
        <v>97.75189490697251</v>
      </c>
      <c r="BH13" s="56">
        <f t="shared" si="49"/>
        <v>715.1196437691668</v>
      </c>
      <c r="BI13" s="55">
        <f t="shared" si="10"/>
        <v>97.3007682803402</v>
      </c>
      <c r="BJ13" s="56">
        <f t="shared" si="50"/>
        <v>734.9578594372293</v>
      </c>
      <c r="BK13" s="55">
        <f t="shared" si="11"/>
        <v>99.48841619419625</v>
      </c>
      <c r="BL13" s="56">
        <f t="shared" si="51"/>
        <v>738.7371189050086</v>
      </c>
      <c r="BM13" s="58">
        <f t="shared" si="12"/>
        <v>100.62335005121012</v>
      </c>
      <c r="BN13" s="54">
        <f t="shared" si="13"/>
        <v>734.1607276333416</v>
      </c>
      <c r="BO13" s="55">
        <f t="shared" si="14"/>
        <v>101.76782657302738</v>
      </c>
      <c r="BP13" s="60">
        <f t="shared" si="15"/>
        <v>721.407494250176</v>
      </c>
      <c r="BQ13" s="57">
        <f t="shared" si="16"/>
        <v>417.39614143957743</v>
      </c>
      <c r="BR13" s="55">
        <f t="shared" si="17"/>
        <v>99.92807524843329</v>
      </c>
      <c r="BS13" s="56">
        <f t="shared" si="18"/>
        <v>417.696568658888</v>
      </c>
      <c r="BT13" s="55">
        <f t="shared" si="19"/>
        <v>97.95228680169107</v>
      </c>
      <c r="BU13" s="56">
        <f t="shared" si="20"/>
        <v>426.42860345316285</v>
      </c>
      <c r="BV13" s="55">
        <f t="shared" si="21"/>
        <v>101.17475106779342</v>
      </c>
      <c r="BW13" s="56">
        <f t="shared" si="52"/>
        <v>421.477294436266</v>
      </c>
      <c r="BX13" s="58">
        <f t="shared" si="22"/>
        <v>105.57676891554338</v>
      </c>
      <c r="BY13" s="54">
        <f t="shared" si="23"/>
        <v>399.2140494216381</v>
      </c>
      <c r="BZ13" s="55">
        <f t="shared" si="24"/>
        <v>110.36088595313586</v>
      </c>
      <c r="CA13" s="177">
        <f t="shared" si="25"/>
        <v>361.7350893605205</v>
      </c>
      <c r="CB13" s="172" t="s">
        <v>7</v>
      </c>
      <c r="CC13" s="63">
        <v>10</v>
      </c>
    </row>
    <row r="14" spans="1:81" s="28" customFormat="1" ht="19.5" customHeight="1">
      <c r="A14" s="14">
        <v>11</v>
      </c>
      <c r="B14" s="26" t="s">
        <v>8</v>
      </c>
      <c r="C14" s="10">
        <v>27611</v>
      </c>
      <c r="D14" s="11">
        <f t="shared" si="0"/>
        <v>98.21784291405805</v>
      </c>
      <c r="E14" s="10">
        <v>28112</v>
      </c>
      <c r="F14" s="11">
        <f t="shared" si="1"/>
        <v>98.4210342050905</v>
      </c>
      <c r="G14" s="10">
        <v>28563</v>
      </c>
      <c r="H14" s="11">
        <f t="shared" si="2"/>
        <v>98.48970725147409</v>
      </c>
      <c r="I14" s="10">
        <v>29001</v>
      </c>
      <c r="J14" s="11">
        <f t="shared" si="3"/>
        <v>98.39853425168799</v>
      </c>
      <c r="K14" s="10">
        <v>29473</v>
      </c>
      <c r="L14" s="11">
        <f t="shared" si="4"/>
        <v>98.81646885267887</v>
      </c>
      <c r="M14" s="138">
        <v>29826</v>
      </c>
      <c r="N14" s="41">
        <v>8851.1</v>
      </c>
      <c r="O14" s="11">
        <f t="shared" si="26"/>
        <v>98.57007628487108</v>
      </c>
      <c r="P14" s="24">
        <v>8979.500000000002</v>
      </c>
      <c r="Q14" s="11">
        <f t="shared" si="27"/>
        <v>97.21756076435882</v>
      </c>
      <c r="R14" s="24">
        <v>9236.5</v>
      </c>
      <c r="S14" s="11">
        <f t="shared" si="28"/>
        <v>96.92940571512524</v>
      </c>
      <c r="T14" s="24">
        <v>9529.1</v>
      </c>
      <c r="U14" s="15">
        <f t="shared" si="29"/>
        <v>97.61121866773198</v>
      </c>
      <c r="V14" s="10">
        <v>9762.300000000001</v>
      </c>
      <c r="W14" s="11">
        <f t="shared" si="30"/>
        <v>98.33395449096972</v>
      </c>
      <c r="X14" s="12">
        <v>9927.7</v>
      </c>
      <c r="Y14" s="41">
        <v>6471.6</v>
      </c>
      <c r="Z14" s="11">
        <f t="shared" si="31"/>
        <v>97.63442157986843</v>
      </c>
      <c r="AA14" s="24">
        <v>6628.4000000000015</v>
      </c>
      <c r="AB14" s="11">
        <f t="shared" si="32"/>
        <v>95.42208913969827</v>
      </c>
      <c r="AC14" s="24">
        <v>6946.400000000001</v>
      </c>
      <c r="AD14" s="11">
        <f t="shared" si="5"/>
        <v>97.39354766344657</v>
      </c>
      <c r="AE14" s="24">
        <v>7132.3</v>
      </c>
      <c r="AF14" s="15">
        <f t="shared" si="33"/>
        <v>96.70521877076186</v>
      </c>
      <c r="AG14" s="10">
        <v>7375.3</v>
      </c>
      <c r="AH14" s="11">
        <f t="shared" si="34"/>
        <v>98.61081399080116</v>
      </c>
      <c r="AI14" s="6">
        <v>7479.2</v>
      </c>
      <c r="AJ14" s="41">
        <v>2379.5</v>
      </c>
      <c r="AK14" s="11">
        <f t="shared" si="35"/>
        <v>101.20794521713239</v>
      </c>
      <c r="AL14" s="24">
        <v>2351.1000000000004</v>
      </c>
      <c r="AM14" s="11">
        <f t="shared" si="36"/>
        <v>102.66363914239554</v>
      </c>
      <c r="AN14" s="24">
        <v>2290.1</v>
      </c>
      <c r="AO14" s="11">
        <f t="shared" si="37"/>
        <v>95.54823097463286</v>
      </c>
      <c r="AP14" s="24">
        <v>2396.7999999999997</v>
      </c>
      <c r="AQ14" s="15">
        <f t="shared" si="38"/>
        <v>100.41055718475072</v>
      </c>
      <c r="AR14" s="10">
        <v>2387</v>
      </c>
      <c r="AS14" s="11">
        <f t="shared" si="39"/>
        <v>97.48825811721463</v>
      </c>
      <c r="AT14" s="6">
        <v>2448.5</v>
      </c>
      <c r="AU14" s="41">
        <f t="shared" si="40"/>
        <v>878.2582681212522</v>
      </c>
      <c r="AV14" s="11">
        <f t="shared" si="41"/>
        <v>100.35862462497902</v>
      </c>
      <c r="AW14" s="24">
        <f t="shared" si="42"/>
        <v>875.1198727594517</v>
      </c>
      <c r="AX14" s="11">
        <f t="shared" si="43"/>
        <v>99.04784178833897</v>
      </c>
      <c r="AY14" s="24">
        <f t="shared" si="44"/>
        <v>883.5325000110004</v>
      </c>
      <c r="AZ14" s="11">
        <f t="shared" si="45"/>
        <v>98.14687643092152</v>
      </c>
      <c r="BA14" s="24">
        <f t="shared" si="46"/>
        <v>900.2145887269829</v>
      </c>
      <c r="BB14" s="15">
        <f t="shared" si="6"/>
        <v>99.19987061804987</v>
      </c>
      <c r="BC14" s="10">
        <f t="shared" si="7"/>
        <v>907.4755673755735</v>
      </c>
      <c r="BD14" s="11">
        <f t="shared" si="47"/>
        <v>99.51170653301878</v>
      </c>
      <c r="BE14" s="13">
        <f t="shared" si="8"/>
        <v>911.9284544421573</v>
      </c>
      <c r="BF14" s="41">
        <f t="shared" si="48"/>
        <v>642.150264709866</v>
      </c>
      <c r="BG14" s="11">
        <f t="shared" si="9"/>
        <v>99.4059925194039</v>
      </c>
      <c r="BH14" s="24">
        <f t="shared" si="49"/>
        <v>645.9874786568015</v>
      </c>
      <c r="BI14" s="11">
        <f t="shared" si="10"/>
        <v>97.21856744719516</v>
      </c>
      <c r="BJ14" s="24">
        <f t="shared" si="50"/>
        <v>664.4692424702446</v>
      </c>
      <c r="BK14" s="11">
        <f t="shared" si="11"/>
        <v>98.61684818110625</v>
      </c>
      <c r="BL14" s="24">
        <f t="shared" si="51"/>
        <v>673.7887640152229</v>
      </c>
      <c r="BM14" s="15">
        <f t="shared" si="12"/>
        <v>98.27912530018497</v>
      </c>
      <c r="BN14" s="10">
        <f t="shared" si="13"/>
        <v>685.5868547437659</v>
      </c>
      <c r="BO14" s="11">
        <f t="shared" si="14"/>
        <v>99.79188199673041</v>
      </c>
      <c r="BP14" s="6">
        <f t="shared" si="15"/>
        <v>687.0166600988931</v>
      </c>
      <c r="BQ14" s="41">
        <f t="shared" si="16"/>
        <v>236.10800341138608</v>
      </c>
      <c r="BR14" s="11">
        <f t="shared" si="17"/>
        <v>103.04435753663489</v>
      </c>
      <c r="BS14" s="24">
        <f t="shared" si="18"/>
        <v>229.1323941026501</v>
      </c>
      <c r="BT14" s="11">
        <f t="shared" si="19"/>
        <v>104.59645157975469</v>
      </c>
      <c r="BU14" s="24">
        <f t="shared" si="20"/>
        <v>219.06325754075596</v>
      </c>
      <c r="BV14" s="11">
        <f t="shared" si="21"/>
        <v>96.74835360305009</v>
      </c>
      <c r="BW14" s="24">
        <f t="shared" si="52"/>
        <v>226.42582471176001</v>
      </c>
      <c r="BX14" s="15">
        <f t="shared" si="22"/>
        <v>102.04476921161883</v>
      </c>
      <c r="BY14" s="10">
        <f t="shared" si="23"/>
        <v>221.88871263180744</v>
      </c>
      <c r="BZ14" s="11">
        <f t="shared" si="24"/>
        <v>98.65588119987933</v>
      </c>
      <c r="CA14" s="178">
        <f t="shared" si="25"/>
        <v>224.91179434326398</v>
      </c>
      <c r="CB14" s="173" t="s">
        <v>8</v>
      </c>
      <c r="CC14" s="47">
        <v>11</v>
      </c>
    </row>
    <row r="15" spans="1:81" s="62" customFormat="1" ht="19.5" customHeight="1">
      <c r="A15" s="52">
        <v>12</v>
      </c>
      <c r="B15" s="53" t="s">
        <v>9</v>
      </c>
      <c r="C15" s="54">
        <v>26338</v>
      </c>
      <c r="D15" s="55">
        <f t="shared" si="0"/>
        <v>98.33482676224612</v>
      </c>
      <c r="E15" s="54">
        <v>26784</v>
      </c>
      <c r="F15" s="55">
        <f t="shared" si="1"/>
        <v>98.22502567111633</v>
      </c>
      <c r="G15" s="54">
        <v>27268</v>
      </c>
      <c r="H15" s="55">
        <f t="shared" si="2"/>
        <v>98.23474313711363</v>
      </c>
      <c r="I15" s="54">
        <v>27758</v>
      </c>
      <c r="J15" s="55">
        <f t="shared" si="3"/>
        <v>98.53745118920838</v>
      </c>
      <c r="K15" s="54">
        <v>28170</v>
      </c>
      <c r="L15" s="55">
        <f t="shared" si="4"/>
        <v>98.44487157085445</v>
      </c>
      <c r="M15" s="137">
        <v>28615</v>
      </c>
      <c r="N15" s="57">
        <v>9999.100000000002</v>
      </c>
      <c r="O15" s="55">
        <f t="shared" si="26"/>
        <v>99.91206946512256</v>
      </c>
      <c r="P15" s="56">
        <v>10007.900000000001</v>
      </c>
      <c r="Q15" s="55">
        <f t="shared" si="27"/>
        <v>97.52387448840385</v>
      </c>
      <c r="R15" s="56">
        <v>10261.999999999998</v>
      </c>
      <c r="S15" s="55">
        <f t="shared" si="28"/>
        <v>98.62945235761104</v>
      </c>
      <c r="T15" s="56">
        <v>10404.599999999999</v>
      </c>
      <c r="U15" s="58">
        <f t="shared" si="29"/>
        <v>96.79057825407457</v>
      </c>
      <c r="V15" s="54">
        <v>10749.599999999999</v>
      </c>
      <c r="W15" s="55">
        <f t="shared" si="30"/>
        <v>102.91228674823365</v>
      </c>
      <c r="X15" s="59">
        <v>10445.4</v>
      </c>
      <c r="Y15" s="57">
        <v>6667.3</v>
      </c>
      <c r="Z15" s="55">
        <f t="shared" si="31"/>
        <v>98.4016175689238</v>
      </c>
      <c r="AA15" s="56">
        <v>6775.599999999999</v>
      </c>
      <c r="AB15" s="55">
        <f t="shared" si="32"/>
        <v>97.79599613180721</v>
      </c>
      <c r="AC15" s="56">
        <v>6928.300000000001</v>
      </c>
      <c r="AD15" s="55">
        <f t="shared" si="5"/>
        <v>97.44992685945763</v>
      </c>
      <c r="AE15" s="56">
        <v>7109.600000000001</v>
      </c>
      <c r="AF15" s="58">
        <f t="shared" si="33"/>
        <v>97.218651716122</v>
      </c>
      <c r="AG15" s="54">
        <v>7313</v>
      </c>
      <c r="AH15" s="55">
        <f t="shared" si="34"/>
        <v>103.07258632840028</v>
      </c>
      <c r="AI15" s="60">
        <v>7095</v>
      </c>
      <c r="AJ15" s="57">
        <v>3331.8</v>
      </c>
      <c r="AK15" s="55">
        <f t="shared" si="35"/>
        <v>103.07830337530551</v>
      </c>
      <c r="AL15" s="56">
        <v>3232.3</v>
      </c>
      <c r="AM15" s="55">
        <f t="shared" si="36"/>
        <v>96.95833458319582</v>
      </c>
      <c r="AN15" s="56">
        <v>3333.7000000000007</v>
      </c>
      <c r="AO15" s="55">
        <f t="shared" si="37"/>
        <v>101.1745068285281</v>
      </c>
      <c r="AP15" s="56">
        <v>3295</v>
      </c>
      <c r="AQ15" s="58">
        <f t="shared" si="38"/>
        <v>95.87964848978639</v>
      </c>
      <c r="AR15" s="54">
        <v>3436.600000000001</v>
      </c>
      <c r="AS15" s="55">
        <f t="shared" si="39"/>
        <v>102.5728271251194</v>
      </c>
      <c r="AT15" s="60">
        <v>3350.4</v>
      </c>
      <c r="AU15" s="57">
        <f t="shared" si="40"/>
        <v>1040.1243268489616</v>
      </c>
      <c r="AV15" s="55">
        <f t="shared" si="41"/>
        <v>101.603951270174</v>
      </c>
      <c r="AW15" s="56">
        <f t="shared" si="42"/>
        <v>1023.7046038526377</v>
      </c>
      <c r="AX15" s="55">
        <f t="shared" si="43"/>
        <v>99.55819559982912</v>
      </c>
      <c r="AY15" s="56">
        <f t="shared" si="44"/>
        <v>1028.2474463151025</v>
      </c>
      <c r="AZ15" s="55">
        <f t="shared" si="45"/>
        <v>100.12748019536873</v>
      </c>
      <c r="BA15" s="56">
        <f t="shared" si="46"/>
        <v>1026.9383033596632</v>
      </c>
      <c r="BB15" s="58">
        <f t="shared" si="6"/>
        <v>98.2271989846992</v>
      </c>
      <c r="BC15" s="54">
        <f t="shared" si="7"/>
        <v>1045.4724495601558</v>
      </c>
      <c r="BD15" s="55">
        <f t="shared" si="47"/>
        <v>104.53798669864062</v>
      </c>
      <c r="BE15" s="61">
        <f t="shared" si="8"/>
        <v>1000.0885635706917</v>
      </c>
      <c r="BF15" s="57">
        <f t="shared" si="48"/>
        <v>693.5445114460381</v>
      </c>
      <c r="BG15" s="55">
        <f t="shared" si="9"/>
        <v>100.06792182269172</v>
      </c>
      <c r="BH15" s="56">
        <f t="shared" si="49"/>
        <v>693.0737631135333</v>
      </c>
      <c r="BI15" s="55">
        <f t="shared" si="10"/>
        <v>99.83599362562558</v>
      </c>
      <c r="BJ15" s="56">
        <f t="shared" si="50"/>
        <v>694.2123155627486</v>
      </c>
      <c r="BK15" s="55">
        <f t="shared" si="11"/>
        <v>98.93003954115044</v>
      </c>
      <c r="BL15" s="56">
        <f t="shared" si="51"/>
        <v>701.7204468759841</v>
      </c>
      <c r="BM15" s="58">
        <f t="shared" si="12"/>
        <v>98.66162615617684</v>
      </c>
      <c r="BN15" s="54">
        <f t="shared" si="13"/>
        <v>711.2394901794876</v>
      </c>
      <c r="BO15" s="55">
        <f t="shared" si="14"/>
        <v>104.70081852279638</v>
      </c>
      <c r="BP15" s="60">
        <f t="shared" si="15"/>
        <v>679.306523305384</v>
      </c>
      <c r="BQ15" s="57">
        <f t="shared" si="16"/>
        <v>346.57981540292326</v>
      </c>
      <c r="BR15" s="55">
        <f t="shared" si="17"/>
        <v>104.82380126069494</v>
      </c>
      <c r="BS15" s="56">
        <f t="shared" si="18"/>
        <v>330.6308407391041</v>
      </c>
      <c r="BT15" s="55">
        <f t="shared" si="19"/>
        <v>98.9808586882516</v>
      </c>
      <c r="BU15" s="56">
        <f t="shared" si="20"/>
        <v>334.0351307523541</v>
      </c>
      <c r="BV15" s="55">
        <f t="shared" si="21"/>
        <v>102.71119008162985</v>
      </c>
      <c r="BW15" s="56">
        <f t="shared" si="52"/>
        <v>325.2178564836794</v>
      </c>
      <c r="BX15" s="58">
        <f t="shared" si="22"/>
        <v>97.30274868352485</v>
      </c>
      <c r="BY15" s="54">
        <f t="shared" si="23"/>
        <v>334.2329593806683</v>
      </c>
      <c r="BZ15" s="55">
        <f t="shared" si="24"/>
        <v>104.19316464981512</v>
      </c>
      <c r="CA15" s="177">
        <f t="shared" si="25"/>
        <v>320.7820402653077</v>
      </c>
      <c r="CB15" s="172" t="s">
        <v>9</v>
      </c>
      <c r="CC15" s="63">
        <v>12</v>
      </c>
    </row>
    <row r="16" spans="1:81" s="28" customFormat="1" ht="19.5" customHeight="1">
      <c r="A16" s="14">
        <v>13</v>
      </c>
      <c r="B16" s="26" t="s">
        <v>10</v>
      </c>
      <c r="C16" s="10">
        <v>119115</v>
      </c>
      <c r="D16" s="11">
        <f t="shared" si="0"/>
        <v>98.99192207964896</v>
      </c>
      <c r="E16" s="10">
        <v>120328</v>
      </c>
      <c r="F16" s="11">
        <f t="shared" si="1"/>
        <v>99.09492946379306</v>
      </c>
      <c r="G16" s="10">
        <v>121427</v>
      </c>
      <c r="H16" s="11">
        <f t="shared" si="2"/>
        <v>99.00688980390558</v>
      </c>
      <c r="I16" s="10">
        <v>122645</v>
      </c>
      <c r="J16" s="11">
        <f t="shared" si="3"/>
        <v>99.01665549841357</v>
      </c>
      <c r="K16" s="10">
        <v>123863</v>
      </c>
      <c r="L16" s="11">
        <f t="shared" si="4"/>
        <v>99.15862113133836</v>
      </c>
      <c r="M16" s="138">
        <v>124914</v>
      </c>
      <c r="N16" s="41">
        <v>36312</v>
      </c>
      <c r="O16" s="11">
        <f>N16*100/P16</f>
        <v>100.08516831077335</v>
      </c>
      <c r="P16" s="24">
        <v>36281.100000000006</v>
      </c>
      <c r="Q16" s="11">
        <f>P16*100/R16</f>
        <v>98.78187238792765</v>
      </c>
      <c r="R16" s="24">
        <v>36728.5</v>
      </c>
      <c r="S16" s="11">
        <f>R16*100/T16</f>
        <v>97.69595182299634</v>
      </c>
      <c r="T16" s="24">
        <v>37594.7</v>
      </c>
      <c r="U16" s="15">
        <f>T16*100/V16</f>
        <v>98.67919229143862</v>
      </c>
      <c r="V16" s="10">
        <v>38097.9</v>
      </c>
      <c r="W16" s="11">
        <f>V16*100/X16</f>
        <v>102.1722864521735</v>
      </c>
      <c r="X16" s="12">
        <v>37287.9</v>
      </c>
      <c r="Y16" s="41">
        <v>23786.999999999996</v>
      </c>
      <c r="Z16" s="11">
        <f>Y16*100/AA16</f>
        <v>100.29430118226433</v>
      </c>
      <c r="AA16" s="24">
        <v>23717.199999999997</v>
      </c>
      <c r="AB16" s="11">
        <f>AA16*100/AC16</f>
        <v>97.52017861621769</v>
      </c>
      <c r="AC16" s="24">
        <v>24320.300000000003</v>
      </c>
      <c r="AD16" s="11">
        <f t="shared" si="5"/>
        <v>97.22092302772285</v>
      </c>
      <c r="AE16" s="24">
        <v>25015.499999999996</v>
      </c>
      <c r="AF16" s="15">
        <f t="shared" si="33"/>
        <v>98.6275607563595</v>
      </c>
      <c r="AG16" s="10">
        <v>25363.6</v>
      </c>
      <c r="AH16" s="11">
        <f t="shared" si="34"/>
        <v>100.7535582488212</v>
      </c>
      <c r="AI16" s="6">
        <v>25173.9</v>
      </c>
      <c r="AJ16" s="41">
        <v>12525</v>
      </c>
      <c r="AK16" s="11">
        <f t="shared" si="35"/>
        <v>99.69038276331393</v>
      </c>
      <c r="AL16" s="24">
        <v>12563.900000000001</v>
      </c>
      <c r="AM16" s="11">
        <f t="shared" si="36"/>
        <v>101.25481536403349</v>
      </c>
      <c r="AN16" s="24">
        <v>12408.199999999999</v>
      </c>
      <c r="AO16" s="11">
        <f t="shared" si="37"/>
        <v>98.64061307555328</v>
      </c>
      <c r="AP16" s="24">
        <v>12579.200000000003</v>
      </c>
      <c r="AQ16" s="15">
        <f t="shared" si="38"/>
        <v>98.78202963649358</v>
      </c>
      <c r="AR16" s="10">
        <v>12734.300000000001</v>
      </c>
      <c r="AS16" s="11">
        <f t="shared" si="39"/>
        <v>105.1205217104177</v>
      </c>
      <c r="AT16" s="6">
        <v>12114</v>
      </c>
      <c r="AU16" s="41">
        <f t="shared" si="40"/>
        <v>835.2007010607338</v>
      </c>
      <c r="AV16" s="11">
        <f t="shared" si="41"/>
        <v>101.10437923434273</v>
      </c>
      <c r="AW16" s="24">
        <f t="shared" si="42"/>
        <v>826.0776708048231</v>
      </c>
      <c r="AX16" s="11">
        <f t="shared" si="43"/>
        <v>99.95719073692396</v>
      </c>
      <c r="AY16" s="24">
        <f t="shared" si="44"/>
        <v>826.4314600226874</v>
      </c>
      <c r="AZ16" s="11">
        <f t="shared" si="45"/>
        <v>98.40630605187995</v>
      </c>
      <c r="BA16" s="24">
        <f t="shared" si="46"/>
        <v>839.8155496122286</v>
      </c>
      <c r="BB16" s="15">
        <f t="shared" si="6"/>
        <v>99.6591854115085</v>
      </c>
      <c r="BC16" s="10">
        <f t="shared" si="7"/>
        <v>842.6875517239054</v>
      </c>
      <c r="BD16" s="11">
        <f t="shared" si="47"/>
        <v>103.03923681718351</v>
      </c>
      <c r="BE16" s="13">
        <f t="shared" si="8"/>
        <v>817.8317093118969</v>
      </c>
      <c r="BF16" s="41">
        <f t="shared" si="48"/>
        <v>547.1171809906277</v>
      </c>
      <c r="BG16" s="11">
        <f t="shared" si="9"/>
        <v>101.3156417970827</v>
      </c>
      <c r="BH16" s="24">
        <f t="shared" si="49"/>
        <v>540.0125501710847</v>
      </c>
      <c r="BI16" s="11">
        <f t="shared" si="10"/>
        <v>98.68048518415685</v>
      </c>
      <c r="BJ16" s="24">
        <f t="shared" si="50"/>
        <v>547.2333756398917</v>
      </c>
      <c r="BK16" s="11">
        <f t="shared" si="11"/>
        <v>97.92782328837883</v>
      </c>
      <c r="BL16" s="24">
        <f t="shared" si="51"/>
        <v>558.812967820589</v>
      </c>
      <c r="BM16" s="15">
        <f t="shared" si="12"/>
        <v>99.6070411183901</v>
      </c>
      <c r="BN16" s="10">
        <f t="shared" si="13"/>
        <v>561.0175360559098</v>
      </c>
      <c r="BO16" s="11">
        <f t="shared" si="14"/>
        <v>101.60847044794048</v>
      </c>
      <c r="BP16" s="6">
        <f t="shared" si="15"/>
        <v>552.1365822973878</v>
      </c>
      <c r="BQ16" s="41">
        <f t="shared" si="16"/>
        <v>288.0835200701061</v>
      </c>
      <c r="BR16" s="11">
        <f t="shared" si="17"/>
        <v>100.7055734134579</v>
      </c>
      <c r="BS16" s="24">
        <f t="shared" si="18"/>
        <v>286.06512063373816</v>
      </c>
      <c r="BT16" s="11">
        <f t="shared" si="19"/>
        <v>102.45955707974254</v>
      </c>
      <c r="BU16" s="24">
        <f t="shared" si="20"/>
        <v>279.19808438279557</v>
      </c>
      <c r="BV16" s="11">
        <f t="shared" si="21"/>
        <v>99.35783600373396</v>
      </c>
      <c r="BW16" s="24">
        <f t="shared" si="52"/>
        <v>281.0025817916395</v>
      </c>
      <c r="BX16" s="15">
        <f t="shared" si="22"/>
        <v>99.7630440447226</v>
      </c>
      <c r="BY16" s="10">
        <f t="shared" si="23"/>
        <v>281.6700156679956</v>
      </c>
      <c r="BZ16" s="11">
        <f t="shared" si="24"/>
        <v>106.01248838583854</v>
      </c>
      <c r="CA16" s="178">
        <f t="shared" si="25"/>
        <v>265.69512701450924</v>
      </c>
      <c r="CB16" s="173" t="s">
        <v>10</v>
      </c>
      <c r="CC16" s="47">
        <v>13</v>
      </c>
    </row>
    <row r="17" spans="1:81" s="62" customFormat="1" ht="19.5" customHeight="1">
      <c r="A17" s="52">
        <v>14</v>
      </c>
      <c r="B17" s="53" t="s">
        <v>60</v>
      </c>
      <c r="C17" s="54">
        <v>55164</v>
      </c>
      <c r="D17" s="55">
        <f t="shared" si="0"/>
        <v>99.98187552107876</v>
      </c>
      <c r="E17" s="54">
        <v>55174</v>
      </c>
      <c r="F17" s="55">
        <f t="shared" si="1"/>
        <v>99.98187880545086</v>
      </c>
      <c r="G17" s="54">
        <v>55184</v>
      </c>
      <c r="H17" s="55">
        <f t="shared" si="2"/>
        <v>100.01812447892124</v>
      </c>
      <c r="I17" s="54">
        <v>55174</v>
      </c>
      <c r="J17" s="55">
        <f t="shared" si="3"/>
        <v>100.2908350601665</v>
      </c>
      <c r="K17" s="54">
        <v>55014</v>
      </c>
      <c r="L17" s="55">
        <f t="shared" si="4"/>
        <v>100.73056852513047</v>
      </c>
      <c r="M17" s="137">
        <v>54615</v>
      </c>
      <c r="N17" s="57">
        <v>17108.399999999998</v>
      </c>
      <c r="O17" s="55">
        <f>N17*100/P17</f>
        <v>99.20731106227275</v>
      </c>
      <c r="P17" s="56">
        <v>17245.1</v>
      </c>
      <c r="Q17" s="55">
        <f>P17*100/R17</f>
        <v>98.67932409775749</v>
      </c>
      <c r="R17" s="56">
        <v>17475.899999999998</v>
      </c>
      <c r="S17" s="55">
        <f>R17*100/T17</f>
        <v>99.25540978020105</v>
      </c>
      <c r="T17" s="56">
        <v>17607</v>
      </c>
      <c r="U17" s="58">
        <f>T17*100/V17</f>
        <v>101.24667916412692</v>
      </c>
      <c r="V17" s="54">
        <v>17390.2</v>
      </c>
      <c r="W17" s="55">
        <f>V17*100/X17</f>
        <v>99.9333402291717</v>
      </c>
      <c r="X17" s="59">
        <v>17401.8</v>
      </c>
      <c r="Y17" s="57">
        <v>13380.699999999999</v>
      </c>
      <c r="Z17" s="55">
        <f>Y17*100/AA17</f>
        <v>99.58397213580818</v>
      </c>
      <c r="AA17" s="56">
        <v>13436.599999999999</v>
      </c>
      <c r="AB17" s="55">
        <f>AA17*100/AC17</f>
        <v>97.55258209486193</v>
      </c>
      <c r="AC17" s="56">
        <v>13773.699999999999</v>
      </c>
      <c r="AD17" s="55">
        <f t="shared" si="5"/>
        <v>99.61596320189777</v>
      </c>
      <c r="AE17" s="56">
        <v>13826.8</v>
      </c>
      <c r="AF17" s="58">
        <f>AE17*100/AG17</f>
        <v>101.47588747734062</v>
      </c>
      <c r="AG17" s="54">
        <v>13625.699999999999</v>
      </c>
      <c r="AH17" s="55">
        <f>AG17*100/AI17</f>
        <v>100.2597421709442</v>
      </c>
      <c r="AI17" s="60">
        <v>13590.4</v>
      </c>
      <c r="AJ17" s="57">
        <v>3727.7000000000003</v>
      </c>
      <c r="AK17" s="55">
        <f t="shared" si="35"/>
        <v>97.8784298280163</v>
      </c>
      <c r="AL17" s="56">
        <v>3808.4999999999995</v>
      </c>
      <c r="AM17" s="55">
        <f t="shared" si="36"/>
        <v>102.87126573388797</v>
      </c>
      <c r="AN17" s="56">
        <v>3702.1999999999994</v>
      </c>
      <c r="AO17" s="55">
        <f aca="true" t="shared" si="53" ref="AO17:AO25">AN17*100/AP17</f>
        <v>97.9366171102058</v>
      </c>
      <c r="AP17" s="56">
        <v>3780.2</v>
      </c>
      <c r="AQ17" s="58">
        <f>AP17*100/AR17</f>
        <v>100.4170540576438</v>
      </c>
      <c r="AR17" s="54">
        <v>3764.4999999999995</v>
      </c>
      <c r="AS17" s="55">
        <f>AR17*100/AT17</f>
        <v>98.76948103059242</v>
      </c>
      <c r="AT17" s="60">
        <v>3811.4</v>
      </c>
      <c r="AU17" s="57">
        <f t="shared" si="40"/>
        <v>849.690536710958</v>
      </c>
      <c r="AV17" s="55">
        <f t="shared" si="41"/>
        <v>99.22529512997313</v>
      </c>
      <c r="AW17" s="56">
        <f t="shared" si="42"/>
        <v>856.3245245055367</v>
      </c>
      <c r="AX17" s="55">
        <f t="shared" si="43"/>
        <v>98.96761252396018</v>
      </c>
      <c r="AY17" s="56">
        <f t="shared" si="44"/>
        <v>865.2573328453482</v>
      </c>
      <c r="AZ17" s="55">
        <f t="shared" si="45"/>
        <v>98.96628301288904</v>
      </c>
      <c r="BA17" s="56">
        <f t="shared" si="46"/>
        <v>874.2950694962041</v>
      </c>
      <c r="BB17" s="58">
        <f>BA17*100/BC17</f>
        <v>100.95307223575014</v>
      </c>
      <c r="BC17" s="54">
        <f t="shared" si="7"/>
        <v>866.0410724841647</v>
      </c>
      <c r="BD17" s="55">
        <f>BC17*100/BE17</f>
        <v>99.20855376115558</v>
      </c>
      <c r="BE17" s="61">
        <f t="shared" si="8"/>
        <v>872.950002445512</v>
      </c>
      <c r="BF17" s="57">
        <f t="shared" si="48"/>
        <v>664.5539129648778</v>
      </c>
      <c r="BG17" s="55">
        <f t="shared" si="9"/>
        <v>99.60202448374086</v>
      </c>
      <c r="BH17" s="56">
        <f t="shared" si="49"/>
        <v>667.2092423918153</v>
      </c>
      <c r="BI17" s="55">
        <f t="shared" si="10"/>
        <v>97.83757878106013</v>
      </c>
      <c r="BJ17" s="56">
        <f t="shared" si="50"/>
        <v>681.956003720093</v>
      </c>
      <c r="BK17" s="55">
        <f t="shared" si="11"/>
        <v>99.3257861578755</v>
      </c>
      <c r="BL17" s="56">
        <f t="shared" si="51"/>
        <v>686.585055200211</v>
      </c>
      <c r="BM17" s="58">
        <f>BL17*100/BN17</f>
        <v>101.18161586396522</v>
      </c>
      <c r="BN17" s="54">
        <f t="shared" si="13"/>
        <v>678.5669998819727</v>
      </c>
      <c r="BO17" s="55">
        <f>BN17*100/BP17</f>
        <v>99.53258840778925</v>
      </c>
      <c r="BP17" s="60">
        <f t="shared" si="15"/>
        <v>681.7535952163274</v>
      </c>
      <c r="BQ17" s="57">
        <f t="shared" si="16"/>
        <v>185.13662374608018</v>
      </c>
      <c r="BR17" s="55">
        <f t="shared" si="17"/>
        <v>97.89617299925625</v>
      </c>
      <c r="BS17" s="56">
        <f t="shared" si="18"/>
        <v>189.11528211372138</v>
      </c>
      <c r="BT17" s="55">
        <f t="shared" si="19"/>
        <v>103.17180078082973</v>
      </c>
      <c r="BU17" s="56">
        <f t="shared" si="20"/>
        <v>183.30132912525525</v>
      </c>
      <c r="BV17" s="55">
        <f aca="true" t="shared" si="54" ref="BV17:BV25">BU17*100/BW17</f>
        <v>97.6513319295869</v>
      </c>
      <c r="BW17" s="56">
        <f t="shared" si="52"/>
        <v>187.7100142959931</v>
      </c>
      <c r="BX17" s="58">
        <f>BW17*100/BY17</f>
        <v>100.1258529729078</v>
      </c>
      <c r="BY17" s="54">
        <f t="shared" si="23"/>
        <v>187.4740726021919</v>
      </c>
      <c r="BZ17" s="55">
        <f>BY17*100/CA17</f>
        <v>98.05313568338616</v>
      </c>
      <c r="CA17" s="177">
        <f t="shared" si="25"/>
        <v>191.1964072291846</v>
      </c>
      <c r="CB17" s="172" t="s">
        <v>60</v>
      </c>
      <c r="CC17" s="63">
        <v>14</v>
      </c>
    </row>
    <row r="18" spans="1:81" s="28" customFormat="1" ht="19.5" customHeight="1">
      <c r="A18" s="14">
        <v>15</v>
      </c>
      <c r="B18" s="26" t="s">
        <v>11</v>
      </c>
      <c r="C18" s="10">
        <v>16965</v>
      </c>
      <c r="D18" s="11">
        <f t="shared" si="0"/>
        <v>98.9155151303131</v>
      </c>
      <c r="E18" s="10">
        <v>17151</v>
      </c>
      <c r="F18" s="11">
        <f t="shared" si="1"/>
        <v>98.49537701717108</v>
      </c>
      <c r="G18" s="10">
        <v>17413</v>
      </c>
      <c r="H18" s="11">
        <f t="shared" si="2"/>
        <v>98.8083754184872</v>
      </c>
      <c r="I18" s="10">
        <v>17623</v>
      </c>
      <c r="J18" s="11">
        <f t="shared" si="3"/>
        <v>98.9444725169839</v>
      </c>
      <c r="K18" s="10">
        <v>17811</v>
      </c>
      <c r="L18" s="11">
        <f t="shared" si="4"/>
        <v>98.65403788634097</v>
      </c>
      <c r="M18" s="138">
        <v>18054</v>
      </c>
      <c r="N18" s="41">
        <v>6360.5</v>
      </c>
      <c r="O18" s="11">
        <f aca="true" t="shared" si="55" ref="O18:O36">N18*100/P18</f>
        <v>101.10957445117396</v>
      </c>
      <c r="P18" s="24">
        <v>6290.7</v>
      </c>
      <c r="Q18" s="11">
        <f aca="true" t="shared" si="56" ref="Q18:Q36">P18*100/R18</f>
        <v>100.01748918850164</v>
      </c>
      <c r="R18" s="24">
        <v>6289.6</v>
      </c>
      <c r="S18" s="11">
        <f aca="true" t="shared" si="57" ref="S18:S36">R18*100/T18</f>
        <v>104.39343391591562</v>
      </c>
      <c r="T18" s="24">
        <v>6024.9</v>
      </c>
      <c r="U18" s="15">
        <f aca="true" t="shared" si="58" ref="U18:U36">T18*100/V18</f>
        <v>97.90217744556386</v>
      </c>
      <c r="V18" s="10">
        <v>6154</v>
      </c>
      <c r="W18" s="11">
        <f t="shared" si="30"/>
        <v>96.66677138638434</v>
      </c>
      <c r="X18" s="12">
        <v>6366.2</v>
      </c>
      <c r="Y18" s="41">
        <v>4458.6</v>
      </c>
      <c r="Z18" s="11">
        <f aca="true" t="shared" si="59" ref="Z18:Z36">Y18*100/AA18</f>
        <v>99.20345318618726</v>
      </c>
      <c r="AA18" s="24">
        <v>4494.400000000001</v>
      </c>
      <c r="AB18" s="11">
        <f aca="true" t="shared" si="60" ref="AB18:AB36">AA18*100/AC18</f>
        <v>96.85789405629069</v>
      </c>
      <c r="AC18" s="24">
        <v>4640.2</v>
      </c>
      <c r="AD18" s="11">
        <f aca="true" t="shared" si="61" ref="AD18:AD36">AC18*100/AE18</f>
        <v>103.3383070173485</v>
      </c>
      <c r="AE18" s="24">
        <v>4490.3</v>
      </c>
      <c r="AF18" s="15">
        <f t="shared" si="33"/>
        <v>97.99013617318437</v>
      </c>
      <c r="AG18" s="10">
        <v>4582.4</v>
      </c>
      <c r="AH18" s="11">
        <f t="shared" si="34"/>
        <v>98.3875469672571</v>
      </c>
      <c r="AI18" s="6">
        <v>4657.5</v>
      </c>
      <c r="AJ18" s="41">
        <v>1901.8999999999999</v>
      </c>
      <c r="AK18" s="11">
        <f t="shared" si="35"/>
        <v>105.87875076546234</v>
      </c>
      <c r="AL18" s="24">
        <v>1796.3</v>
      </c>
      <c r="AM18" s="11">
        <f t="shared" si="36"/>
        <v>108.90626894628348</v>
      </c>
      <c r="AN18" s="24">
        <v>1649.4000000000003</v>
      </c>
      <c r="AO18" s="11">
        <f t="shared" si="53"/>
        <v>107.4807767496416</v>
      </c>
      <c r="AP18" s="24">
        <v>1534.6000000000001</v>
      </c>
      <c r="AQ18" s="15">
        <f t="shared" si="38"/>
        <v>97.64571137694071</v>
      </c>
      <c r="AR18" s="10">
        <v>1571.6</v>
      </c>
      <c r="AS18" s="11">
        <f t="shared" si="39"/>
        <v>91.97635629425879</v>
      </c>
      <c r="AT18" s="6">
        <v>1708.7</v>
      </c>
      <c r="AU18" s="41">
        <f t="shared" si="40"/>
        <v>1027.1752076192322</v>
      </c>
      <c r="AV18" s="11">
        <f t="shared" si="41"/>
        <v>102.21811443631505</v>
      </c>
      <c r="AW18" s="24">
        <f t="shared" si="42"/>
        <v>1004.8856929944577</v>
      </c>
      <c r="AX18" s="11">
        <f t="shared" si="43"/>
        <v>101.82357055127785</v>
      </c>
      <c r="AY18" s="24">
        <f t="shared" si="44"/>
        <v>986.8890744588476</v>
      </c>
      <c r="AZ18" s="11">
        <f t="shared" si="45"/>
        <v>105.36374625477134</v>
      </c>
      <c r="BA18" s="24">
        <f t="shared" si="46"/>
        <v>936.649568317866</v>
      </c>
      <c r="BB18" s="15">
        <f t="shared" si="6"/>
        <v>98.94658585274573</v>
      </c>
      <c r="BC18" s="10">
        <f t="shared" si="7"/>
        <v>946.621412194865</v>
      </c>
      <c r="BD18" s="11">
        <f t="shared" si="47"/>
        <v>97.98562071808338</v>
      </c>
      <c r="BE18" s="13">
        <f t="shared" si="8"/>
        <v>966.0819671882373</v>
      </c>
      <c r="BF18" s="41">
        <f t="shared" si="48"/>
        <v>720.0319755822827</v>
      </c>
      <c r="BG18" s="11">
        <f t="shared" si="9"/>
        <v>100.29109493641604</v>
      </c>
      <c r="BH18" s="24">
        <f t="shared" si="49"/>
        <v>717.9420825336275</v>
      </c>
      <c r="BI18" s="11">
        <f t="shared" si="10"/>
        <v>98.60692053868043</v>
      </c>
      <c r="BJ18" s="24">
        <f t="shared" si="50"/>
        <v>728.0848835067324</v>
      </c>
      <c r="BK18" s="11">
        <f aca="true" t="shared" si="62" ref="BK18:BK36">BJ18*100/BL18</f>
        <v>104.29881220061661</v>
      </c>
      <c r="BL18" s="24">
        <f t="shared" si="51"/>
        <v>698.0759110720035</v>
      </c>
      <c r="BM18" s="15">
        <f t="shared" si="12"/>
        <v>99.03548291327168</v>
      </c>
      <c r="BN18" s="10">
        <f t="shared" si="13"/>
        <v>704.8745465131213</v>
      </c>
      <c r="BO18" s="11">
        <f t="shared" si="14"/>
        <v>99.72987327757339</v>
      </c>
      <c r="BP18" s="6">
        <f t="shared" si="15"/>
        <v>706.7837583140988</v>
      </c>
      <c r="BQ18" s="41">
        <f t="shared" si="16"/>
        <v>307.1432320369495</v>
      </c>
      <c r="BR18" s="11">
        <f t="shared" si="17"/>
        <v>107.03957880214821</v>
      </c>
      <c r="BS18" s="24">
        <f t="shared" si="18"/>
        <v>286.94361046083014</v>
      </c>
      <c r="BT18" s="11">
        <f t="shared" si="19"/>
        <v>110.87286083165534</v>
      </c>
      <c r="BU18" s="24">
        <f t="shared" si="20"/>
        <v>258.8041909521151</v>
      </c>
      <c r="BV18" s="11">
        <f t="shared" si="54"/>
        <v>108.47978521174444</v>
      </c>
      <c r="BW18" s="24">
        <f t="shared" si="52"/>
        <v>238.57365724586256</v>
      </c>
      <c r="BX18" s="15">
        <f t="shared" si="22"/>
        <v>98.68738383559503</v>
      </c>
      <c r="BY18" s="10">
        <f t="shared" si="23"/>
        <v>241.74686568174351</v>
      </c>
      <c r="BZ18" s="11">
        <f t="shared" si="24"/>
        <v>93.23121310069891</v>
      </c>
      <c r="CA18" s="178">
        <f t="shared" si="25"/>
        <v>259.2982088741386</v>
      </c>
      <c r="CB18" s="173" t="s">
        <v>11</v>
      </c>
      <c r="CC18" s="47">
        <v>15</v>
      </c>
    </row>
    <row r="19" spans="1:81" s="62" customFormat="1" ht="19.5" customHeight="1">
      <c r="A19" s="52">
        <v>16</v>
      </c>
      <c r="B19" s="53" t="s">
        <v>12</v>
      </c>
      <c r="C19" s="54">
        <v>6390</v>
      </c>
      <c r="D19" s="55">
        <f t="shared" si="0"/>
        <v>97.87103691223771</v>
      </c>
      <c r="E19" s="54">
        <v>6529</v>
      </c>
      <c r="F19" s="55">
        <f t="shared" si="1"/>
        <v>97.1577380952381</v>
      </c>
      <c r="G19" s="54">
        <v>6720</v>
      </c>
      <c r="H19" s="55">
        <f t="shared" si="2"/>
        <v>97.75967413441956</v>
      </c>
      <c r="I19" s="54">
        <v>6874</v>
      </c>
      <c r="J19" s="55">
        <f t="shared" si="3"/>
        <v>97.090395480226</v>
      </c>
      <c r="K19" s="54">
        <v>7080</v>
      </c>
      <c r="L19" s="55">
        <f t="shared" si="4"/>
        <v>97.60132340777503</v>
      </c>
      <c r="M19" s="137">
        <v>7254</v>
      </c>
      <c r="N19" s="57">
        <v>1788</v>
      </c>
      <c r="O19" s="55">
        <f t="shared" si="55"/>
        <v>98.37147887323943</v>
      </c>
      <c r="P19" s="56">
        <v>1817.6000000000001</v>
      </c>
      <c r="Q19" s="55">
        <f t="shared" si="56"/>
        <v>107.61397276494966</v>
      </c>
      <c r="R19" s="56">
        <v>1689.0000000000002</v>
      </c>
      <c r="S19" s="55">
        <f t="shared" si="57"/>
        <v>99.35878581093007</v>
      </c>
      <c r="T19" s="56">
        <v>1699.9</v>
      </c>
      <c r="U19" s="58">
        <f t="shared" si="58"/>
        <v>101.16645837052909</v>
      </c>
      <c r="V19" s="54">
        <v>1680.2999999999997</v>
      </c>
      <c r="W19" s="55">
        <f t="shared" si="30"/>
        <v>91.10279765777487</v>
      </c>
      <c r="X19" s="59">
        <v>1844.4</v>
      </c>
      <c r="Y19" s="57">
        <v>1302.3</v>
      </c>
      <c r="Z19" s="55">
        <f t="shared" si="59"/>
        <v>95.24610546332187</v>
      </c>
      <c r="AA19" s="56">
        <v>1367.3000000000002</v>
      </c>
      <c r="AB19" s="55">
        <f t="shared" si="60"/>
        <v>108.18102697998263</v>
      </c>
      <c r="AC19" s="56">
        <v>1263.8999999999999</v>
      </c>
      <c r="AD19" s="55">
        <f t="shared" si="61"/>
        <v>104.5322967496485</v>
      </c>
      <c r="AE19" s="56">
        <v>1209.1</v>
      </c>
      <c r="AF19" s="58">
        <f t="shared" si="33"/>
        <v>102.77966678000678</v>
      </c>
      <c r="AG19" s="54">
        <v>1176.4</v>
      </c>
      <c r="AH19" s="55">
        <f t="shared" si="34"/>
        <v>85.43209876543212</v>
      </c>
      <c r="AI19" s="60">
        <v>1377</v>
      </c>
      <c r="AJ19" s="57">
        <v>485.7</v>
      </c>
      <c r="AK19" s="55">
        <f t="shared" si="35"/>
        <v>107.8614257161892</v>
      </c>
      <c r="AL19" s="56">
        <v>450.3</v>
      </c>
      <c r="AM19" s="55">
        <f t="shared" si="36"/>
        <v>105.92801693719126</v>
      </c>
      <c r="AN19" s="56">
        <v>425.09999999999997</v>
      </c>
      <c r="AO19" s="55">
        <f>AN19*100/AP19</f>
        <v>86.61369193154033</v>
      </c>
      <c r="AP19" s="56">
        <v>490.80000000000007</v>
      </c>
      <c r="AQ19" s="58">
        <f t="shared" si="38"/>
        <v>97.40027783290337</v>
      </c>
      <c r="AR19" s="54">
        <v>503.9</v>
      </c>
      <c r="AS19" s="55">
        <f t="shared" si="39"/>
        <v>107.80915703893882</v>
      </c>
      <c r="AT19" s="60">
        <v>467.4</v>
      </c>
      <c r="AU19" s="57">
        <f t="shared" si="40"/>
        <v>766.6087851308765</v>
      </c>
      <c r="AV19" s="55">
        <f t="shared" si="41"/>
        <v>100.51132794419095</v>
      </c>
      <c r="AW19" s="56">
        <f t="shared" si="42"/>
        <v>762.7088416904978</v>
      </c>
      <c r="AX19" s="55">
        <f t="shared" si="43"/>
        <v>111.06558024361235</v>
      </c>
      <c r="AY19" s="56">
        <f t="shared" si="44"/>
        <v>686.7193598750978</v>
      </c>
      <c r="AZ19" s="55">
        <f t="shared" si="45"/>
        <v>101.35806465793392</v>
      </c>
      <c r="BA19" s="56">
        <f t="shared" si="46"/>
        <v>677.5182243195524</v>
      </c>
      <c r="BB19" s="58">
        <f t="shared" si="6"/>
        <v>104.19821432402473</v>
      </c>
      <c r="BC19" s="54">
        <f t="shared" si="7"/>
        <v>650.2205711632225</v>
      </c>
      <c r="BD19" s="55">
        <f t="shared" si="47"/>
        <v>93.34176471885579</v>
      </c>
      <c r="BE19" s="61">
        <f t="shared" si="8"/>
        <v>696.6019692488981</v>
      </c>
      <c r="BF19" s="57">
        <f t="shared" si="48"/>
        <v>558.3638819216669</v>
      </c>
      <c r="BG19" s="55">
        <f t="shared" si="9"/>
        <v>97.31796910329084</v>
      </c>
      <c r="BH19" s="56">
        <f t="shared" si="49"/>
        <v>573.7520902527606</v>
      </c>
      <c r="BI19" s="55">
        <f t="shared" si="10"/>
        <v>111.6508221392887</v>
      </c>
      <c r="BJ19" s="56">
        <f t="shared" si="50"/>
        <v>513.880757220921</v>
      </c>
      <c r="BK19" s="55">
        <f t="shared" si="62"/>
        <v>106.63567601313898</v>
      </c>
      <c r="BL19" s="56">
        <f t="shared" si="51"/>
        <v>481.9032207922646</v>
      </c>
      <c r="BM19" s="58">
        <f t="shared" si="12"/>
        <v>105.85976735560779</v>
      </c>
      <c r="BN19" s="54">
        <f t="shared" si="13"/>
        <v>455.22792353533015</v>
      </c>
      <c r="BO19" s="55">
        <f t="shared" si="14"/>
        <v>87.53170119271815</v>
      </c>
      <c r="BP19" s="60">
        <f t="shared" si="15"/>
        <v>520.0720622726809</v>
      </c>
      <c r="BQ19" s="57">
        <f t="shared" si="16"/>
        <v>208.2449032092096</v>
      </c>
      <c r="BR19" s="55">
        <f t="shared" si="17"/>
        <v>110.20770712065716</v>
      </c>
      <c r="BS19" s="56">
        <f t="shared" si="18"/>
        <v>188.95675143773727</v>
      </c>
      <c r="BT19" s="55">
        <f t="shared" si="19"/>
        <v>109.32554911694744</v>
      </c>
      <c r="BU19" s="56">
        <f t="shared" si="20"/>
        <v>172.8386026541764</v>
      </c>
      <c r="BV19" s="55">
        <f t="shared" si="54"/>
        <v>88.35651639065915</v>
      </c>
      <c r="BW19" s="56">
        <f t="shared" si="52"/>
        <v>195.61500352728768</v>
      </c>
      <c r="BX19" s="58">
        <f t="shared" si="22"/>
        <v>100.31916890557987</v>
      </c>
      <c r="BY19" s="54">
        <f t="shared" si="23"/>
        <v>194.99264762789255</v>
      </c>
      <c r="BZ19" s="55">
        <f t="shared" si="24"/>
        <v>110.4587041187093</v>
      </c>
      <c r="CA19" s="177">
        <f t="shared" si="25"/>
        <v>176.5299069762172</v>
      </c>
      <c r="CB19" s="172" t="s">
        <v>12</v>
      </c>
      <c r="CC19" s="63">
        <v>16</v>
      </c>
    </row>
    <row r="20" spans="1:81" s="28" customFormat="1" ht="19.5" customHeight="1">
      <c r="A20" s="14">
        <v>17</v>
      </c>
      <c r="B20" s="26" t="s">
        <v>13</v>
      </c>
      <c r="C20" s="10">
        <v>13842</v>
      </c>
      <c r="D20" s="11">
        <f t="shared" si="0"/>
        <v>98.1075908994259</v>
      </c>
      <c r="E20" s="10">
        <v>14109</v>
      </c>
      <c r="F20" s="11">
        <f t="shared" si="1"/>
        <v>98.47839743142319</v>
      </c>
      <c r="G20" s="10">
        <v>14327</v>
      </c>
      <c r="H20" s="11">
        <f t="shared" si="2"/>
        <v>97.33016304347827</v>
      </c>
      <c r="I20" s="10">
        <v>14720</v>
      </c>
      <c r="J20" s="11">
        <f t="shared" si="3"/>
        <v>98.67274433570184</v>
      </c>
      <c r="K20" s="10">
        <v>14918</v>
      </c>
      <c r="L20" s="11">
        <f t="shared" si="4"/>
        <v>98.22874827154803</v>
      </c>
      <c r="M20" s="138">
        <v>15187</v>
      </c>
      <c r="N20" s="41">
        <v>3942.9</v>
      </c>
      <c r="O20" s="11">
        <f t="shared" si="55"/>
        <v>96.50252092613442</v>
      </c>
      <c r="P20" s="24">
        <v>4085.7999999999997</v>
      </c>
      <c r="Q20" s="11">
        <f t="shared" si="56"/>
        <v>100.16179643067268</v>
      </c>
      <c r="R20" s="24">
        <v>4079.2</v>
      </c>
      <c r="S20" s="11">
        <f t="shared" si="57"/>
        <v>99.94119952959623</v>
      </c>
      <c r="T20" s="24">
        <v>4081.6</v>
      </c>
      <c r="U20" s="15">
        <f t="shared" si="58"/>
        <v>98.29259482239613</v>
      </c>
      <c r="V20" s="10">
        <v>4152.500000000001</v>
      </c>
      <c r="W20" s="11">
        <f t="shared" si="30"/>
        <v>99.07190914730165</v>
      </c>
      <c r="X20" s="12">
        <v>4191.4</v>
      </c>
      <c r="Y20" s="41">
        <v>3201.2999999999997</v>
      </c>
      <c r="Z20" s="11">
        <f t="shared" si="59"/>
        <v>97.9020765161014</v>
      </c>
      <c r="AA20" s="24">
        <v>3269.9</v>
      </c>
      <c r="AB20" s="11">
        <f t="shared" si="60"/>
        <v>98.90206279111972</v>
      </c>
      <c r="AC20" s="24">
        <v>3306.2</v>
      </c>
      <c r="AD20" s="11">
        <f t="shared" si="61"/>
        <v>99.65637810465395</v>
      </c>
      <c r="AE20" s="24">
        <v>3317.6000000000004</v>
      </c>
      <c r="AF20" s="15">
        <f t="shared" si="33"/>
        <v>98.92652671755725</v>
      </c>
      <c r="AG20" s="10">
        <v>3353.6000000000004</v>
      </c>
      <c r="AH20" s="11">
        <f t="shared" si="34"/>
        <v>98.03268145809584</v>
      </c>
      <c r="AI20" s="6">
        <v>3420.9</v>
      </c>
      <c r="AJ20" s="41">
        <v>741.6</v>
      </c>
      <c r="AK20" s="11">
        <f t="shared" si="35"/>
        <v>90.89349184949135</v>
      </c>
      <c r="AL20" s="24">
        <v>815.9000000000001</v>
      </c>
      <c r="AM20" s="11">
        <f t="shared" si="36"/>
        <v>105.54980595084088</v>
      </c>
      <c r="AN20" s="24">
        <v>773.0000000000001</v>
      </c>
      <c r="AO20" s="11">
        <f t="shared" si="53"/>
        <v>101.17801047120419</v>
      </c>
      <c r="AP20" s="24">
        <v>764.0000000000001</v>
      </c>
      <c r="AQ20" s="15">
        <f t="shared" si="38"/>
        <v>95.63149330329203</v>
      </c>
      <c r="AR20" s="10">
        <v>798.9000000000001</v>
      </c>
      <c r="AS20" s="11">
        <f t="shared" si="39"/>
        <v>103.6859182349124</v>
      </c>
      <c r="AT20" s="6">
        <v>770.5</v>
      </c>
      <c r="AU20" s="41">
        <f t="shared" si="40"/>
        <v>780.4122058535369</v>
      </c>
      <c r="AV20" s="11">
        <f t="shared" si="41"/>
        <v>98.36396963927399</v>
      </c>
      <c r="AW20" s="24">
        <f t="shared" si="42"/>
        <v>793.3923455056861</v>
      </c>
      <c r="AX20" s="11">
        <f t="shared" si="43"/>
        <v>101.9880653330542</v>
      </c>
      <c r="AY20" s="24">
        <f t="shared" si="44"/>
        <v>777.9266553540051</v>
      </c>
      <c r="AZ20" s="11">
        <f t="shared" si="45"/>
        <v>102.40210539705014</v>
      </c>
      <c r="BA20" s="24">
        <f t="shared" si="46"/>
        <v>759.6783799880882</v>
      </c>
      <c r="BB20" s="15">
        <f t="shared" si="6"/>
        <v>99.61473706253433</v>
      </c>
      <c r="BC20" s="10">
        <f t="shared" si="7"/>
        <v>762.6164585579251</v>
      </c>
      <c r="BD20" s="11">
        <f t="shared" si="47"/>
        <v>100.8583646748941</v>
      </c>
      <c r="BE20" s="13">
        <f t="shared" si="8"/>
        <v>756.1261388841032</v>
      </c>
      <c r="BF20" s="41">
        <f t="shared" si="48"/>
        <v>633.6284446977928</v>
      </c>
      <c r="BG20" s="11">
        <f t="shared" si="9"/>
        <v>99.79052142505957</v>
      </c>
      <c r="BH20" s="24">
        <f t="shared" si="49"/>
        <v>634.9585468131194</v>
      </c>
      <c r="BI20" s="11">
        <f t="shared" si="10"/>
        <v>100.70536273274791</v>
      </c>
      <c r="BJ20" s="24">
        <f t="shared" si="50"/>
        <v>630.5111560922268</v>
      </c>
      <c r="BK20" s="11">
        <f t="shared" si="62"/>
        <v>102.11027066108981</v>
      </c>
      <c r="BL20" s="24">
        <f t="shared" si="51"/>
        <v>617.4806432400238</v>
      </c>
      <c r="BM20" s="15">
        <f t="shared" si="12"/>
        <v>100.25719603074177</v>
      </c>
      <c r="BN20" s="10">
        <f t="shared" si="13"/>
        <v>615.8965816784726</v>
      </c>
      <c r="BO20" s="11">
        <f t="shared" si="14"/>
        <v>99.80039772785237</v>
      </c>
      <c r="BP20" s="6">
        <f t="shared" si="15"/>
        <v>617.1283839549145</v>
      </c>
      <c r="BQ20" s="41">
        <f t="shared" si="16"/>
        <v>146.783761155744</v>
      </c>
      <c r="BR20" s="11">
        <f t="shared" si="17"/>
        <v>92.64674732729905</v>
      </c>
      <c r="BS20" s="24">
        <f t="shared" si="18"/>
        <v>158.4337986925668</v>
      </c>
      <c r="BT20" s="11">
        <f t="shared" si="19"/>
        <v>107.47431544577438</v>
      </c>
      <c r="BU20" s="24">
        <f t="shared" si="20"/>
        <v>147.41549926177828</v>
      </c>
      <c r="BV20" s="11">
        <f t="shared" si="54"/>
        <v>103.66937099917305</v>
      </c>
      <c r="BW20" s="24">
        <f t="shared" si="52"/>
        <v>142.19773674806436</v>
      </c>
      <c r="BX20" s="15">
        <f t="shared" si="22"/>
        <v>96.91784083549665</v>
      </c>
      <c r="BY20" s="10">
        <f t="shared" si="23"/>
        <v>146.71987687945244</v>
      </c>
      <c r="BZ20" s="11">
        <f t="shared" si="24"/>
        <v>105.55557314878769</v>
      </c>
      <c r="CA20" s="178">
        <f t="shared" si="25"/>
        <v>138.99775492918872</v>
      </c>
      <c r="CB20" s="173" t="s">
        <v>13</v>
      </c>
      <c r="CC20" s="47">
        <v>17</v>
      </c>
    </row>
    <row r="21" spans="1:81" s="62" customFormat="1" ht="19.5" customHeight="1">
      <c r="A21" s="52">
        <v>18</v>
      </c>
      <c r="B21" s="53" t="s">
        <v>14</v>
      </c>
      <c r="C21" s="54">
        <v>33324</v>
      </c>
      <c r="D21" s="55">
        <f t="shared" si="0"/>
        <v>99.48650585144495</v>
      </c>
      <c r="E21" s="54">
        <v>33496</v>
      </c>
      <c r="F21" s="55">
        <f t="shared" si="1"/>
        <v>99.47140226881274</v>
      </c>
      <c r="G21" s="54">
        <v>33674</v>
      </c>
      <c r="H21" s="55">
        <f t="shared" si="2"/>
        <v>99.69210728876784</v>
      </c>
      <c r="I21" s="54">
        <v>33778</v>
      </c>
      <c r="J21" s="55">
        <f t="shared" si="3"/>
        <v>99.43772262945627</v>
      </c>
      <c r="K21" s="54">
        <v>33969</v>
      </c>
      <c r="L21" s="55">
        <f t="shared" si="4"/>
        <v>99.76797462406014</v>
      </c>
      <c r="M21" s="137">
        <v>34048</v>
      </c>
      <c r="N21" s="57">
        <v>10330.9</v>
      </c>
      <c r="O21" s="55">
        <f t="shared" si="55"/>
        <v>101.76020960973976</v>
      </c>
      <c r="P21" s="56">
        <v>10152.2</v>
      </c>
      <c r="Q21" s="55">
        <f t="shared" si="56"/>
        <v>97.14930957598493</v>
      </c>
      <c r="R21" s="56">
        <v>10450.1</v>
      </c>
      <c r="S21" s="55">
        <f t="shared" si="57"/>
        <v>102.26147372541345</v>
      </c>
      <c r="T21" s="56">
        <v>10219</v>
      </c>
      <c r="U21" s="58">
        <f t="shared" si="58"/>
        <v>95.06134940790147</v>
      </c>
      <c r="V21" s="54">
        <v>10749.9</v>
      </c>
      <c r="W21" s="55">
        <f t="shared" si="30"/>
        <v>103.09973433588766</v>
      </c>
      <c r="X21" s="59">
        <v>10426.7</v>
      </c>
      <c r="Y21" s="57">
        <v>6482.2</v>
      </c>
      <c r="Z21" s="55">
        <f t="shared" si="59"/>
        <v>100.58655576935016</v>
      </c>
      <c r="AA21" s="56">
        <v>6444.399999999999</v>
      </c>
      <c r="AB21" s="55">
        <f t="shared" si="60"/>
        <v>98.15102500837673</v>
      </c>
      <c r="AC21" s="56">
        <v>6565.799999999999</v>
      </c>
      <c r="AD21" s="55">
        <f t="shared" si="61"/>
        <v>100.5343827037621</v>
      </c>
      <c r="AE21" s="56">
        <v>6530.9</v>
      </c>
      <c r="AF21" s="58">
        <f t="shared" si="33"/>
        <v>97.70507008961296</v>
      </c>
      <c r="AG21" s="54">
        <v>6684.300000000001</v>
      </c>
      <c r="AH21" s="55">
        <f t="shared" si="34"/>
        <v>104.22396856581535</v>
      </c>
      <c r="AI21" s="60">
        <v>6413.4</v>
      </c>
      <c r="AJ21" s="57">
        <v>3848.7</v>
      </c>
      <c r="AK21" s="55">
        <f t="shared" si="35"/>
        <v>103.80009709261554</v>
      </c>
      <c r="AL21" s="56">
        <v>3707.8000000000006</v>
      </c>
      <c r="AM21" s="55">
        <f t="shared" si="36"/>
        <v>95.45606673017018</v>
      </c>
      <c r="AN21" s="56">
        <v>3884.3</v>
      </c>
      <c r="AO21" s="55">
        <f t="shared" si="53"/>
        <v>105.31981236951277</v>
      </c>
      <c r="AP21" s="56">
        <v>3688.0999999999995</v>
      </c>
      <c r="AQ21" s="58">
        <f t="shared" si="38"/>
        <v>90.71477764659579</v>
      </c>
      <c r="AR21" s="54">
        <v>4065.600000000001</v>
      </c>
      <c r="AS21" s="55">
        <f t="shared" si="39"/>
        <v>101.30316696982534</v>
      </c>
      <c r="AT21" s="60">
        <v>4013.3</v>
      </c>
      <c r="AU21" s="57">
        <f t="shared" si="40"/>
        <v>849.352887301595</v>
      </c>
      <c r="AV21" s="55">
        <f t="shared" si="41"/>
        <v>102.28543935565484</v>
      </c>
      <c r="AW21" s="56">
        <f t="shared" si="42"/>
        <v>830.3751664480078</v>
      </c>
      <c r="AX21" s="55">
        <f t="shared" si="43"/>
        <v>97.93314444760432</v>
      </c>
      <c r="AY21" s="56">
        <f t="shared" si="44"/>
        <v>847.9000354086157</v>
      </c>
      <c r="AZ21" s="55">
        <f t="shared" si="45"/>
        <v>102.29703590910816</v>
      </c>
      <c r="BA21" s="56">
        <f t="shared" si="46"/>
        <v>828.8608050794186</v>
      </c>
      <c r="BB21" s="58">
        <f t="shared" si="6"/>
        <v>95.59888027819898</v>
      </c>
      <c r="BC21" s="54">
        <f t="shared" si="7"/>
        <v>867.0193653601168</v>
      </c>
      <c r="BD21" s="55">
        <f t="shared" si="47"/>
        <v>103.33950821832562</v>
      </c>
      <c r="BE21" s="61">
        <f t="shared" si="8"/>
        <v>839.0008626017099</v>
      </c>
      <c r="BF21" s="57">
        <f t="shared" si="48"/>
        <v>532.9327828230261</v>
      </c>
      <c r="BG21" s="55">
        <f t="shared" si="9"/>
        <v>101.10572776527887</v>
      </c>
      <c r="BH21" s="56">
        <f t="shared" si="49"/>
        <v>527.1044426486416</v>
      </c>
      <c r="BI21" s="55">
        <f t="shared" si="10"/>
        <v>98.94294207317662</v>
      </c>
      <c r="BJ21" s="56">
        <f t="shared" si="50"/>
        <v>532.7357683166562</v>
      </c>
      <c r="BK21" s="55">
        <f t="shared" si="62"/>
        <v>100.56934427878248</v>
      </c>
      <c r="BL21" s="56">
        <f t="shared" si="51"/>
        <v>529.7198387213206</v>
      </c>
      <c r="BM21" s="58">
        <f t="shared" si="12"/>
        <v>98.25755005844225</v>
      </c>
      <c r="BN21" s="54">
        <f t="shared" si="13"/>
        <v>539.1136237431632</v>
      </c>
      <c r="BO21" s="55">
        <f t="shared" si="14"/>
        <v>104.46635702342962</v>
      </c>
      <c r="BP21" s="60">
        <f t="shared" si="15"/>
        <v>516.0643475126171</v>
      </c>
      <c r="BQ21" s="57">
        <f t="shared" si="16"/>
        <v>316.42010447856904</v>
      </c>
      <c r="BR21" s="55">
        <f t="shared" si="17"/>
        <v>104.33585560599718</v>
      </c>
      <c r="BS21" s="56">
        <f t="shared" si="18"/>
        <v>303.270723799366</v>
      </c>
      <c r="BT21" s="55">
        <f t="shared" si="19"/>
        <v>96.2262399216967</v>
      </c>
      <c r="BU21" s="56">
        <f t="shared" si="20"/>
        <v>315.1642670919596</v>
      </c>
      <c r="BV21" s="55">
        <f t="shared" si="54"/>
        <v>105.3564381130869</v>
      </c>
      <c r="BW21" s="56">
        <f t="shared" si="52"/>
        <v>299.14096635809796</v>
      </c>
      <c r="BX21" s="58">
        <f t="shared" si="22"/>
        <v>91.22773053103239</v>
      </c>
      <c r="BY21" s="54">
        <f t="shared" si="23"/>
        <v>327.9057416169538</v>
      </c>
      <c r="BZ21" s="55">
        <f t="shared" si="24"/>
        <v>101.53876266562492</v>
      </c>
      <c r="CA21" s="177">
        <f t="shared" si="25"/>
        <v>322.9365150890926</v>
      </c>
      <c r="CB21" s="172" t="s">
        <v>14</v>
      </c>
      <c r="CC21" s="63">
        <v>18</v>
      </c>
    </row>
    <row r="22" spans="1:81" s="28" customFormat="1" ht="19.5" customHeight="1">
      <c r="A22" s="14">
        <v>19</v>
      </c>
      <c r="B22" s="26" t="s">
        <v>15</v>
      </c>
      <c r="C22" s="10">
        <v>27340</v>
      </c>
      <c r="D22" s="11">
        <f t="shared" si="0"/>
        <v>100.30082911438843</v>
      </c>
      <c r="E22" s="10">
        <v>27258</v>
      </c>
      <c r="F22" s="11">
        <f t="shared" si="1"/>
        <v>100.5236760584157</v>
      </c>
      <c r="G22" s="10">
        <v>27116</v>
      </c>
      <c r="H22" s="11">
        <f t="shared" si="2"/>
        <v>100.97564608624414</v>
      </c>
      <c r="I22" s="10">
        <v>26854</v>
      </c>
      <c r="J22" s="11">
        <f t="shared" si="3"/>
        <v>100.52783289035301</v>
      </c>
      <c r="K22" s="10">
        <v>26713</v>
      </c>
      <c r="L22" s="11">
        <f t="shared" si="4"/>
        <v>99.85421650717703</v>
      </c>
      <c r="M22" s="138">
        <v>26752</v>
      </c>
      <c r="N22" s="41">
        <v>10589.999999999998</v>
      </c>
      <c r="O22" s="11">
        <f t="shared" si="55"/>
        <v>96.7671192821506</v>
      </c>
      <c r="P22" s="24">
        <v>10943.8</v>
      </c>
      <c r="Q22" s="11">
        <f t="shared" si="56"/>
        <v>94.99496545258846</v>
      </c>
      <c r="R22" s="24">
        <v>11520.4</v>
      </c>
      <c r="S22" s="11">
        <f t="shared" si="57"/>
        <v>101.83508945619118</v>
      </c>
      <c r="T22" s="24">
        <v>11312.800000000003</v>
      </c>
      <c r="U22" s="15">
        <f t="shared" si="58"/>
        <v>98.5916474935509</v>
      </c>
      <c r="V22" s="10">
        <v>11474.399999999998</v>
      </c>
      <c r="W22" s="11">
        <f t="shared" si="30"/>
        <v>110.82629062635822</v>
      </c>
      <c r="X22" s="12">
        <v>10353.5</v>
      </c>
      <c r="Y22" s="41">
        <v>5782.700000000001</v>
      </c>
      <c r="Z22" s="11">
        <f t="shared" si="59"/>
        <v>99.79635861592894</v>
      </c>
      <c r="AA22" s="24">
        <v>5794.499999999999</v>
      </c>
      <c r="AB22" s="11">
        <f t="shared" si="60"/>
        <v>98.91432375684946</v>
      </c>
      <c r="AC22" s="24">
        <v>5858.100000000001</v>
      </c>
      <c r="AD22" s="11">
        <f t="shared" si="61"/>
        <v>101.58496193663625</v>
      </c>
      <c r="AE22" s="24">
        <v>5766.699999999999</v>
      </c>
      <c r="AF22" s="15">
        <f t="shared" si="33"/>
        <v>90.37298229117691</v>
      </c>
      <c r="AG22" s="10">
        <v>6381</v>
      </c>
      <c r="AH22" s="11">
        <f t="shared" si="34"/>
        <v>110.86016087840304</v>
      </c>
      <c r="AI22" s="6">
        <v>5755.9</v>
      </c>
      <c r="AJ22" s="41">
        <v>4807.3</v>
      </c>
      <c r="AK22" s="11">
        <f t="shared" si="35"/>
        <v>93.35832054842406</v>
      </c>
      <c r="AL22" s="24">
        <v>5149.3</v>
      </c>
      <c r="AM22" s="11">
        <f t="shared" si="36"/>
        <v>90.94007735372551</v>
      </c>
      <c r="AN22" s="24">
        <v>5662.3</v>
      </c>
      <c r="AO22" s="11">
        <f t="shared" si="53"/>
        <v>102.09516597248516</v>
      </c>
      <c r="AP22" s="24">
        <v>5546.1</v>
      </c>
      <c r="AQ22" s="15">
        <f t="shared" si="38"/>
        <v>108.88797267051478</v>
      </c>
      <c r="AR22" s="10">
        <v>5093.4</v>
      </c>
      <c r="AS22" s="11">
        <f t="shared" si="39"/>
        <v>110.78388724551938</v>
      </c>
      <c r="AT22" s="6">
        <v>4597.6</v>
      </c>
      <c r="AU22" s="41">
        <f t="shared" si="40"/>
        <v>1061.2179455061075</v>
      </c>
      <c r="AV22" s="11">
        <f t="shared" si="41"/>
        <v>96.47688871224803</v>
      </c>
      <c r="AW22" s="24">
        <f t="shared" si="42"/>
        <v>1099.9711533725929</v>
      </c>
      <c r="AX22" s="11">
        <f t="shared" si="43"/>
        <v>94.75899545949403</v>
      </c>
      <c r="AY22" s="24">
        <f t="shared" si="44"/>
        <v>1160.8092171500382</v>
      </c>
      <c r="AZ22" s="11">
        <f t="shared" si="45"/>
        <v>100.57558970221075</v>
      </c>
      <c r="BA22" s="24">
        <f t="shared" si="46"/>
        <v>1154.1659567565255</v>
      </c>
      <c r="BB22" s="15">
        <f t="shared" si="6"/>
        <v>98.07398076618848</v>
      </c>
      <c r="BC22" s="10">
        <f t="shared" si="7"/>
        <v>1176.8319667864753</v>
      </c>
      <c r="BD22" s="11">
        <f t="shared" si="47"/>
        <v>110.98809294487083</v>
      </c>
      <c r="BE22" s="13">
        <f t="shared" si="8"/>
        <v>1060.3227207183588</v>
      </c>
      <c r="BF22" s="41">
        <f t="shared" si="48"/>
        <v>579.4811155314609</v>
      </c>
      <c r="BG22" s="11">
        <f t="shared" si="9"/>
        <v>99.49704254400115</v>
      </c>
      <c r="BH22" s="24">
        <f t="shared" si="49"/>
        <v>582.410392022651</v>
      </c>
      <c r="BI22" s="11">
        <f t="shared" si="10"/>
        <v>98.66861797462573</v>
      </c>
      <c r="BJ22" s="24">
        <f t="shared" si="50"/>
        <v>590.2691291089407</v>
      </c>
      <c r="BK22" s="11">
        <f t="shared" si="62"/>
        <v>100.32855576808915</v>
      </c>
      <c r="BL22" s="24">
        <f t="shared" si="51"/>
        <v>588.3361168612414</v>
      </c>
      <c r="BM22" s="15">
        <f t="shared" si="12"/>
        <v>89.89846860595104</v>
      </c>
      <c r="BN22" s="10">
        <f t="shared" si="13"/>
        <v>654.4450934309855</v>
      </c>
      <c r="BO22" s="11">
        <f t="shared" si="14"/>
        <v>111.02201264624108</v>
      </c>
      <c r="BP22" s="6">
        <f t="shared" si="15"/>
        <v>589.4732745624958</v>
      </c>
      <c r="BQ22" s="41">
        <f t="shared" si="16"/>
        <v>481.73682997464704</v>
      </c>
      <c r="BR22" s="11">
        <f t="shared" si="17"/>
        <v>93.0783138810879</v>
      </c>
      <c r="BS22" s="24">
        <f t="shared" si="18"/>
        <v>517.5607613499418</v>
      </c>
      <c r="BT22" s="11">
        <f t="shared" si="19"/>
        <v>90.7141798093354</v>
      </c>
      <c r="BU22" s="24">
        <f t="shared" si="20"/>
        <v>570.5400880410976</v>
      </c>
      <c r="BV22" s="11">
        <f t="shared" si="54"/>
        <v>100.83244958355073</v>
      </c>
      <c r="BW22" s="24">
        <f t="shared" si="52"/>
        <v>565.8298398952836</v>
      </c>
      <c r="BX22" s="15">
        <f t="shared" si="22"/>
        <v>108.31624390956512</v>
      </c>
      <c r="BY22" s="10">
        <f t="shared" si="23"/>
        <v>522.38687335549</v>
      </c>
      <c r="BZ22" s="11">
        <f t="shared" si="24"/>
        <v>110.94562765665161</v>
      </c>
      <c r="CA22" s="178">
        <f t="shared" si="25"/>
        <v>470.84944615586295</v>
      </c>
      <c r="CB22" s="173" t="s">
        <v>15</v>
      </c>
      <c r="CC22" s="47">
        <v>19</v>
      </c>
    </row>
    <row r="23" spans="1:81" s="62" customFormat="1" ht="19.5" customHeight="1">
      <c r="A23" s="52">
        <v>20</v>
      </c>
      <c r="B23" s="53" t="s">
        <v>16</v>
      </c>
      <c r="C23" s="54">
        <v>5878</v>
      </c>
      <c r="D23" s="55">
        <f t="shared" si="0"/>
        <v>97.59256184625602</v>
      </c>
      <c r="E23" s="54">
        <v>6023</v>
      </c>
      <c r="F23" s="55">
        <f t="shared" si="1"/>
        <v>98.04655705681263</v>
      </c>
      <c r="G23" s="54">
        <v>6143</v>
      </c>
      <c r="H23" s="55">
        <f t="shared" si="2"/>
        <v>97.39971460282226</v>
      </c>
      <c r="I23" s="54">
        <v>6307</v>
      </c>
      <c r="J23" s="55">
        <f t="shared" si="3"/>
        <v>97.42045103490887</v>
      </c>
      <c r="K23" s="54">
        <v>6474</v>
      </c>
      <c r="L23" s="55">
        <f t="shared" si="4"/>
        <v>97.79456193353474</v>
      </c>
      <c r="M23" s="137">
        <v>6620</v>
      </c>
      <c r="N23" s="57">
        <v>1632.4999999999998</v>
      </c>
      <c r="O23" s="55">
        <f t="shared" si="55"/>
        <v>96.93604892821091</v>
      </c>
      <c r="P23" s="56">
        <v>1684.1</v>
      </c>
      <c r="Q23" s="55">
        <f t="shared" si="56"/>
        <v>97.61766751680963</v>
      </c>
      <c r="R23" s="56">
        <v>1725.2000000000003</v>
      </c>
      <c r="S23" s="55">
        <f t="shared" si="57"/>
        <v>98.82568597124363</v>
      </c>
      <c r="T23" s="56">
        <v>1745.7000000000003</v>
      </c>
      <c r="U23" s="58">
        <f t="shared" si="58"/>
        <v>98.26072272880786</v>
      </c>
      <c r="V23" s="54">
        <v>1776.6</v>
      </c>
      <c r="W23" s="55">
        <f t="shared" si="30"/>
        <v>102.10344827586206</v>
      </c>
      <c r="X23" s="59">
        <v>1740</v>
      </c>
      <c r="Y23" s="57">
        <v>1044</v>
      </c>
      <c r="Z23" s="55">
        <f t="shared" si="59"/>
        <v>98.86363636363636</v>
      </c>
      <c r="AA23" s="56">
        <v>1056</v>
      </c>
      <c r="AB23" s="55">
        <f t="shared" si="60"/>
        <v>96.8896229011836</v>
      </c>
      <c r="AC23" s="56">
        <v>1089.8999999999999</v>
      </c>
      <c r="AD23" s="55">
        <f t="shared" si="61"/>
        <v>96.9489414694894</v>
      </c>
      <c r="AE23" s="56">
        <v>1124.2</v>
      </c>
      <c r="AF23" s="58">
        <f t="shared" si="33"/>
        <v>98.15768794202393</v>
      </c>
      <c r="AG23" s="54">
        <v>1145.3</v>
      </c>
      <c r="AH23" s="55">
        <f t="shared" si="34"/>
        <v>102.92981037116922</v>
      </c>
      <c r="AI23" s="60">
        <v>1112.7</v>
      </c>
      <c r="AJ23" s="57">
        <v>588.5</v>
      </c>
      <c r="AK23" s="55">
        <f t="shared" si="35"/>
        <v>93.6952714535902</v>
      </c>
      <c r="AL23" s="56">
        <v>628.1</v>
      </c>
      <c r="AM23" s="55">
        <f t="shared" si="36"/>
        <v>98.86667716039665</v>
      </c>
      <c r="AN23" s="56">
        <v>635.3000000000001</v>
      </c>
      <c r="AO23" s="55">
        <f t="shared" si="53"/>
        <v>102.22043443282382</v>
      </c>
      <c r="AP23" s="56">
        <v>621.5</v>
      </c>
      <c r="AQ23" s="58">
        <f t="shared" si="38"/>
        <v>98.44764771107238</v>
      </c>
      <c r="AR23" s="54">
        <v>631.3000000000001</v>
      </c>
      <c r="AS23" s="55">
        <f t="shared" si="39"/>
        <v>100.6376534353579</v>
      </c>
      <c r="AT23" s="60">
        <v>627.3</v>
      </c>
      <c r="AU23" s="57">
        <f t="shared" si="40"/>
        <v>760.9055358499535</v>
      </c>
      <c r="AV23" s="55">
        <f t="shared" si="41"/>
        <v>99.32729205420453</v>
      </c>
      <c r="AW23" s="56">
        <f t="shared" si="42"/>
        <v>766.0588747700026</v>
      </c>
      <c r="AX23" s="55">
        <f t="shared" si="43"/>
        <v>99.83533957701354</v>
      </c>
      <c r="AY23" s="56">
        <f t="shared" si="44"/>
        <v>767.3223509988269</v>
      </c>
      <c r="AZ23" s="55">
        <f t="shared" si="45"/>
        <v>101.1868164477633</v>
      </c>
      <c r="BA23" s="56">
        <f t="shared" si="46"/>
        <v>758.3224553713966</v>
      </c>
      <c r="BB23" s="58">
        <f t="shared" si="6"/>
        <v>100.86252084133537</v>
      </c>
      <c r="BC23" s="54">
        <f t="shared" si="7"/>
        <v>751.8376985285715</v>
      </c>
      <c r="BD23" s="55">
        <f t="shared" si="47"/>
        <v>104.40605925026365</v>
      </c>
      <c r="BE23" s="61">
        <f t="shared" si="8"/>
        <v>720.1092579563795</v>
      </c>
      <c r="BF23" s="57">
        <f t="shared" si="48"/>
        <v>486.60666427402856</v>
      </c>
      <c r="BG23" s="55">
        <f t="shared" si="9"/>
        <v>101.30242970707415</v>
      </c>
      <c r="BH23" s="56">
        <f t="shared" si="49"/>
        <v>480.3504374782512</v>
      </c>
      <c r="BI23" s="55">
        <f t="shared" si="10"/>
        <v>99.09075528938219</v>
      </c>
      <c r="BJ23" s="56">
        <f t="shared" si="50"/>
        <v>484.75807463112744</v>
      </c>
      <c r="BK23" s="55">
        <f t="shared" si="62"/>
        <v>99.26523300969224</v>
      </c>
      <c r="BL23" s="56">
        <f t="shared" si="51"/>
        <v>488.34628190899</v>
      </c>
      <c r="BM23" s="58">
        <f t="shared" si="12"/>
        <v>100.75675784630775</v>
      </c>
      <c r="BN23" s="54">
        <f t="shared" si="13"/>
        <v>484.67843978654344</v>
      </c>
      <c r="BO23" s="55">
        <f t="shared" si="14"/>
        <v>105.2510572531882</v>
      </c>
      <c r="BP23" s="60">
        <f t="shared" si="15"/>
        <v>460.4974547862434</v>
      </c>
      <c r="BQ23" s="57">
        <f t="shared" si="16"/>
        <v>274.29887157592503</v>
      </c>
      <c r="BR23" s="55">
        <f t="shared" si="17"/>
        <v>96.00657025603498</v>
      </c>
      <c r="BS23" s="56">
        <f t="shared" si="18"/>
        <v>285.7084372917515</v>
      </c>
      <c r="BT23" s="55">
        <f t="shared" si="19"/>
        <v>101.11272414350103</v>
      </c>
      <c r="BU23" s="56">
        <f t="shared" si="20"/>
        <v>282.56427636769916</v>
      </c>
      <c r="BV23" s="55">
        <f t="shared" si="54"/>
        <v>104.66267179945996</v>
      </c>
      <c r="BW23" s="56">
        <f t="shared" si="52"/>
        <v>269.97617346240645</v>
      </c>
      <c r="BX23" s="58">
        <f t="shared" si="22"/>
        <v>101.05439531972137</v>
      </c>
      <c r="BY23" s="54">
        <f t="shared" si="23"/>
        <v>267.1592587420282</v>
      </c>
      <c r="BZ23" s="55">
        <f t="shared" si="24"/>
        <v>102.9072081776443</v>
      </c>
      <c r="CA23" s="177">
        <f t="shared" si="25"/>
        <v>259.61180317013617</v>
      </c>
      <c r="CB23" s="172" t="s">
        <v>16</v>
      </c>
      <c r="CC23" s="63">
        <v>20</v>
      </c>
    </row>
    <row r="24" spans="1:81" s="28" customFormat="1" ht="19.5" customHeight="1">
      <c r="A24" s="14">
        <v>21</v>
      </c>
      <c r="B24" s="26" t="s">
        <v>43</v>
      </c>
      <c r="C24" s="10">
        <v>15779</v>
      </c>
      <c r="D24" s="11">
        <f t="shared" si="0"/>
        <v>98.7916353618833</v>
      </c>
      <c r="E24" s="10">
        <v>15972</v>
      </c>
      <c r="F24" s="11">
        <f t="shared" si="1"/>
        <v>99.51401869158879</v>
      </c>
      <c r="G24" s="10">
        <v>16050</v>
      </c>
      <c r="H24" s="11">
        <f t="shared" si="2"/>
        <v>99.31930693069307</v>
      </c>
      <c r="I24" s="10">
        <v>16160</v>
      </c>
      <c r="J24" s="11">
        <f t="shared" si="3"/>
        <v>99.42168081702965</v>
      </c>
      <c r="K24" s="10">
        <v>16254</v>
      </c>
      <c r="L24" s="11">
        <f t="shared" si="4"/>
        <v>99.64443354585582</v>
      </c>
      <c r="M24" s="138">
        <v>16312</v>
      </c>
      <c r="N24" s="41">
        <v>4035.2000000000007</v>
      </c>
      <c r="O24" s="11">
        <f t="shared" si="55"/>
        <v>101.68586044401887</v>
      </c>
      <c r="P24" s="24">
        <v>3968.2999999999997</v>
      </c>
      <c r="Q24" s="11">
        <f t="shared" si="56"/>
        <v>99.93704039488264</v>
      </c>
      <c r="R24" s="24">
        <v>3970.8</v>
      </c>
      <c r="S24" s="11">
        <f t="shared" si="57"/>
        <v>99.13616617566285</v>
      </c>
      <c r="T24" s="24">
        <v>4005.4</v>
      </c>
      <c r="U24" s="15">
        <f t="shared" si="58"/>
        <v>99.22461416503579</v>
      </c>
      <c r="V24" s="10">
        <v>4036.7000000000003</v>
      </c>
      <c r="W24" s="11">
        <f t="shared" si="30"/>
        <v>100.07437340407071</v>
      </c>
      <c r="X24" s="12">
        <v>4033.7</v>
      </c>
      <c r="Y24" s="41">
        <v>2524.1</v>
      </c>
      <c r="Z24" s="11">
        <f t="shared" si="59"/>
        <v>100.87522979777795</v>
      </c>
      <c r="AA24" s="24">
        <v>2502.2000000000003</v>
      </c>
      <c r="AB24" s="11">
        <f t="shared" si="60"/>
        <v>100.68810108245142</v>
      </c>
      <c r="AC24" s="24">
        <v>2485.1</v>
      </c>
      <c r="AD24" s="11">
        <f t="shared" si="61"/>
        <v>98.94883535735617</v>
      </c>
      <c r="AE24" s="24">
        <v>2511.4999999999995</v>
      </c>
      <c r="AF24" s="15">
        <f t="shared" si="33"/>
        <v>98.53270038055629</v>
      </c>
      <c r="AG24" s="10">
        <v>2548.9</v>
      </c>
      <c r="AH24" s="11">
        <f t="shared" si="34"/>
        <v>99.15198195044152</v>
      </c>
      <c r="AI24" s="6">
        <v>2570.7</v>
      </c>
      <c r="AJ24" s="41">
        <v>1511.1000000000001</v>
      </c>
      <c r="AK24" s="11">
        <f t="shared" si="35"/>
        <v>103.06936771025168</v>
      </c>
      <c r="AL24" s="24">
        <v>1466.1000000000001</v>
      </c>
      <c r="AM24" s="11">
        <f t="shared" si="36"/>
        <v>98.68075654573602</v>
      </c>
      <c r="AN24" s="24">
        <v>1485.7</v>
      </c>
      <c r="AO24" s="11">
        <f t="shared" si="53"/>
        <v>99.45110114465494</v>
      </c>
      <c r="AP24" s="24">
        <v>1493.8999999999999</v>
      </c>
      <c r="AQ24" s="15">
        <f t="shared" si="38"/>
        <v>100.41000134426669</v>
      </c>
      <c r="AR24" s="10">
        <v>1487.8000000000002</v>
      </c>
      <c r="AS24" s="11">
        <f t="shared" si="39"/>
        <v>101.69514695830487</v>
      </c>
      <c r="AT24" s="6">
        <v>1463</v>
      </c>
      <c r="AU24" s="41">
        <f t="shared" si="40"/>
        <v>700.6364450062379</v>
      </c>
      <c r="AV24" s="11">
        <f t="shared" si="41"/>
        <v>102.9296256424279</v>
      </c>
      <c r="AW24" s="24">
        <f t="shared" si="42"/>
        <v>680.6946402780208</v>
      </c>
      <c r="AX24" s="11">
        <f t="shared" si="43"/>
        <v>100.70022477549053</v>
      </c>
      <c r="AY24" s="24">
        <f t="shared" si="44"/>
        <v>675.9613911444768</v>
      </c>
      <c r="AZ24" s="11">
        <f t="shared" si="45"/>
        <v>99.54288384497383</v>
      </c>
      <c r="BA24" s="24">
        <f t="shared" si="46"/>
        <v>679.0655092906551</v>
      </c>
      <c r="BB24" s="15">
        <f t="shared" si="6"/>
        <v>99.8017870444611</v>
      </c>
      <c r="BC24" s="10">
        <f t="shared" si="7"/>
        <v>680.4141783434553</v>
      </c>
      <c r="BD24" s="11">
        <f t="shared" si="47"/>
        <v>100.4314740351422</v>
      </c>
      <c r="BE24" s="13">
        <f t="shared" si="8"/>
        <v>677.4909806714278</v>
      </c>
      <c r="BF24" s="41">
        <f t="shared" si="48"/>
        <v>438.26240355874415</v>
      </c>
      <c r="BG24" s="11">
        <f t="shared" si="9"/>
        <v>102.10907981051454</v>
      </c>
      <c r="BH24" s="24">
        <f t="shared" si="49"/>
        <v>429.21002164747216</v>
      </c>
      <c r="BI24" s="11">
        <f t="shared" si="10"/>
        <v>101.45702105201987</v>
      </c>
      <c r="BJ24" s="24">
        <f t="shared" si="50"/>
        <v>423.0461501795959</v>
      </c>
      <c r="BK24" s="11">
        <f t="shared" si="62"/>
        <v>99.35478448016438</v>
      </c>
      <c r="BL24" s="24">
        <f t="shared" si="51"/>
        <v>425.7934355079343</v>
      </c>
      <c r="BM24" s="15">
        <f t="shared" si="12"/>
        <v>99.10584851395805</v>
      </c>
      <c r="BN24" s="10">
        <f t="shared" si="13"/>
        <v>429.6350234547113</v>
      </c>
      <c r="BO24" s="11">
        <f t="shared" si="14"/>
        <v>99.5057911637506</v>
      </c>
      <c r="BP24" s="6">
        <f t="shared" si="15"/>
        <v>431.7688633294591</v>
      </c>
      <c r="BQ24" s="41">
        <f t="shared" si="16"/>
        <v>262.37404144749354</v>
      </c>
      <c r="BR24" s="11">
        <f t="shared" si="17"/>
        <v>104.3300552042677</v>
      </c>
      <c r="BS24" s="24">
        <f t="shared" si="18"/>
        <v>251.4846186305487</v>
      </c>
      <c r="BT24" s="11">
        <f t="shared" si="19"/>
        <v>99.43434712401105</v>
      </c>
      <c r="BU24" s="24">
        <f t="shared" si="20"/>
        <v>252.91524096488095</v>
      </c>
      <c r="BV24" s="11">
        <f t="shared" si="54"/>
        <v>99.85911087136047</v>
      </c>
      <c r="BW24" s="24">
        <f t="shared" si="52"/>
        <v>253.27207378272067</v>
      </c>
      <c r="BX24" s="15">
        <f t="shared" si="22"/>
        <v>100.99406942139295</v>
      </c>
      <c r="BY24" s="10">
        <f t="shared" si="23"/>
        <v>250.779154888744</v>
      </c>
      <c r="BZ24" s="11">
        <f t="shared" si="24"/>
        <v>102.0580310805875</v>
      </c>
      <c r="CA24" s="178">
        <f t="shared" si="25"/>
        <v>245.72211734196858</v>
      </c>
      <c r="CB24" s="173" t="s">
        <v>43</v>
      </c>
      <c r="CC24" s="47">
        <v>21</v>
      </c>
    </row>
    <row r="25" spans="1:81" s="62" customFormat="1" ht="19.5" customHeight="1">
      <c r="A25" s="52">
        <v>22</v>
      </c>
      <c r="B25" s="53" t="s">
        <v>17</v>
      </c>
      <c r="C25" s="54">
        <v>7800</v>
      </c>
      <c r="D25" s="55">
        <f t="shared" si="0"/>
        <v>98.62182323934758</v>
      </c>
      <c r="E25" s="54">
        <v>7909</v>
      </c>
      <c r="F25" s="55">
        <f t="shared" si="1"/>
        <v>98.8501437320335</v>
      </c>
      <c r="G25" s="54">
        <v>8001</v>
      </c>
      <c r="H25" s="55">
        <f t="shared" si="2"/>
        <v>98.44961240310077</v>
      </c>
      <c r="I25" s="54">
        <v>8127</v>
      </c>
      <c r="J25" s="55">
        <f t="shared" si="3"/>
        <v>98.96492937165124</v>
      </c>
      <c r="K25" s="54">
        <v>8212</v>
      </c>
      <c r="L25" s="55">
        <f t="shared" si="4"/>
        <v>99.41888619854721</v>
      </c>
      <c r="M25" s="137">
        <v>8260</v>
      </c>
      <c r="N25" s="57">
        <v>2146</v>
      </c>
      <c r="O25" s="55">
        <f t="shared" si="55"/>
        <v>101.06433079024207</v>
      </c>
      <c r="P25" s="56">
        <v>2123.4</v>
      </c>
      <c r="Q25" s="55">
        <f t="shared" si="56"/>
        <v>96.50940823561493</v>
      </c>
      <c r="R25" s="56">
        <v>2200.2000000000003</v>
      </c>
      <c r="S25" s="55">
        <f t="shared" si="57"/>
        <v>98.21006115252422</v>
      </c>
      <c r="T25" s="56">
        <v>2240.3</v>
      </c>
      <c r="U25" s="58">
        <f t="shared" si="58"/>
        <v>100.00446388715294</v>
      </c>
      <c r="V25" s="54">
        <v>2240.2000000000003</v>
      </c>
      <c r="W25" s="55">
        <f t="shared" si="30"/>
        <v>89.48629863385796</v>
      </c>
      <c r="X25" s="59">
        <v>2503.4</v>
      </c>
      <c r="Y25" s="57">
        <v>1573.9</v>
      </c>
      <c r="Z25" s="55">
        <f t="shared" si="59"/>
        <v>101.64686127615603</v>
      </c>
      <c r="AA25" s="56">
        <v>1548.4</v>
      </c>
      <c r="AB25" s="55">
        <f t="shared" si="60"/>
        <v>94.8019347333619</v>
      </c>
      <c r="AC25" s="56">
        <v>1633.3</v>
      </c>
      <c r="AD25" s="55">
        <f t="shared" si="61"/>
        <v>99.61575994144914</v>
      </c>
      <c r="AE25" s="56">
        <v>1639.6</v>
      </c>
      <c r="AF25" s="58">
        <f t="shared" si="33"/>
        <v>99.36969696969697</v>
      </c>
      <c r="AG25" s="54">
        <v>1650</v>
      </c>
      <c r="AH25" s="55">
        <f t="shared" si="34"/>
        <v>97.50044318383266</v>
      </c>
      <c r="AI25" s="60">
        <v>1692.3</v>
      </c>
      <c r="AJ25" s="57">
        <v>572.1</v>
      </c>
      <c r="AK25" s="55">
        <f t="shared" si="35"/>
        <v>99.49565217391304</v>
      </c>
      <c r="AL25" s="56">
        <v>575</v>
      </c>
      <c r="AM25" s="55">
        <f t="shared" si="36"/>
        <v>101.42882342564826</v>
      </c>
      <c r="AN25" s="56">
        <v>566.9</v>
      </c>
      <c r="AO25" s="55">
        <f t="shared" si="53"/>
        <v>94.37323123023138</v>
      </c>
      <c r="AP25" s="56">
        <v>600.7</v>
      </c>
      <c r="AQ25" s="58">
        <f t="shared" si="38"/>
        <v>101.77905794645883</v>
      </c>
      <c r="AR25" s="54">
        <v>590.2</v>
      </c>
      <c r="AS25" s="55">
        <f t="shared" si="39"/>
        <v>72.765380347676</v>
      </c>
      <c r="AT25" s="60">
        <v>811.1</v>
      </c>
      <c r="AU25" s="57">
        <f t="shared" si="40"/>
        <v>753.775904460836</v>
      </c>
      <c r="AV25" s="55">
        <f t="shared" si="41"/>
        <v>102.47664002820828</v>
      </c>
      <c r="AW25" s="56">
        <f t="shared" si="42"/>
        <v>735.5587617366724</v>
      </c>
      <c r="AX25" s="55">
        <f t="shared" si="43"/>
        <v>97.89952135586638</v>
      </c>
      <c r="AY25" s="56">
        <f t="shared" si="44"/>
        <v>751.3405086659251</v>
      </c>
      <c r="AZ25" s="55">
        <f t="shared" si="45"/>
        <v>99.48411706395173</v>
      </c>
      <c r="BA25" s="56">
        <f t="shared" si="46"/>
        <v>755.2366456476045</v>
      </c>
      <c r="BB25" s="58">
        <f t="shared" si="6"/>
        <v>101.0504069695213</v>
      </c>
      <c r="BC25" s="54">
        <f t="shared" si="7"/>
        <v>747.3860504840895</v>
      </c>
      <c r="BD25" s="55">
        <f t="shared" si="47"/>
        <v>90.00935542080695</v>
      </c>
      <c r="BE25" s="61">
        <f t="shared" si="8"/>
        <v>830.3426315964045</v>
      </c>
      <c r="BF25" s="57">
        <f t="shared" si="48"/>
        <v>552.8275377590446</v>
      </c>
      <c r="BG25" s="55">
        <f t="shared" si="9"/>
        <v>103.06731100424591</v>
      </c>
      <c r="BH25" s="56">
        <f t="shared" si="49"/>
        <v>536.3752409687594</v>
      </c>
      <c r="BI25" s="55">
        <f t="shared" si="10"/>
        <v>96.16745355383101</v>
      </c>
      <c r="BJ25" s="56">
        <f t="shared" si="50"/>
        <v>557.7513193364491</v>
      </c>
      <c r="BK25" s="55">
        <f t="shared" si="62"/>
        <v>100.90805165102907</v>
      </c>
      <c r="BL25" s="56">
        <f t="shared" si="51"/>
        <v>552.7322252393931</v>
      </c>
      <c r="BM25" s="58">
        <f t="shared" si="12"/>
        <v>100.40900104776073</v>
      </c>
      <c r="BN25" s="54">
        <f t="shared" si="13"/>
        <v>550.4807531911202</v>
      </c>
      <c r="BO25" s="55">
        <f t="shared" si="14"/>
        <v>98.07034348495588</v>
      </c>
      <c r="BP25" s="60">
        <f t="shared" si="15"/>
        <v>561.3121496567051</v>
      </c>
      <c r="BQ25" s="57">
        <f t="shared" si="16"/>
        <v>200.94836670179137</v>
      </c>
      <c r="BR25" s="55">
        <f t="shared" si="17"/>
        <v>100.88604013377929</v>
      </c>
      <c r="BS25" s="56">
        <f t="shared" si="18"/>
        <v>199.18352076791308</v>
      </c>
      <c r="BT25" s="55">
        <f t="shared" si="19"/>
        <v>102.88979537432537</v>
      </c>
      <c r="BU25" s="56">
        <f t="shared" si="20"/>
        <v>193.5891893294759</v>
      </c>
      <c r="BV25" s="55">
        <f t="shared" si="54"/>
        <v>95.59751285391</v>
      </c>
      <c r="BW25" s="56">
        <f t="shared" si="52"/>
        <v>202.50442040821144</v>
      </c>
      <c r="BX25" s="58">
        <f t="shared" si="22"/>
        <v>102.84356144411467</v>
      </c>
      <c r="BY25" s="54">
        <f t="shared" si="23"/>
        <v>196.9052972929692</v>
      </c>
      <c r="BZ25" s="55">
        <f t="shared" si="24"/>
        <v>73.19070161614756</v>
      </c>
      <c r="CA25" s="177">
        <f t="shared" si="25"/>
        <v>269.0304819396995</v>
      </c>
      <c r="CB25" s="172" t="s">
        <v>17</v>
      </c>
      <c r="CC25" s="63">
        <v>22</v>
      </c>
    </row>
    <row r="26" spans="1:81" s="28" customFormat="1" ht="19.5" customHeight="1">
      <c r="A26" s="14">
        <v>23</v>
      </c>
      <c r="B26" s="26" t="s">
        <v>18</v>
      </c>
      <c r="C26" s="10">
        <v>5686</v>
      </c>
      <c r="D26" s="11">
        <f t="shared" si="0"/>
        <v>97.16336295283664</v>
      </c>
      <c r="E26" s="10">
        <v>5852</v>
      </c>
      <c r="F26" s="11">
        <f t="shared" si="1"/>
        <v>98.7846049966239</v>
      </c>
      <c r="G26" s="10">
        <v>5924</v>
      </c>
      <c r="H26" s="11">
        <f t="shared" si="2"/>
        <v>97.78804886101024</v>
      </c>
      <c r="I26" s="10">
        <v>6058</v>
      </c>
      <c r="J26" s="11">
        <f t="shared" si="3"/>
        <v>98.232527971461</v>
      </c>
      <c r="K26" s="10">
        <v>6167</v>
      </c>
      <c r="L26" s="11">
        <f t="shared" si="4"/>
        <v>98.34157231701484</v>
      </c>
      <c r="M26" s="138">
        <v>6271</v>
      </c>
      <c r="N26" s="41">
        <v>1189.3</v>
      </c>
      <c r="O26" s="11">
        <f t="shared" si="55"/>
        <v>102.27898176814584</v>
      </c>
      <c r="P26" s="24">
        <v>1162.8000000000002</v>
      </c>
      <c r="Q26" s="11">
        <f t="shared" si="56"/>
        <v>94.3448275862069</v>
      </c>
      <c r="R26" s="24">
        <v>1232.5</v>
      </c>
      <c r="S26" s="11">
        <f t="shared" si="57"/>
        <v>99.76525821596245</v>
      </c>
      <c r="T26" s="24">
        <v>1235.3999999999999</v>
      </c>
      <c r="U26" s="15">
        <f t="shared" si="58"/>
        <v>99.72554084597998</v>
      </c>
      <c r="V26" s="10">
        <v>1238.8</v>
      </c>
      <c r="W26" s="11">
        <f t="shared" si="30"/>
        <v>100.19411193788417</v>
      </c>
      <c r="X26" s="12">
        <v>1236.4</v>
      </c>
      <c r="Y26" s="41">
        <v>1189.3</v>
      </c>
      <c r="Z26" s="11">
        <f t="shared" si="59"/>
        <v>102.27898176814584</v>
      </c>
      <c r="AA26" s="24">
        <v>1162.8000000000002</v>
      </c>
      <c r="AB26" s="11">
        <f t="shared" si="60"/>
        <v>94.3448275862069</v>
      </c>
      <c r="AC26" s="24">
        <v>1232.5</v>
      </c>
      <c r="AD26" s="11">
        <f t="shared" si="61"/>
        <v>99.76525821596245</v>
      </c>
      <c r="AE26" s="24">
        <v>1235.3999999999999</v>
      </c>
      <c r="AF26" s="15">
        <f t="shared" si="33"/>
        <v>99.72554084597998</v>
      </c>
      <c r="AG26" s="10">
        <v>1238.8</v>
      </c>
      <c r="AH26" s="11">
        <f t="shared" si="34"/>
        <v>100.19411193788417</v>
      </c>
      <c r="AI26" s="6">
        <v>1236.4</v>
      </c>
      <c r="AJ26" s="41">
        <v>0</v>
      </c>
      <c r="AK26" s="11" t="s">
        <v>49</v>
      </c>
      <c r="AL26" s="24">
        <v>0</v>
      </c>
      <c r="AM26" s="11" t="s">
        <v>49</v>
      </c>
      <c r="AN26" s="24">
        <v>0</v>
      </c>
      <c r="AO26" s="11" t="s">
        <v>49</v>
      </c>
      <c r="AP26" s="24">
        <v>0</v>
      </c>
      <c r="AQ26" s="15" t="s">
        <v>49</v>
      </c>
      <c r="AR26" s="10">
        <v>0</v>
      </c>
      <c r="AS26" s="11" t="s">
        <v>49</v>
      </c>
      <c r="AT26" s="6">
        <v>0</v>
      </c>
      <c r="AU26" s="41">
        <f t="shared" si="40"/>
        <v>573.0489209257055</v>
      </c>
      <c r="AV26" s="11">
        <f t="shared" si="41"/>
        <v>105.26496681448985</v>
      </c>
      <c r="AW26" s="24">
        <f t="shared" si="42"/>
        <v>544.3871197295856</v>
      </c>
      <c r="AX26" s="11">
        <f t="shared" si="43"/>
        <v>95.7672570226184</v>
      </c>
      <c r="AY26" s="24">
        <f t="shared" si="44"/>
        <v>568.4480652933515</v>
      </c>
      <c r="AZ26" s="11">
        <f t="shared" si="45"/>
        <v>101.74318508456372</v>
      </c>
      <c r="BA26" s="24">
        <f t="shared" si="46"/>
        <v>558.7087379079853</v>
      </c>
      <c r="BB26" s="15">
        <f t="shared" si="6"/>
        <v>101.51987626232395</v>
      </c>
      <c r="BC26" s="10">
        <f t="shared" si="7"/>
        <v>550.3441872449694</v>
      </c>
      <c r="BD26" s="11">
        <f t="shared" si="47"/>
        <v>101.88378076252175</v>
      </c>
      <c r="BE26" s="13">
        <f t="shared" si="8"/>
        <v>540.1685951640843</v>
      </c>
      <c r="BF26" s="41">
        <f t="shared" si="48"/>
        <v>573.0489209257055</v>
      </c>
      <c r="BG26" s="11">
        <f t="shared" si="9"/>
        <v>105.26496681448985</v>
      </c>
      <c r="BH26" s="24">
        <f t="shared" si="49"/>
        <v>544.3871197295856</v>
      </c>
      <c r="BI26" s="11">
        <f t="shared" si="10"/>
        <v>95.7672570226184</v>
      </c>
      <c r="BJ26" s="24">
        <f t="shared" si="50"/>
        <v>568.4480652933515</v>
      </c>
      <c r="BK26" s="11">
        <f t="shared" si="62"/>
        <v>101.74318508456372</v>
      </c>
      <c r="BL26" s="24">
        <f t="shared" si="51"/>
        <v>558.7087379079853</v>
      </c>
      <c r="BM26" s="15">
        <f t="shared" si="12"/>
        <v>101.51987626232395</v>
      </c>
      <c r="BN26" s="10">
        <f t="shared" si="13"/>
        <v>550.3441872449694</v>
      </c>
      <c r="BO26" s="11">
        <f t="shared" si="14"/>
        <v>101.88378076252175</v>
      </c>
      <c r="BP26" s="6">
        <f t="shared" si="15"/>
        <v>540.1685951640843</v>
      </c>
      <c r="BQ26" s="41">
        <f t="shared" si="16"/>
        <v>0</v>
      </c>
      <c r="BR26" s="104" t="s">
        <v>49</v>
      </c>
      <c r="BS26" s="24">
        <f t="shared" si="18"/>
        <v>0</v>
      </c>
      <c r="BT26" s="104" t="s">
        <v>49</v>
      </c>
      <c r="BU26" s="24">
        <f t="shared" si="20"/>
        <v>0</v>
      </c>
      <c r="BV26" s="104" t="s">
        <v>49</v>
      </c>
      <c r="BW26" s="24">
        <f t="shared" si="52"/>
        <v>0</v>
      </c>
      <c r="BX26" s="103" t="s">
        <v>49</v>
      </c>
      <c r="BY26" s="10">
        <f t="shared" si="23"/>
        <v>0</v>
      </c>
      <c r="BZ26" s="104" t="s">
        <v>49</v>
      </c>
      <c r="CA26" s="178">
        <f t="shared" si="25"/>
        <v>0</v>
      </c>
      <c r="CB26" s="173" t="s">
        <v>18</v>
      </c>
      <c r="CC26" s="47">
        <v>23</v>
      </c>
    </row>
    <row r="27" spans="1:81" s="62" customFormat="1" ht="19.5" customHeight="1">
      <c r="A27" s="52">
        <v>24</v>
      </c>
      <c r="B27" s="53" t="s">
        <v>19</v>
      </c>
      <c r="C27" s="54">
        <v>12110</v>
      </c>
      <c r="D27" s="55">
        <f t="shared" si="0"/>
        <v>98.44728070888546</v>
      </c>
      <c r="E27" s="54">
        <v>12301</v>
      </c>
      <c r="F27" s="55">
        <f t="shared" si="1"/>
        <v>99.03389421141615</v>
      </c>
      <c r="G27" s="54">
        <v>12421</v>
      </c>
      <c r="H27" s="55">
        <f t="shared" si="2"/>
        <v>98.58718945948091</v>
      </c>
      <c r="I27" s="54">
        <v>12599</v>
      </c>
      <c r="J27" s="55">
        <f t="shared" si="3"/>
        <v>98.3682073703935</v>
      </c>
      <c r="K27" s="54">
        <v>12808</v>
      </c>
      <c r="L27" s="55">
        <f t="shared" si="4"/>
        <v>97.76352950156476</v>
      </c>
      <c r="M27" s="137">
        <v>13101</v>
      </c>
      <c r="N27" s="57">
        <v>4264.3</v>
      </c>
      <c r="O27" s="55">
        <f t="shared" si="55"/>
        <v>98.61705325963784</v>
      </c>
      <c r="P27" s="56">
        <v>4324.1</v>
      </c>
      <c r="Q27" s="55">
        <f t="shared" si="56"/>
        <v>102.7883426832747</v>
      </c>
      <c r="R27" s="56">
        <v>4206.8</v>
      </c>
      <c r="S27" s="55">
        <f t="shared" si="57"/>
        <v>97.8257330883892</v>
      </c>
      <c r="T27" s="56">
        <v>4300.299999999999</v>
      </c>
      <c r="U27" s="58">
        <f t="shared" si="58"/>
        <v>107.40278228726989</v>
      </c>
      <c r="V27" s="54">
        <v>4003.9000000000005</v>
      </c>
      <c r="W27" s="55">
        <f t="shared" si="30"/>
        <v>106.80769333368903</v>
      </c>
      <c r="X27" s="59">
        <v>3748.7</v>
      </c>
      <c r="Y27" s="57">
        <v>3173</v>
      </c>
      <c r="Z27" s="55">
        <f t="shared" si="59"/>
        <v>103.39883338221395</v>
      </c>
      <c r="AA27" s="56">
        <v>3068.7000000000003</v>
      </c>
      <c r="AB27" s="55">
        <f t="shared" si="60"/>
        <v>98.38099512695563</v>
      </c>
      <c r="AC27" s="56">
        <v>3119.2000000000003</v>
      </c>
      <c r="AD27" s="55">
        <f t="shared" si="61"/>
        <v>97.81736076266935</v>
      </c>
      <c r="AE27" s="56">
        <v>3188.7999999999997</v>
      </c>
      <c r="AF27" s="58">
        <f t="shared" si="33"/>
        <v>103.69406867845993</v>
      </c>
      <c r="AG27" s="54">
        <v>3075.2000000000003</v>
      </c>
      <c r="AH27" s="55">
        <f t="shared" si="34"/>
        <v>104.50621899000883</v>
      </c>
      <c r="AI27" s="60">
        <v>2942.6</v>
      </c>
      <c r="AJ27" s="57">
        <v>1091.3</v>
      </c>
      <c r="AK27" s="55">
        <f aca="true" t="shared" si="63" ref="AK27:AK36">AJ27*100/AL27</f>
        <v>86.92846901386012</v>
      </c>
      <c r="AL27" s="56">
        <v>1255.4</v>
      </c>
      <c r="AM27" s="55">
        <f aca="true" t="shared" si="64" ref="AM27:AM36">AL27*100/AN27</f>
        <v>115.42846634792203</v>
      </c>
      <c r="AN27" s="56">
        <v>1087.6000000000001</v>
      </c>
      <c r="AO27" s="55">
        <f aca="true" t="shared" si="65" ref="AO27:AO36">AN27*100/AP27</f>
        <v>97.8497525865947</v>
      </c>
      <c r="AP27" s="56">
        <v>1111.5</v>
      </c>
      <c r="AQ27" s="58">
        <f aca="true" t="shared" si="66" ref="AQ27:AQ36">AP27*100/AR27</f>
        <v>119.6834284483687</v>
      </c>
      <c r="AR27" s="54">
        <v>928.6999999999999</v>
      </c>
      <c r="AS27" s="55">
        <f t="shared" si="39"/>
        <v>115.20903113757598</v>
      </c>
      <c r="AT27" s="60">
        <v>806.1</v>
      </c>
      <c r="AU27" s="57">
        <f t="shared" si="40"/>
        <v>964.7410155763945</v>
      </c>
      <c r="AV27" s="55">
        <f t="shared" si="41"/>
        <v>100.17245021856358</v>
      </c>
      <c r="AW27" s="56">
        <f t="shared" si="42"/>
        <v>963.0801816981135</v>
      </c>
      <c r="AX27" s="55">
        <f t="shared" si="43"/>
        <v>104.07543336729222</v>
      </c>
      <c r="AY27" s="56">
        <f t="shared" si="44"/>
        <v>925.3674479541304</v>
      </c>
      <c r="AZ27" s="55">
        <f t="shared" si="45"/>
        <v>98.95651777835366</v>
      </c>
      <c r="BA27" s="56">
        <f t="shared" si="46"/>
        <v>935.125314359587</v>
      </c>
      <c r="BB27" s="58">
        <f t="shared" si="6"/>
        <v>109.18444603026849</v>
      </c>
      <c r="BC27" s="54">
        <f t="shared" si="7"/>
        <v>856.4638539269123</v>
      </c>
      <c r="BD27" s="55">
        <f t="shared" si="47"/>
        <v>109.25106108406153</v>
      </c>
      <c r="BE27" s="61">
        <f t="shared" si="8"/>
        <v>783.9409937336164</v>
      </c>
      <c r="BF27" s="57">
        <f t="shared" si="48"/>
        <v>717.848941777994</v>
      </c>
      <c r="BG27" s="55">
        <f t="shared" si="9"/>
        <v>105.02964900368406</v>
      </c>
      <c r="BH27" s="56">
        <f t="shared" si="49"/>
        <v>683.4726656592126</v>
      </c>
      <c r="BI27" s="55">
        <f t="shared" si="10"/>
        <v>99.61289807437889</v>
      </c>
      <c r="BJ27" s="56">
        <f t="shared" si="50"/>
        <v>686.1286830033573</v>
      </c>
      <c r="BK27" s="55">
        <f t="shared" si="62"/>
        <v>98.94804867546237</v>
      </c>
      <c r="BL27" s="56">
        <f t="shared" si="51"/>
        <v>693.4231570890057</v>
      </c>
      <c r="BM27" s="58">
        <f t="shared" si="12"/>
        <v>105.41420998759543</v>
      </c>
      <c r="BN27" s="54">
        <f t="shared" si="13"/>
        <v>657.8080480521592</v>
      </c>
      <c r="BO27" s="55">
        <f t="shared" si="14"/>
        <v>106.89693746003324</v>
      </c>
      <c r="BP27" s="60">
        <f t="shared" si="15"/>
        <v>615.3665985969909</v>
      </c>
      <c r="BQ27" s="57">
        <f t="shared" si="16"/>
        <v>246.8920737984005</v>
      </c>
      <c r="BR27" s="55">
        <f aca="true" t="shared" si="67" ref="BR27:BR36">BQ27*100/BS27</f>
        <v>88.29951257964436</v>
      </c>
      <c r="BS27" s="56">
        <f t="shared" si="18"/>
        <v>279.607516038901</v>
      </c>
      <c r="BT27" s="55">
        <f aca="true" t="shared" si="68" ref="BT27:BT36">BS27*100/BU27</f>
        <v>116.87383359316138</v>
      </c>
      <c r="BU27" s="56">
        <f t="shared" si="20"/>
        <v>239.23876495077306</v>
      </c>
      <c r="BV27" s="55">
        <f aca="true" t="shared" si="69" ref="BV27:BV36">BU27*100/BW27</f>
        <v>98.9808149221231</v>
      </c>
      <c r="BW27" s="56">
        <f t="shared" si="52"/>
        <v>241.70215727058138</v>
      </c>
      <c r="BX27" s="58">
        <f aca="true" t="shared" si="70" ref="BX27:BX36">BW27*100/BY27</f>
        <v>121.66881114109898</v>
      </c>
      <c r="BY27" s="54">
        <f t="shared" si="23"/>
        <v>198.65580587475293</v>
      </c>
      <c r="BZ27" s="55">
        <f t="shared" si="24"/>
        <v>117.84459064126972</v>
      </c>
      <c r="CA27" s="177">
        <f t="shared" si="25"/>
        <v>168.57439513662558</v>
      </c>
      <c r="CB27" s="172" t="s">
        <v>19</v>
      </c>
      <c r="CC27" s="63">
        <v>24</v>
      </c>
    </row>
    <row r="28" spans="1:81" s="28" customFormat="1" ht="19.5" customHeight="1">
      <c r="A28" s="14">
        <v>25</v>
      </c>
      <c r="B28" s="26" t="s">
        <v>20</v>
      </c>
      <c r="C28" s="10">
        <v>16009</v>
      </c>
      <c r="D28" s="11">
        <f t="shared" si="0"/>
        <v>98.65656005423061</v>
      </c>
      <c r="E28" s="10">
        <v>16227</v>
      </c>
      <c r="F28" s="11">
        <f t="shared" si="1"/>
        <v>98.48871085214859</v>
      </c>
      <c r="G28" s="10">
        <v>16476</v>
      </c>
      <c r="H28" s="11">
        <f t="shared" si="2"/>
        <v>98.03058249538883</v>
      </c>
      <c r="I28" s="10">
        <v>16807</v>
      </c>
      <c r="J28" s="11">
        <f t="shared" si="3"/>
        <v>98.78916122964792</v>
      </c>
      <c r="K28" s="10">
        <v>17013</v>
      </c>
      <c r="L28" s="11">
        <f t="shared" si="4"/>
        <v>98.36378353376503</v>
      </c>
      <c r="M28" s="138">
        <v>17296</v>
      </c>
      <c r="N28" s="41">
        <v>4735.4</v>
      </c>
      <c r="O28" s="11">
        <f t="shared" si="55"/>
        <v>97.00905477936655</v>
      </c>
      <c r="P28" s="24">
        <v>4881.400000000001</v>
      </c>
      <c r="Q28" s="11">
        <f t="shared" si="56"/>
        <v>98.546452941414</v>
      </c>
      <c r="R28" s="24">
        <v>4953.4</v>
      </c>
      <c r="S28" s="11">
        <f t="shared" si="57"/>
        <v>93.98527625986642</v>
      </c>
      <c r="T28" s="24">
        <v>5270.4</v>
      </c>
      <c r="U28" s="15">
        <f t="shared" si="58"/>
        <v>105.13045559722332</v>
      </c>
      <c r="V28" s="10">
        <v>5013.200000000001</v>
      </c>
      <c r="W28" s="11">
        <f t="shared" si="30"/>
        <v>108.52726603597948</v>
      </c>
      <c r="X28" s="12">
        <v>4619.3</v>
      </c>
      <c r="Y28" s="41">
        <v>3708.1999999999994</v>
      </c>
      <c r="Z28" s="11">
        <f t="shared" si="59"/>
        <v>98.61184980321242</v>
      </c>
      <c r="AA28" s="24">
        <v>3760.3999999999996</v>
      </c>
      <c r="AB28" s="11">
        <f t="shared" si="60"/>
        <v>95.87965323814377</v>
      </c>
      <c r="AC28" s="24">
        <v>3922.0000000000005</v>
      </c>
      <c r="AD28" s="11">
        <f t="shared" si="61"/>
        <v>97.41437122773903</v>
      </c>
      <c r="AE28" s="24">
        <v>4026.1</v>
      </c>
      <c r="AF28" s="15">
        <f t="shared" si="33"/>
        <v>101.8234699038948</v>
      </c>
      <c r="AG28" s="10">
        <v>3953.9999999999995</v>
      </c>
      <c r="AH28" s="11">
        <f t="shared" si="34"/>
        <v>101.57735189847402</v>
      </c>
      <c r="AI28" s="6">
        <v>3892.6</v>
      </c>
      <c r="AJ28" s="41">
        <v>1027.2</v>
      </c>
      <c r="AK28" s="11">
        <f t="shared" si="63"/>
        <v>91.63247100802855</v>
      </c>
      <c r="AL28" s="24">
        <v>1121</v>
      </c>
      <c r="AM28" s="11">
        <f t="shared" si="64"/>
        <v>108.68722125266629</v>
      </c>
      <c r="AN28" s="24">
        <v>1031.3999999999999</v>
      </c>
      <c r="AO28" s="11">
        <f t="shared" si="65"/>
        <v>82.88997830105278</v>
      </c>
      <c r="AP28" s="24">
        <v>1244.3000000000002</v>
      </c>
      <c r="AQ28" s="15">
        <f t="shared" si="66"/>
        <v>117.47545317220545</v>
      </c>
      <c r="AR28" s="10">
        <v>1059.2</v>
      </c>
      <c r="AS28" s="11">
        <f t="shared" si="39"/>
        <v>145.75478189073894</v>
      </c>
      <c r="AT28" s="6">
        <v>726.7</v>
      </c>
      <c r="AU28" s="41">
        <f t="shared" si="40"/>
        <v>810.4003142068202</v>
      </c>
      <c r="AV28" s="11">
        <f t="shared" si="41"/>
        <v>98.33006008525086</v>
      </c>
      <c r="AW28" s="24">
        <f t="shared" si="42"/>
        <v>824.1633468994261</v>
      </c>
      <c r="AX28" s="11">
        <f t="shared" si="43"/>
        <v>100.33276135758207</v>
      </c>
      <c r="AY28" s="24">
        <f t="shared" si="44"/>
        <v>821.4299454613233</v>
      </c>
      <c r="AZ28" s="11">
        <f t="shared" si="45"/>
        <v>95.61147501289256</v>
      </c>
      <c r="BA28" s="24">
        <f t="shared" si="46"/>
        <v>859.1332215621181</v>
      </c>
      <c r="BB28" s="15">
        <f t="shared" si="6"/>
        <v>106.41901833019338</v>
      </c>
      <c r="BC28" s="10">
        <f t="shared" si="7"/>
        <v>807.3117334125637</v>
      </c>
      <c r="BD28" s="11">
        <f t="shared" si="47"/>
        <v>110.33254530995718</v>
      </c>
      <c r="BE28" s="13">
        <f t="shared" si="8"/>
        <v>731.7077034202222</v>
      </c>
      <c r="BF28" s="41">
        <f t="shared" si="48"/>
        <v>634.6087859825423</v>
      </c>
      <c r="BG28" s="11">
        <f t="shared" si="9"/>
        <v>99.95468091428123</v>
      </c>
      <c r="BH28" s="24">
        <f t="shared" si="49"/>
        <v>634.8965152785269</v>
      </c>
      <c r="BI28" s="11">
        <f t="shared" si="10"/>
        <v>97.61762174341706</v>
      </c>
      <c r="BJ28" s="24">
        <f t="shared" si="50"/>
        <v>650.3912960995095</v>
      </c>
      <c r="BK28" s="11">
        <f t="shared" si="62"/>
        <v>99.09990257181211</v>
      </c>
      <c r="BL28" s="24">
        <f t="shared" si="51"/>
        <v>656.2986231275129</v>
      </c>
      <c r="BM28" s="15">
        <f t="shared" si="12"/>
        <v>103.07149958201713</v>
      </c>
      <c r="BN28" s="10">
        <f t="shared" si="13"/>
        <v>636.7411222199945</v>
      </c>
      <c r="BO28" s="11">
        <f t="shared" si="14"/>
        <v>103.26702394851036</v>
      </c>
      <c r="BP28" s="6">
        <f t="shared" si="15"/>
        <v>616.5967584555143</v>
      </c>
      <c r="BQ28" s="41">
        <f t="shared" si="16"/>
        <v>175.79152822427798</v>
      </c>
      <c r="BR28" s="11">
        <f t="shared" si="67"/>
        <v>92.88026154333683</v>
      </c>
      <c r="BS28" s="24">
        <f t="shared" si="18"/>
        <v>189.26683162089904</v>
      </c>
      <c r="BT28" s="11">
        <f t="shared" si="68"/>
        <v>110.65734693713897</v>
      </c>
      <c r="BU28" s="24">
        <f t="shared" si="20"/>
        <v>171.0386493618139</v>
      </c>
      <c r="BV28" s="11">
        <f t="shared" si="69"/>
        <v>84.3241984759111</v>
      </c>
      <c r="BW28" s="24">
        <f t="shared" si="52"/>
        <v>202.83459843460534</v>
      </c>
      <c r="BX28" s="15">
        <f t="shared" si="70"/>
        <v>118.9153260438348</v>
      </c>
      <c r="BY28" s="10">
        <f t="shared" si="23"/>
        <v>170.57061119256912</v>
      </c>
      <c r="BZ28" s="11">
        <f t="shared" si="24"/>
        <v>148.17931626298838</v>
      </c>
      <c r="CA28" s="178">
        <f t="shared" si="25"/>
        <v>115.11094496470797</v>
      </c>
      <c r="CB28" s="173" t="s">
        <v>20</v>
      </c>
      <c r="CC28" s="47">
        <v>25</v>
      </c>
    </row>
    <row r="29" spans="1:81" s="62" customFormat="1" ht="19.5" customHeight="1">
      <c r="A29" s="52">
        <v>26</v>
      </c>
      <c r="B29" s="53" t="s">
        <v>21</v>
      </c>
      <c r="C29" s="54">
        <v>9666</v>
      </c>
      <c r="D29" s="55">
        <f t="shared" si="0"/>
        <v>97.65609213982623</v>
      </c>
      <c r="E29" s="54">
        <v>9898</v>
      </c>
      <c r="F29" s="55">
        <f t="shared" si="1"/>
        <v>97.61341222879685</v>
      </c>
      <c r="G29" s="54">
        <v>10140</v>
      </c>
      <c r="H29" s="55">
        <f t="shared" si="2"/>
        <v>98.11320754716981</v>
      </c>
      <c r="I29" s="54">
        <v>10335</v>
      </c>
      <c r="J29" s="55">
        <f t="shared" si="3"/>
        <v>97.51839969805624</v>
      </c>
      <c r="K29" s="54">
        <v>10598</v>
      </c>
      <c r="L29" s="55">
        <f t="shared" si="4"/>
        <v>97.78556929322754</v>
      </c>
      <c r="M29" s="137">
        <v>10838</v>
      </c>
      <c r="N29" s="57">
        <v>2723.6000000000004</v>
      </c>
      <c r="O29" s="55">
        <f t="shared" si="55"/>
        <v>98.31071325440371</v>
      </c>
      <c r="P29" s="56">
        <v>2770.4</v>
      </c>
      <c r="Q29" s="55">
        <f t="shared" si="56"/>
        <v>100.67592121520458</v>
      </c>
      <c r="R29" s="56">
        <v>2751.8</v>
      </c>
      <c r="S29" s="55">
        <f t="shared" si="57"/>
        <v>98.95357618037326</v>
      </c>
      <c r="T29" s="56">
        <v>2780.9</v>
      </c>
      <c r="U29" s="58">
        <f t="shared" si="58"/>
        <v>100.46967014704288</v>
      </c>
      <c r="V29" s="54">
        <v>2767.9</v>
      </c>
      <c r="W29" s="55">
        <f t="shared" si="30"/>
        <v>99.35032304379038</v>
      </c>
      <c r="X29" s="59">
        <v>2786</v>
      </c>
      <c r="Y29" s="57">
        <v>2018.9000000000003</v>
      </c>
      <c r="Z29" s="55">
        <f t="shared" si="59"/>
        <v>96.89944804415649</v>
      </c>
      <c r="AA29" s="56">
        <v>2083.5</v>
      </c>
      <c r="AB29" s="55">
        <f t="shared" si="60"/>
        <v>101.94744825561483</v>
      </c>
      <c r="AC29" s="56">
        <v>2043.6999999999998</v>
      </c>
      <c r="AD29" s="55">
        <f t="shared" si="61"/>
        <v>98.93019653403037</v>
      </c>
      <c r="AE29" s="56">
        <v>2065.8</v>
      </c>
      <c r="AF29" s="58">
        <f t="shared" si="33"/>
        <v>99.65748468329394</v>
      </c>
      <c r="AG29" s="54">
        <v>2072.9</v>
      </c>
      <c r="AH29" s="55">
        <f t="shared" si="34"/>
        <v>99.12490436113238</v>
      </c>
      <c r="AI29" s="60">
        <v>2091.2</v>
      </c>
      <c r="AJ29" s="57">
        <v>704.6999999999999</v>
      </c>
      <c r="AK29" s="55">
        <f t="shared" si="63"/>
        <v>102.59135245304994</v>
      </c>
      <c r="AL29" s="56">
        <v>686.9</v>
      </c>
      <c r="AM29" s="55">
        <f t="shared" si="64"/>
        <v>97.00607258861744</v>
      </c>
      <c r="AN29" s="56">
        <v>708.0999999999999</v>
      </c>
      <c r="AO29" s="55">
        <f t="shared" si="65"/>
        <v>99.02111592784223</v>
      </c>
      <c r="AP29" s="56">
        <v>715.1</v>
      </c>
      <c r="AQ29" s="58">
        <f t="shared" si="66"/>
        <v>102.89208633093526</v>
      </c>
      <c r="AR29" s="54">
        <v>695</v>
      </c>
      <c r="AS29" s="55">
        <f t="shared" si="39"/>
        <v>100.02878526194588</v>
      </c>
      <c r="AT29" s="60">
        <v>694.8</v>
      </c>
      <c r="AU29" s="57">
        <f t="shared" si="40"/>
        <v>771.9757715931285</v>
      </c>
      <c r="AV29" s="55">
        <f t="shared" si="41"/>
        <v>100.67033310491288</v>
      </c>
      <c r="AW29" s="56">
        <f t="shared" si="42"/>
        <v>766.8354199132522</v>
      </c>
      <c r="AX29" s="55">
        <f t="shared" si="43"/>
        <v>103.41995362304156</v>
      </c>
      <c r="AY29" s="56">
        <f t="shared" si="44"/>
        <v>741.4772421077591</v>
      </c>
      <c r="AZ29" s="55">
        <f t="shared" si="45"/>
        <v>100.58096528001894</v>
      </c>
      <c r="BA29" s="56">
        <f t="shared" si="46"/>
        <v>737.194398605616</v>
      </c>
      <c r="BB29" s="58">
        <f t="shared" si="6"/>
        <v>103.02637292872382</v>
      </c>
      <c r="BC29" s="54">
        <f t="shared" si="7"/>
        <v>715.5395047398449</v>
      </c>
      <c r="BD29" s="55">
        <f t="shared" si="47"/>
        <v>101.60018882323081</v>
      </c>
      <c r="BE29" s="61">
        <f t="shared" si="8"/>
        <v>704.269857199554</v>
      </c>
      <c r="BF29" s="57">
        <f t="shared" si="48"/>
        <v>572.2359690370711</v>
      </c>
      <c r="BG29" s="55">
        <f t="shared" si="9"/>
        <v>99.22519519357134</v>
      </c>
      <c r="BH29" s="56">
        <f t="shared" si="49"/>
        <v>576.7043016854104</v>
      </c>
      <c r="BI29" s="55">
        <f t="shared" si="10"/>
        <v>104.72613752443915</v>
      </c>
      <c r="BJ29" s="56">
        <f t="shared" si="50"/>
        <v>550.6784794300556</v>
      </c>
      <c r="BK29" s="55">
        <f t="shared" si="62"/>
        <v>100.55720113234645</v>
      </c>
      <c r="BL29" s="56">
        <f t="shared" si="51"/>
        <v>547.6270950553711</v>
      </c>
      <c r="BM29" s="58">
        <f t="shared" si="12"/>
        <v>102.19351936850983</v>
      </c>
      <c r="BN29" s="54">
        <f t="shared" si="13"/>
        <v>535.8726252304002</v>
      </c>
      <c r="BO29" s="55">
        <f t="shared" si="14"/>
        <v>101.36966535817635</v>
      </c>
      <c r="BP29" s="60">
        <f t="shared" si="15"/>
        <v>528.6321340185597</v>
      </c>
      <c r="BQ29" s="57">
        <f t="shared" si="16"/>
        <v>199.7398025560572</v>
      </c>
      <c r="BR29" s="55">
        <f t="shared" si="67"/>
        <v>105.05371473001118</v>
      </c>
      <c r="BS29" s="56">
        <f t="shared" si="18"/>
        <v>190.1311182278418</v>
      </c>
      <c r="BT29" s="55">
        <f t="shared" si="68"/>
        <v>99.65007925602255</v>
      </c>
      <c r="BU29" s="56">
        <f t="shared" si="20"/>
        <v>190.7987626777034</v>
      </c>
      <c r="BV29" s="55">
        <f t="shared" si="69"/>
        <v>100.64961578520956</v>
      </c>
      <c r="BW29" s="56">
        <f t="shared" si="52"/>
        <v>189.56730355024487</v>
      </c>
      <c r="BX29" s="58">
        <f t="shared" si="70"/>
        <v>105.51043356896486</v>
      </c>
      <c r="BY29" s="54">
        <f t="shared" si="23"/>
        <v>179.66687950944478</v>
      </c>
      <c r="BZ29" s="55">
        <f t="shared" si="24"/>
        <v>102.29401534902524</v>
      </c>
      <c r="CA29" s="177">
        <f t="shared" si="25"/>
        <v>175.6377231809943</v>
      </c>
      <c r="CB29" s="172" t="s">
        <v>21</v>
      </c>
      <c r="CC29" s="63">
        <v>26</v>
      </c>
    </row>
    <row r="30" spans="1:81" s="28" customFormat="1" ht="19.5" customHeight="1">
      <c r="A30" s="14">
        <v>27</v>
      </c>
      <c r="B30" s="26" t="s">
        <v>22</v>
      </c>
      <c r="C30" s="10">
        <v>3551</v>
      </c>
      <c r="D30" s="11">
        <f t="shared" si="0"/>
        <v>98.72115651932165</v>
      </c>
      <c r="E30" s="10">
        <v>3597</v>
      </c>
      <c r="F30" s="11">
        <f t="shared" si="1"/>
        <v>98.92739273927393</v>
      </c>
      <c r="G30" s="10">
        <v>3636</v>
      </c>
      <c r="H30" s="11">
        <f t="shared" si="2"/>
        <v>98.40324763193505</v>
      </c>
      <c r="I30" s="10">
        <v>3695</v>
      </c>
      <c r="J30" s="11">
        <f t="shared" si="3"/>
        <v>98.48081023454158</v>
      </c>
      <c r="K30" s="10">
        <v>3752</v>
      </c>
      <c r="L30" s="11">
        <f t="shared" si="4"/>
        <v>97.6066597294485</v>
      </c>
      <c r="M30" s="138">
        <v>3844</v>
      </c>
      <c r="N30" s="41">
        <v>937.3</v>
      </c>
      <c r="O30" s="11">
        <f t="shared" si="55"/>
        <v>98.49726775956285</v>
      </c>
      <c r="P30" s="24">
        <v>951.5999999999999</v>
      </c>
      <c r="Q30" s="11">
        <f t="shared" si="56"/>
        <v>89.59608323133415</v>
      </c>
      <c r="R30" s="24">
        <v>1062.1</v>
      </c>
      <c r="S30" s="11">
        <f t="shared" si="57"/>
        <v>105.81847165487696</v>
      </c>
      <c r="T30" s="24">
        <v>1003.6999999999998</v>
      </c>
      <c r="U30" s="15">
        <f t="shared" si="58"/>
        <v>103.31446217189911</v>
      </c>
      <c r="V30" s="10">
        <v>971.5</v>
      </c>
      <c r="W30" s="11">
        <f t="shared" si="30"/>
        <v>103.48317000426076</v>
      </c>
      <c r="X30" s="12">
        <v>938.8</v>
      </c>
      <c r="Y30" s="41">
        <v>707.8</v>
      </c>
      <c r="Z30" s="11">
        <f t="shared" si="59"/>
        <v>98.86855706104203</v>
      </c>
      <c r="AA30" s="24">
        <v>715.9000000000001</v>
      </c>
      <c r="AB30" s="11">
        <f t="shared" si="60"/>
        <v>94.62067142479515</v>
      </c>
      <c r="AC30" s="24">
        <v>756.6</v>
      </c>
      <c r="AD30" s="11">
        <f t="shared" si="61"/>
        <v>101.29870129870129</v>
      </c>
      <c r="AE30" s="24">
        <v>746.9000000000001</v>
      </c>
      <c r="AF30" s="15">
        <f t="shared" si="33"/>
        <v>103.59223300970874</v>
      </c>
      <c r="AG30" s="10">
        <v>721.0000000000001</v>
      </c>
      <c r="AH30" s="11">
        <f t="shared" si="34"/>
        <v>100.98039215686276</v>
      </c>
      <c r="AI30" s="6">
        <v>714</v>
      </c>
      <c r="AJ30" s="41">
        <v>229.5</v>
      </c>
      <c r="AK30" s="11">
        <f t="shared" si="63"/>
        <v>97.36953754773018</v>
      </c>
      <c r="AL30" s="24">
        <v>235.69999999999996</v>
      </c>
      <c r="AM30" s="11">
        <f t="shared" si="64"/>
        <v>77.15220949263501</v>
      </c>
      <c r="AN30" s="24">
        <v>305.5</v>
      </c>
      <c r="AO30" s="11">
        <f t="shared" si="65"/>
        <v>118.96417445482865</v>
      </c>
      <c r="AP30" s="24">
        <v>256.8</v>
      </c>
      <c r="AQ30" s="15">
        <f t="shared" si="66"/>
        <v>102.51497005988023</v>
      </c>
      <c r="AR30" s="10">
        <v>250.50000000000003</v>
      </c>
      <c r="AS30" s="11">
        <f t="shared" si="39"/>
        <v>111.43238434163702</v>
      </c>
      <c r="AT30" s="6">
        <v>224.8</v>
      </c>
      <c r="AU30" s="41">
        <f t="shared" si="40"/>
        <v>723.1611392507608</v>
      </c>
      <c r="AV30" s="11">
        <f t="shared" si="41"/>
        <v>99.77321096343213</v>
      </c>
      <c r="AW30" s="24">
        <f t="shared" si="42"/>
        <v>724.8049173397922</v>
      </c>
      <c r="AX30" s="11">
        <f t="shared" si="43"/>
        <v>90.81564717802272</v>
      </c>
      <c r="AY30" s="24">
        <f t="shared" si="44"/>
        <v>798.105766860839</v>
      </c>
      <c r="AZ30" s="11">
        <f t="shared" si="45"/>
        <v>107.24173509226284</v>
      </c>
      <c r="BA30" s="24">
        <f t="shared" si="46"/>
        <v>744.2119116911042</v>
      </c>
      <c r="BB30" s="15">
        <f t="shared" si="6"/>
        <v>104.90821706873218</v>
      </c>
      <c r="BC30" s="10">
        <f t="shared" si="7"/>
        <v>709.3933463796478</v>
      </c>
      <c r="BD30" s="11">
        <f t="shared" si="47"/>
        <v>106.0206038103354</v>
      </c>
      <c r="BE30" s="13">
        <f t="shared" si="8"/>
        <v>669.1089475859906</v>
      </c>
      <c r="BF30" s="41">
        <f t="shared" si="48"/>
        <v>546.0935179362942</v>
      </c>
      <c r="BG30" s="11">
        <f t="shared" si="9"/>
        <v>100.14930998270013</v>
      </c>
      <c r="BH30" s="24">
        <f t="shared" si="49"/>
        <v>545.2793614160964</v>
      </c>
      <c r="BI30" s="11">
        <f t="shared" si="10"/>
        <v>95.90862905998773</v>
      </c>
      <c r="BJ30" s="24">
        <f t="shared" si="50"/>
        <v>568.5404606034374</v>
      </c>
      <c r="BK30" s="11">
        <f t="shared" si="62"/>
        <v>102.66117361150634</v>
      </c>
      <c r="BL30" s="24">
        <f t="shared" si="51"/>
        <v>553.8028064581905</v>
      </c>
      <c r="BM30" s="15">
        <f t="shared" si="12"/>
        <v>105.19027286939841</v>
      </c>
      <c r="BN30" s="10">
        <f t="shared" si="13"/>
        <v>526.4772030259662</v>
      </c>
      <c r="BO30" s="11">
        <f t="shared" si="14"/>
        <v>103.4564572097496</v>
      </c>
      <c r="BP30" s="6">
        <f t="shared" si="15"/>
        <v>508.887716847462</v>
      </c>
      <c r="BQ30" s="41">
        <f t="shared" si="16"/>
        <v>177.0676213144667</v>
      </c>
      <c r="BR30" s="11">
        <f t="shared" si="67"/>
        <v>98.63087202455237</v>
      </c>
      <c r="BS30" s="24">
        <f t="shared" si="18"/>
        <v>179.5255559236959</v>
      </c>
      <c r="BT30" s="11">
        <f t="shared" si="68"/>
        <v>78.20238992141158</v>
      </c>
      <c r="BU30" s="24">
        <f t="shared" si="20"/>
        <v>229.56530625740166</v>
      </c>
      <c r="BV30" s="11">
        <f t="shared" si="69"/>
        <v>120.56424821522631</v>
      </c>
      <c r="BW30" s="24">
        <f t="shared" si="52"/>
        <v>190.4091052329138</v>
      </c>
      <c r="BX30" s="15">
        <f t="shared" si="70"/>
        <v>104.09639179016796</v>
      </c>
      <c r="BY30" s="10">
        <f t="shared" si="23"/>
        <v>182.91614335368172</v>
      </c>
      <c r="BZ30" s="11">
        <f t="shared" si="24"/>
        <v>114.16473491717824</v>
      </c>
      <c r="CA30" s="178">
        <f t="shared" si="25"/>
        <v>160.22123073852865</v>
      </c>
      <c r="CB30" s="173" t="s">
        <v>22</v>
      </c>
      <c r="CC30" s="47">
        <v>27</v>
      </c>
    </row>
    <row r="31" spans="1:81" s="62" customFormat="1" ht="19.5" customHeight="1">
      <c r="A31" s="52">
        <v>28</v>
      </c>
      <c r="B31" s="53" t="s">
        <v>51</v>
      </c>
      <c r="C31" s="54">
        <v>2785</v>
      </c>
      <c r="D31" s="55">
        <f t="shared" si="0"/>
        <v>98.58407079646018</v>
      </c>
      <c r="E31" s="54">
        <v>2825</v>
      </c>
      <c r="F31" s="55">
        <f t="shared" si="1"/>
        <v>98.50069735006973</v>
      </c>
      <c r="G31" s="54">
        <v>2868</v>
      </c>
      <c r="H31" s="55">
        <f t="shared" si="2"/>
        <v>98.4552008238929</v>
      </c>
      <c r="I31" s="54">
        <v>2913</v>
      </c>
      <c r="J31" s="55">
        <f t="shared" si="3"/>
        <v>98.64544530985438</v>
      </c>
      <c r="K31" s="54">
        <v>2953</v>
      </c>
      <c r="L31" s="55">
        <f t="shared" si="4"/>
        <v>98.59766277128547</v>
      </c>
      <c r="M31" s="137">
        <v>2995</v>
      </c>
      <c r="N31" s="57">
        <v>962.1000000000001</v>
      </c>
      <c r="O31" s="55">
        <f t="shared" si="55"/>
        <v>94.76016940805675</v>
      </c>
      <c r="P31" s="56">
        <v>1015.3</v>
      </c>
      <c r="Q31" s="55">
        <f t="shared" si="56"/>
        <v>102.66963292547277</v>
      </c>
      <c r="R31" s="56">
        <v>988.8999999999999</v>
      </c>
      <c r="S31" s="55">
        <f t="shared" si="57"/>
        <v>102.48730438387395</v>
      </c>
      <c r="T31" s="56">
        <v>964.9000000000001</v>
      </c>
      <c r="U31" s="58">
        <f t="shared" si="58"/>
        <v>98.24865085021894</v>
      </c>
      <c r="V31" s="54">
        <v>982.0999999999999</v>
      </c>
      <c r="W31" s="55">
        <f t="shared" si="30"/>
        <v>94.3238570879754</v>
      </c>
      <c r="X31" s="59">
        <v>1041.2</v>
      </c>
      <c r="Y31" s="57">
        <v>810.9</v>
      </c>
      <c r="Z31" s="55">
        <f t="shared" si="59"/>
        <v>98.67364322219517</v>
      </c>
      <c r="AA31" s="56">
        <v>821.8000000000001</v>
      </c>
      <c r="AB31" s="55">
        <f t="shared" si="60"/>
        <v>102.07427648739286</v>
      </c>
      <c r="AC31" s="56">
        <v>805.1</v>
      </c>
      <c r="AD31" s="55">
        <f t="shared" si="61"/>
        <v>99.72748668400843</v>
      </c>
      <c r="AE31" s="56">
        <v>807.3</v>
      </c>
      <c r="AF31" s="58">
        <f t="shared" si="33"/>
        <v>100.21102284011916</v>
      </c>
      <c r="AG31" s="54">
        <v>805.6</v>
      </c>
      <c r="AH31" s="55">
        <f t="shared" si="34"/>
        <v>98.11228839361831</v>
      </c>
      <c r="AI31" s="60">
        <v>821.1</v>
      </c>
      <c r="AJ31" s="57">
        <v>151.2</v>
      </c>
      <c r="AK31" s="55">
        <f t="shared" si="63"/>
        <v>78.13953488372093</v>
      </c>
      <c r="AL31" s="56">
        <v>193.5</v>
      </c>
      <c r="AM31" s="55">
        <f t="shared" si="64"/>
        <v>105.27747551686615</v>
      </c>
      <c r="AN31" s="56">
        <v>183.8</v>
      </c>
      <c r="AO31" s="55">
        <f t="shared" si="65"/>
        <v>116.6243654822335</v>
      </c>
      <c r="AP31" s="56">
        <v>157.6</v>
      </c>
      <c r="AQ31" s="58">
        <f t="shared" si="66"/>
        <v>89.29178470254958</v>
      </c>
      <c r="AR31" s="54">
        <v>176.5</v>
      </c>
      <c r="AS31" s="55">
        <f t="shared" si="39"/>
        <v>80.1908223534757</v>
      </c>
      <c r="AT31" s="60">
        <v>220.1</v>
      </c>
      <c r="AU31" s="57">
        <f t="shared" si="40"/>
        <v>946.4597525884756</v>
      </c>
      <c r="AV31" s="55">
        <f t="shared" si="41"/>
        <v>96.12117722720298</v>
      </c>
      <c r="AW31" s="56">
        <f t="shared" si="42"/>
        <v>984.6526851739604</v>
      </c>
      <c r="AX31" s="55">
        <f t="shared" si="43"/>
        <v>104.51796013700924</v>
      </c>
      <c r="AY31" s="56">
        <f t="shared" si="44"/>
        <v>942.0894589630442</v>
      </c>
      <c r="AZ31" s="55">
        <f t="shared" si="45"/>
        <v>103.81095520729212</v>
      </c>
      <c r="BA31" s="56">
        <f t="shared" si="46"/>
        <v>907.504855419024</v>
      </c>
      <c r="BB31" s="58">
        <f t="shared" si="6"/>
        <v>99.59775693810386</v>
      </c>
      <c r="BC31" s="54">
        <f t="shared" si="7"/>
        <v>911.1699734191835</v>
      </c>
      <c r="BD31" s="55">
        <f t="shared" si="47"/>
        <v>95.66540872959239</v>
      </c>
      <c r="BE31" s="61">
        <f t="shared" si="8"/>
        <v>952.4550049168706</v>
      </c>
      <c r="BF31" s="57">
        <f t="shared" si="48"/>
        <v>797.7177147635326</v>
      </c>
      <c r="BG31" s="55">
        <f t="shared" si="9"/>
        <v>100.09085892377068</v>
      </c>
      <c r="BH31" s="56">
        <f t="shared" si="49"/>
        <v>796.9935749787853</v>
      </c>
      <c r="BI31" s="55">
        <f t="shared" si="10"/>
        <v>103.91188569523428</v>
      </c>
      <c r="BJ31" s="56">
        <f t="shared" si="50"/>
        <v>766.9898103055384</v>
      </c>
      <c r="BK31" s="55">
        <f t="shared" si="62"/>
        <v>101.01549372702988</v>
      </c>
      <c r="BL31" s="56">
        <f t="shared" si="51"/>
        <v>759.2793758729173</v>
      </c>
      <c r="BM31" s="58">
        <f t="shared" si="12"/>
        <v>101.58707533363264</v>
      </c>
      <c r="BN31" s="54">
        <f t="shared" si="13"/>
        <v>747.4173002611693</v>
      </c>
      <c r="BO31" s="55">
        <f t="shared" si="14"/>
        <v>99.50772222786551</v>
      </c>
      <c r="BP31" s="60">
        <f t="shared" si="15"/>
        <v>751.1148718183274</v>
      </c>
      <c r="BQ31" s="57">
        <f t="shared" si="16"/>
        <v>148.74203782494283</v>
      </c>
      <c r="BR31" s="55">
        <f t="shared" si="67"/>
        <v>79.26182622854996</v>
      </c>
      <c r="BS31" s="56">
        <f t="shared" si="18"/>
        <v>187.65911019517515</v>
      </c>
      <c r="BT31" s="55">
        <f t="shared" si="68"/>
        <v>107.17275085013765</v>
      </c>
      <c r="BU31" s="56">
        <f t="shared" si="20"/>
        <v>175.09964865750587</v>
      </c>
      <c r="BV31" s="55">
        <f t="shared" si="69"/>
        <v>118.1306002137372</v>
      </c>
      <c r="BW31" s="56">
        <f t="shared" si="52"/>
        <v>148.2254795461065</v>
      </c>
      <c r="BX31" s="58">
        <f t="shared" si="70"/>
        <v>90.51789915091965</v>
      </c>
      <c r="BY31" s="54">
        <f t="shared" si="23"/>
        <v>163.75267315801437</v>
      </c>
      <c r="BZ31" s="55">
        <f t="shared" si="24"/>
        <v>81.33136232599381</v>
      </c>
      <c r="CA31" s="177">
        <f t="shared" si="25"/>
        <v>201.34013309854322</v>
      </c>
      <c r="CB31" s="172" t="s">
        <v>51</v>
      </c>
      <c r="CC31" s="63">
        <v>28</v>
      </c>
    </row>
    <row r="32" spans="1:81" s="28" customFormat="1" ht="19.5" customHeight="1">
      <c r="A32" s="14">
        <v>29</v>
      </c>
      <c r="B32" s="26" t="s">
        <v>23</v>
      </c>
      <c r="C32" s="10">
        <v>9441</v>
      </c>
      <c r="D32" s="11">
        <f t="shared" si="0"/>
        <v>98.05774823431658</v>
      </c>
      <c r="E32" s="10">
        <v>9628</v>
      </c>
      <c r="F32" s="11">
        <f t="shared" si="1"/>
        <v>98.03482333774565</v>
      </c>
      <c r="G32" s="10">
        <v>9821</v>
      </c>
      <c r="H32" s="11">
        <f t="shared" si="2"/>
        <v>98.15110933439937</v>
      </c>
      <c r="I32" s="10">
        <v>10006</v>
      </c>
      <c r="J32" s="11">
        <f t="shared" si="3"/>
        <v>97.93481452481159</v>
      </c>
      <c r="K32" s="10">
        <v>10217</v>
      </c>
      <c r="L32" s="11">
        <f t="shared" si="4"/>
        <v>97.85461162723877</v>
      </c>
      <c r="M32" s="138">
        <v>10441</v>
      </c>
      <c r="N32" s="41">
        <v>2213.1</v>
      </c>
      <c r="O32" s="11">
        <f t="shared" si="55"/>
        <v>106.5681128713825</v>
      </c>
      <c r="P32" s="24">
        <v>2076.7</v>
      </c>
      <c r="Q32" s="11">
        <f t="shared" si="56"/>
        <v>98.33325441545529</v>
      </c>
      <c r="R32" s="24">
        <v>2111.8999999999996</v>
      </c>
      <c r="S32" s="11">
        <f t="shared" si="57"/>
        <v>98.39265747297799</v>
      </c>
      <c r="T32" s="24">
        <v>2146.4</v>
      </c>
      <c r="U32" s="15">
        <f t="shared" si="58"/>
        <v>102.19005903637402</v>
      </c>
      <c r="V32" s="10">
        <v>2100.4</v>
      </c>
      <c r="W32" s="11">
        <f t="shared" si="30"/>
        <v>97.50707952277054</v>
      </c>
      <c r="X32" s="12">
        <v>2154.1</v>
      </c>
      <c r="Y32" s="41">
        <v>1850</v>
      </c>
      <c r="Z32" s="11">
        <f t="shared" si="59"/>
        <v>107.15940685820206</v>
      </c>
      <c r="AA32" s="24">
        <v>1726.3999999999996</v>
      </c>
      <c r="AB32" s="11">
        <f t="shared" si="60"/>
        <v>98.36476554042504</v>
      </c>
      <c r="AC32" s="24">
        <v>1755.1</v>
      </c>
      <c r="AD32" s="11">
        <f t="shared" si="61"/>
        <v>99.38841383996828</v>
      </c>
      <c r="AE32" s="24">
        <v>1765.9</v>
      </c>
      <c r="AF32" s="15">
        <f t="shared" si="33"/>
        <v>101.43021252153935</v>
      </c>
      <c r="AG32" s="10">
        <v>1741</v>
      </c>
      <c r="AH32" s="11">
        <f t="shared" si="34"/>
        <v>96.1984749696099</v>
      </c>
      <c r="AI32" s="6">
        <v>1809.8</v>
      </c>
      <c r="AJ32" s="41">
        <v>363.1</v>
      </c>
      <c r="AK32" s="11">
        <f t="shared" si="63"/>
        <v>103.65401084784472</v>
      </c>
      <c r="AL32" s="24">
        <v>350.29999999999995</v>
      </c>
      <c r="AM32" s="11">
        <f t="shared" si="64"/>
        <v>98.17825112107622</v>
      </c>
      <c r="AN32" s="24">
        <v>356.8</v>
      </c>
      <c r="AO32" s="11">
        <f t="shared" si="65"/>
        <v>93.77135348226018</v>
      </c>
      <c r="AP32" s="24">
        <v>380.5</v>
      </c>
      <c r="AQ32" s="15">
        <f t="shared" si="66"/>
        <v>105.87089593767391</v>
      </c>
      <c r="AR32" s="10">
        <v>359.4</v>
      </c>
      <c r="AS32" s="11">
        <f t="shared" si="39"/>
        <v>104.38571013650885</v>
      </c>
      <c r="AT32" s="6">
        <v>344.3</v>
      </c>
      <c r="AU32" s="41">
        <f t="shared" si="40"/>
        <v>642.2293900257257</v>
      </c>
      <c r="AV32" s="11">
        <f t="shared" si="41"/>
        <v>108.6789313341458</v>
      </c>
      <c r="AW32" s="24">
        <f t="shared" si="42"/>
        <v>590.9419444428636</v>
      </c>
      <c r="AX32" s="11">
        <f t="shared" si="43"/>
        <v>100.57921994946025</v>
      </c>
      <c r="AY32" s="24">
        <f t="shared" si="44"/>
        <v>587.5388024880331</v>
      </c>
      <c r="AZ32" s="11">
        <f t="shared" si="45"/>
        <v>99.97220178246224</v>
      </c>
      <c r="BA32" s="24">
        <f t="shared" si="46"/>
        <v>587.702173216618</v>
      </c>
      <c r="BB32" s="15">
        <f t="shared" si="6"/>
        <v>104.34497633166434</v>
      </c>
      <c r="BC32" s="10">
        <f t="shared" si="7"/>
        <v>563.2299645634928</v>
      </c>
      <c r="BD32" s="11">
        <f t="shared" si="47"/>
        <v>99.64484851690781</v>
      </c>
      <c r="BE32" s="13">
        <f t="shared" si="8"/>
        <v>565.2374136209595</v>
      </c>
      <c r="BF32" s="41">
        <f t="shared" si="48"/>
        <v>536.8597765792746</v>
      </c>
      <c r="BG32" s="11">
        <f t="shared" si="9"/>
        <v>109.28193721330044</v>
      </c>
      <c r="BH32" s="24">
        <f t="shared" si="49"/>
        <v>491.2612187057155</v>
      </c>
      <c r="BI32" s="11">
        <f t="shared" si="10"/>
        <v>100.61145079942068</v>
      </c>
      <c r="BJ32" s="24">
        <f t="shared" si="50"/>
        <v>488.2756533201131</v>
      </c>
      <c r="BK32" s="11">
        <f t="shared" si="62"/>
        <v>100.98394350185083</v>
      </c>
      <c r="BL32" s="24">
        <f t="shared" si="51"/>
        <v>483.5181083130944</v>
      </c>
      <c r="BM32" s="15">
        <f t="shared" si="12"/>
        <v>103.56910666925522</v>
      </c>
      <c r="BN32" s="10">
        <f t="shared" si="13"/>
        <v>466.855536233594</v>
      </c>
      <c r="BO32" s="11">
        <f t="shared" si="14"/>
        <v>98.30755379834561</v>
      </c>
      <c r="BP32" s="6">
        <f t="shared" si="15"/>
        <v>474.8928421016724</v>
      </c>
      <c r="BQ32" s="41">
        <f t="shared" si="16"/>
        <v>105.36961344645115</v>
      </c>
      <c r="BR32" s="11">
        <f t="shared" si="67"/>
        <v>105.70710903961965</v>
      </c>
      <c r="BS32" s="24">
        <f t="shared" si="18"/>
        <v>99.68072573714791</v>
      </c>
      <c r="BT32" s="11">
        <f t="shared" si="68"/>
        <v>100.42067632623817</v>
      </c>
      <c r="BU32" s="24">
        <f t="shared" si="20"/>
        <v>99.26314916791999</v>
      </c>
      <c r="BV32" s="11">
        <f t="shared" si="69"/>
        <v>95.27670979226957</v>
      </c>
      <c r="BW32" s="24">
        <f t="shared" si="52"/>
        <v>104.18406490352363</v>
      </c>
      <c r="BX32" s="15">
        <f t="shared" si="70"/>
        <v>108.10343232012936</v>
      </c>
      <c r="BY32" s="10">
        <f t="shared" si="23"/>
        <v>96.37442832989872</v>
      </c>
      <c r="BZ32" s="11">
        <f t="shared" si="24"/>
        <v>106.67428790596935</v>
      </c>
      <c r="CA32" s="178">
        <f t="shared" si="25"/>
        <v>90.34457151928711</v>
      </c>
      <c r="CB32" s="173" t="s">
        <v>23</v>
      </c>
      <c r="CC32" s="47">
        <v>29</v>
      </c>
    </row>
    <row r="33" spans="1:81" s="62" customFormat="1" ht="19.5" customHeight="1">
      <c r="A33" s="52">
        <v>30</v>
      </c>
      <c r="B33" s="53" t="s">
        <v>52</v>
      </c>
      <c r="C33" s="54">
        <v>4313</v>
      </c>
      <c r="D33" s="55">
        <f t="shared" si="0"/>
        <v>97.93369663941871</v>
      </c>
      <c r="E33" s="54">
        <v>4404</v>
      </c>
      <c r="F33" s="55">
        <f t="shared" si="1"/>
        <v>98.96629213483146</v>
      </c>
      <c r="G33" s="54">
        <v>4450</v>
      </c>
      <c r="H33" s="55">
        <f t="shared" si="2"/>
        <v>99.02091677792612</v>
      </c>
      <c r="I33" s="54">
        <v>4494</v>
      </c>
      <c r="J33" s="55">
        <f t="shared" si="3"/>
        <v>98.12227074235808</v>
      </c>
      <c r="K33" s="54">
        <v>4580</v>
      </c>
      <c r="L33" s="55">
        <f t="shared" si="4"/>
        <v>98.85603280811569</v>
      </c>
      <c r="M33" s="137">
        <v>4633</v>
      </c>
      <c r="N33" s="57">
        <v>1264.7</v>
      </c>
      <c r="O33" s="55">
        <f t="shared" si="55"/>
        <v>98.57365549493375</v>
      </c>
      <c r="P33" s="56">
        <v>1283</v>
      </c>
      <c r="Q33" s="55">
        <f t="shared" si="56"/>
        <v>99.0351215746816</v>
      </c>
      <c r="R33" s="56">
        <v>1295.5</v>
      </c>
      <c r="S33" s="55">
        <f t="shared" si="57"/>
        <v>97.3328324567994</v>
      </c>
      <c r="T33" s="56">
        <v>1331</v>
      </c>
      <c r="U33" s="58">
        <f t="shared" si="58"/>
        <v>78.2849076579226</v>
      </c>
      <c r="V33" s="54">
        <v>1700.1999999999998</v>
      </c>
      <c r="W33" s="55">
        <f t="shared" si="30"/>
        <v>95.1746529332736</v>
      </c>
      <c r="X33" s="59">
        <v>1786.4</v>
      </c>
      <c r="Y33" s="57">
        <v>943.5999999999999</v>
      </c>
      <c r="Z33" s="55">
        <f t="shared" si="59"/>
        <v>97.55996691480561</v>
      </c>
      <c r="AA33" s="56">
        <v>967.1999999999999</v>
      </c>
      <c r="AB33" s="55">
        <f t="shared" si="60"/>
        <v>99.2</v>
      </c>
      <c r="AC33" s="56">
        <v>975</v>
      </c>
      <c r="AD33" s="55">
        <f t="shared" si="61"/>
        <v>93.14989968472344</v>
      </c>
      <c r="AE33" s="56">
        <v>1046.6999999999998</v>
      </c>
      <c r="AF33" s="58">
        <f t="shared" si="33"/>
        <v>104.4193934557063</v>
      </c>
      <c r="AG33" s="54">
        <v>1002.4</v>
      </c>
      <c r="AH33" s="55">
        <f t="shared" si="34"/>
        <v>99.9700807818889</v>
      </c>
      <c r="AI33" s="60">
        <v>1002.7</v>
      </c>
      <c r="AJ33" s="57">
        <v>321.1</v>
      </c>
      <c r="AK33" s="55">
        <f t="shared" si="63"/>
        <v>101.67827739075366</v>
      </c>
      <c r="AL33" s="56">
        <v>315.79999999999995</v>
      </c>
      <c r="AM33" s="55">
        <f t="shared" si="64"/>
        <v>98.53354134165366</v>
      </c>
      <c r="AN33" s="56">
        <v>320.5</v>
      </c>
      <c r="AO33" s="55">
        <f t="shared" si="65"/>
        <v>112.7330284910306</v>
      </c>
      <c r="AP33" s="56">
        <v>284.3</v>
      </c>
      <c r="AQ33" s="58">
        <f t="shared" si="66"/>
        <v>40.742333046718265</v>
      </c>
      <c r="AR33" s="54">
        <v>697.7999999999998</v>
      </c>
      <c r="AS33" s="55">
        <f t="shared" si="39"/>
        <v>89.03917315299219</v>
      </c>
      <c r="AT33" s="60">
        <v>783.7</v>
      </c>
      <c r="AU33" s="57">
        <f t="shared" si="40"/>
        <v>803.3692341408105</v>
      </c>
      <c r="AV33" s="55">
        <f t="shared" si="41"/>
        <v>100.65346134933648</v>
      </c>
      <c r="AW33" s="56">
        <f t="shared" si="42"/>
        <v>798.1536087989748</v>
      </c>
      <c r="AX33" s="55">
        <f t="shared" si="43"/>
        <v>100.34371151299807</v>
      </c>
      <c r="AY33" s="56">
        <f t="shared" si="44"/>
        <v>795.4196598514153</v>
      </c>
      <c r="AZ33" s="55">
        <f t="shared" si="45"/>
        <v>98.02665832087717</v>
      </c>
      <c r="BA33" s="56">
        <f t="shared" si="46"/>
        <v>811.4319854173906</v>
      </c>
      <c r="BB33" s="58">
        <f t="shared" si="6"/>
        <v>79.78301670522596</v>
      </c>
      <c r="BC33" s="54">
        <f t="shared" si="7"/>
        <v>1017.0485134892624</v>
      </c>
      <c r="BD33" s="55">
        <f t="shared" si="47"/>
        <v>96.27601900433552</v>
      </c>
      <c r="BE33" s="61">
        <f t="shared" si="8"/>
        <v>1056.388209657342</v>
      </c>
      <c r="BF33" s="57">
        <f t="shared" si="48"/>
        <v>599.3984417927323</v>
      </c>
      <c r="BG33" s="55">
        <f t="shared" si="9"/>
        <v>99.61838495080082</v>
      </c>
      <c r="BH33" s="56">
        <f t="shared" si="49"/>
        <v>601.6945989324773</v>
      </c>
      <c r="BI33" s="55">
        <f t="shared" si="10"/>
        <v>100.51076854167444</v>
      </c>
      <c r="BJ33" s="56">
        <f t="shared" si="50"/>
        <v>598.6369497144963</v>
      </c>
      <c r="BK33" s="55">
        <f t="shared" si="62"/>
        <v>93.81390799524081</v>
      </c>
      <c r="BL33" s="56">
        <f t="shared" si="51"/>
        <v>638.1110887576128</v>
      </c>
      <c r="BM33" s="58">
        <f t="shared" si="12"/>
        <v>106.41762839945144</v>
      </c>
      <c r="BN33" s="54">
        <f t="shared" si="13"/>
        <v>599.6291200574266</v>
      </c>
      <c r="BO33" s="55">
        <f t="shared" si="14"/>
        <v>101.12693979530376</v>
      </c>
      <c r="BP33" s="60">
        <f t="shared" si="15"/>
        <v>592.9469647466508</v>
      </c>
      <c r="BQ33" s="57">
        <f t="shared" si="16"/>
        <v>203.97079234807796</v>
      </c>
      <c r="BR33" s="55">
        <f t="shared" si="67"/>
        <v>103.82358767189406</v>
      </c>
      <c r="BS33" s="56">
        <f t="shared" si="18"/>
        <v>196.45900986649744</v>
      </c>
      <c r="BT33" s="55">
        <f t="shared" si="68"/>
        <v>99.83550370345222</v>
      </c>
      <c r="BU33" s="56">
        <f t="shared" si="20"/>
        <v>196.78271013691904</v>
      </c>
      <c r="BV33" s="55">
        <f t="shared" si="69"/>
        <v>113.5366328753745</v>
      </c>
      <c r="BW33" s="56">
        <f t="shared" si="52"/>
        <v>173.32089665977773</v>
      </c>
      <c r="BX33" s="58">
        <f t="shared" si="70"/>
        <v>41.522003861586484</v>
      </c>
      <c r="BY33" s="54">
        <f t="shared" si="23"/>
        <v>417.4193934318358</v>
      </c>
      <c r="BZ33" s="55">
        <f t="shared" si="24"/>
        <v>90.06953913052683</v>
      </c>
      <c r="CA33" s="177">
        <f t="shared" si="25"/>
        <v>463.4412449106913</v>
      </c>
      <c r="CB33" s="172" t="s">
        <v>52</v>
      </c>
      <c r="CC33" s="63">
        <v>30</v>
      </c>
    </row>
    <row r="34" spans="1:81" s="28" customFormat="1" ht="19.5" customHeight="1">
      <c r="A34" s="14">
        <v>31</v>
      </c>
      <c r="B34" s="26" t="s">
        <v>24</v>
      </c>
      <c r="C34" s="10">
        <v>5973</v>
      </c>
      <c r="D34" s="11">
        <f t="shared" si="0"/>
        <v>98.04661851608667</v>
      </c>
      <c r="E34" s="10">
        <v>6092</v>
      </c>
      <c r="F34" s="11">
        <f t="shared" si="1"/>
        <v>98.70382372002592</v>
      </c>
      <c r="G34" s="10">
        <v>6172</v>
      </c>
      <c r="H34" s="11">
        <f t="shared" si="2"/>
        <v>98.54702219383682</v>
      </c>
      <c r="I34" s="10">
        <v>6263</v>
      </c>
      <c r="J34" s="11">
        <f t="shared" si="3"/>
        <v>98.12000626664577</v>
      </c>
      <c r="K34" s="10">
        <v>6383</v>
      </c>
      <c r="L34" s="11">
        <f t="shared" si="4"/>
        <v>98.1094374423609</v>
      </c>
      <c r="M34" s="138">
        <v>6506</v>
      </c>
      <c r="N34" s="41">
        <v>1438.7</v>
      </c>
      <c r="O34" s="11">
        <f t="shared" si="55"/>
        <v>91.759678550928</v>
      </c>
      <c r="P34" s="24">
        <v>1567.8999999999999</v>
      </c>
      <c r="Q34" s="11">
        <f t="shared" si="56"/>
        <v>100.16610234459849</v>
      </c>
      <c r="R34" s="24">
        <v>1565.3</v>
      </c>
      <c r="S34" s="11">
        <f t="shared" si="57"/>
        <v>100.54599177800617</v>
      </c>
      <c r="T34" s="24">
        <v>1556.8</v>
      </c>
      <c r="U34" s="15">
        <f t="shared" si="58"/>
        <v>101.36736554238831</v>
      </c>
      <c r="V34" s="10">
        <v>1535.8000000000002</v>
      </c>
      <c r="W34" s="11">
        <f t="shared" si="30"/>
        <v>97.88400254939454</v>
      </c>
      <c r="X34" s="12">
        <v>1569</v>
      </c>
      <c r="Y34" s="41">
        <v>1179.6999999999998</v>
      </c>
      <c r="Z34" s="11">
        <f t="shared" si="59"/>
        <v>96.79986871256256</v>
      </c>
      <c r="AA34" s="24">
        <v>1218.7</v>
      </c>
      <c r="AB34" s="11">
        <f t="shared" si="60"/>
        <v>99.33164887113864</v>
      </c>
      <c r="AC34" s="24">
        <v>1226.9</v>
      </c>
      <c r="AD34" s="11">
        <f t="shared" si="61"/>
        <v>101.9866999168745</v>
      </c>
      <c r="AE34" s="24">
        <v>1203</v>
      </c>
      <c r="AF34" s="15">
        <f t="shared" si="33"/>
        <v>99.99168813897431</v>
      </c>
      <c r="AG34" s="10">
        <v>1203.1000000000001</v>
      </c>
      <c r="AH34" s="11">
        <f t="shared" si="34"/>
        <v>97.5354681799757</v>
      </c>
      <c r="AI34" s="6">
        <v>1233.5</v>
      </c>
      <c r="AJ34" s="41">
        <v>259</v>
      </c>
      <c r="AK34" s="11">
        <f t="shared" si="63"/>
        <v>74.16953035509736</v>
      </c>
      <c r="AL34" s="24">
        <v>349.2</v>
      </c>
      <c r="AM34" s="11">
        <f t="shared" si="64"/>
        <v>103.19148936170211</v>
      </c>
      <c r="AN34" s="24">
        <v>338.40000000000003</v>
      </c>
      <c r="AO34" s="11">
        <f t="shared" si="65"/>
        <v>95.64725833804411</v>
      </c>
      <c r="AP34" s="24">
        <v>353.79999999999995</v>
      </c>
      <c r="AQ34" s="15">
        <f t="shared" si="66"/>
        <v>106.34204989480008</v>
      </c>
      <c r="AR34" s="10">
        <v>332.70000000000005</v>
      </c>
      <c r="AS34" s="11">
        <f t="shared" si="39"/>
        <v>99.16542473919526</v>
      </c>
      <c r="AT34" s="6">
        <v>335.5</v>
      </c>
      <c r="AU34" s="41">
        <f t="shared" si="40"/>
        <v>659.9102353283841</v>
      </c>
      <c r="AV34" s="11">
        <f t="shared" si="41"/>
        <v>93.58780541306771</v>
      </c>
      <c r="AW34" s="24">
        <f t="shared" si="42"/>
        <v>705.1241691326599</v>
      </c>
      <c r="AX34" s="11">
        <f t="shared" si="43"/>
        <v>101.75951268833835</v>
      </c>
      <c r="AY34" s="24">
        <f t="shared" si="44"/>
        <v>692.9319436623709</v>
      </c>
      <c r="AZ34" s="11">
        <f t="shared" si="45"/>
        <v>101.74967616601116</v>
      </c>
      <c r="BA34" s="24">
        <f t="shared" si="46"/>
        <v>681.0163626779586</v>
      </c>
      <c r="BB34" s="15">
        <f t="shared" si="6"/>
        <v>103.30957915648484</v>
      </c>
      <c r="BC34" s="10">
        <f t="shared" si="7"/>
        <v>659.1996291519212</v>
      </c>
      <c r="BD34" s="11">
        <f t="shared" si="47"/>
        <v>99.77022099112654</v>
      </c>
      <c r="BE34" s="13">
        <f t="shared" si="8"/>
        <v>660.7178200101908</v>
      </c>
      <c r="BF34" s="41">
        <f t="shared" si="48"/>
        <v>541.1107976763012</v>
      </c>
      <c r="BG34" s="11">
        <f t="shared" si="9"/>
        <v>98.72841121663001</v>
      </c>
      <c r="BH34" s="24">
        <f t="shared" si="49"/>
        <v>548.0801230448196</v>
      </c>
      <c r="BI34" s="11">
        <f t="shared" si="10"/>
        <v>100.91178499570799</v>
      </c>
      <c r="BJ34" s="24">
        <f t="shared" si="50"/>
        <v>543.1279637637276</v>
      </c>
      <c r="BK34" s="11">
        <f t="shared" si="62"/>
        <v>103.20763171438591</v>
      </c>
      <c r="BL34" s="24">
        <f t="shared" si="51"/>
        <v>526.2478701834431</v>
      </c>
      <c r="BM34" s="15">
        <f t="shared" si="12"/>
        <v>101.90754357194203</v>
      </c>
      <c r="BN34" s="10">
        <f t="shared" si="13"/>
        <v>516.3973654334395</v>
      </c>
      <c r="BO34" s="11">
        <f t="shared" si="14"/>
        <v>99.4149703867965</v>
      </c>
      <c r="BP34" s="6">
        <f t="shared" si="15"/>
        <v>519.4362211488657</v>
      </c>
      <c r="BQ34" s="41">
        <f t="shared" si="16"/>
        <v>118.79943765208277</v>
      </c>
      <c r="BR34" s="11">
        <f t="shared" si="67"/>
        <v>75.64720892738208</v>
      </c>
      <c r="BS34" s="24">
        <f t="shared" si="18"/>
        <v>157.04404608784031</v>
      </c>
      <c r="BT34" s="11">
        <f t="shared" si="68"/>
        <v>104.8330265952184</v>
      </c>
      <c r="BU34" s="24">
        <f t="shared" si="20"/>
        <v>149.80397989864326</v>
      </c>
      <c r="BV34" s="11">
        <f t="shared" si="69"/>
        <v>96.79229763380414</v>
      </c>
      <c r="BW34" s="24">
        <f t="shared" si="52"/>
        <v>154.7684924945155</v>
      </c>
      <c r="BX34" s="15">
        <f t="shared" si="70"/>
        <v>108.37957919184242</v>
      </c>
      <c r="BY34" s="10">
        <f t="shared" si="23"/>
        <v>142.80226371848167</v>
      </c>
      <c r="BZ34" s="11">
        <f t="shared" si="24"/>
        <v>101.07633610421497</v>
      </c>
      <c r="CA34" s="178">
        <f t="shared" si="25"/>
        <v>141.28159886132505</v>
      </c>
      <c r="CB34" s="173" t="s">
        <v>24</v>
      </c>
      <c r="CC34" s="47">
        <v>31</v>
      </c>
    </row>
    <row r="35" spans="1:81" s="62" customFormat="1" ht="19.5" customHeight="1">
      <c r="A35" s="52">
        <v>32</v>
      </c>
      <c r="B35" s="53" t="s">
        <v>25</v>
      </c>
      <c r="C35" s="54">
        <v>17207</v>
      </c>
      <c r="D35" s="55">
        <f t="shared" si="0"/>
        <v>97.90611664295875</v>
      </c>
      <c r="E35" s="54">
        <v>17575</v>
      </c>
      <c r="F35" s="55">
        <f t="shared" si="1"/>
        <v>98.23923979877026</v>
      </c>
      <c r="G35" s="54">
        <v>17890</v>
      </c>
      <c r="H35" s="55">
        <f t="shared" si="2"/>
        <v>98.58922076490687</v>
      </c>
      <c r="I35" s="54">
        <v>18146</v>
      </c>
      <c r="J35" s="55">
        <f t="shared" si="3"/>
        <v>97.96469254440426</v>
      </c>
      <c r="K35" s="54">
        <v>18523</v>
      </c>
      <c r="L35" s="55">
        <f t="shared" si="4"/>
        <v>98.2808935109036</v>
      </c>
      <c r="M35" s="137">
        <v>18847</v>
      </c>
      <c r="N35" s="57">
        <v>4475.800000000001</v>
      </c>
      <c r="O35" s="55">
        <f t="shared" si="55"/>
        <v>100.17233275889085</v>
      </c>
      <c r="P35" s="56">
        <v>4468.099999999999</v>
      </c>
      <c r="Q35" s="55">
        <f t="shared" si="56"/>
        <v>98.04700357683612</v>
      </c>
      <c r="R35" s="56">
        <v>4557.1</v>
      </c>
      <c r="S35" s="55">
        <f t="shared" si="57"/>
        <v>99.02003389683199</v>
      </c>
      <c r="T35" s="56">
        <v>4602.199999999999</v>
      </c>
      <c r="U35" s="58">
        <f t="shared" si="58"/>
        <v>103.69051910598412</v>
      </c>
      <c r="V35" s="54">
        <v>4438.4</v>
      </c>
      <c r="W35" s="55">
        <f t="shared" si="30"/>
        <v>99.341958010654</v>
      </c>
      <c r="X35" s="59">
        <v>4467.8</v>
      </c>
      <c r="Y35" s="57">
        <v>3698.8999999999996</v>
      </c>
      <c r="Z35" s="55">
        <f t="shared" si="59"/>
        <v>101.38694734533891</v>
      </c>
      <c r="AA35" s="56">
        <v>3648.3</v>
      </c>
      <c r="AB35" s="55">
        <f t="shared" si="60"/>
        <v>97.68917688641353</v>
      </c>
      <c r="AC35" s="56">
        <v>3734.6000000000004</v>
      </c>
      <c r="AD35" s="55">
        <f t="shared" si="61"/>
        <v>99.70366019702595</v>
      </c>
      <c r="AE35" s="56">
        <v>3745.6999999999994</v>
      </c>
      <c r="AF35" s="58">
        <f t="shared" si="33"/>
        <v>102.428286253384</v>
      </c>
      <c r="AG35" s="54">
        <v>3656.9</v>
      </c>
      <c r="AH35" s="55">
        <f t="shared" si="34"/>
        <v>99.34258781342534</v>
      </c>
      <c r="AI35" s="60">
        <v>3681.1</v>
      </c>
      <c r="AJ35" s="57">
        <v>776.9000000000001</v>
      </c>
      <c r="AK35" s="55">
        <f t="shared" si="63"/>
        <v>94.76701634545013</v>
      </c>
      <c r="AL35" s="56">
        <v>819.8</v>
      </c>
      <c r="AM35" s="55">
        <f t="shared" si="64"/>
        <v>99.67173252279635</v>
      </c>
      <c r="AN35" s="56">
        <v>822.5</v>
      </c>
      <c r="AO35" s="55">
        <f t="shared" si="65"/>
        <v>96.03035610040865</v>
      </c>
      <c r="AP35" s="56">
        <v>856.4999999999999</v>
      </c>
      <c r="AQ35" s="58">
        <f t="shared" si="66"/>
        <v>109.59692898272549</v>
      </c>
      <c r="AR35" s="54">
        <v>781.5000000000001</v>
      </c>
      <c r="AS35" s="55">
        <f t="shared" si="39"/>
        <v>99.33901105885344</v>
      </c>
      <c r="AT35" s="60">
        <v>786.7</v>
      </c>
      <c r="AU35" s="57">
        <f t="shared" si="40"/>
        <v>712.6440258862475</v>
      </c>
      <c r="AV35" s="55">
        <f t="shared" si="41"/>
        <v>102.31468287542899</v>
      </c>
      <c r="AW35" s="56">
        <f t="shared" si="42"/>
        <v>696.521756074748</v>
      </c>
      <c r="AX35" s="55">
        <f t="shared" si="43"/>
        <v>100.07775478091045</v>
      </c>
      <c r="AY35" s="56">
        <f t="shared" si="44"/>
        <v>695.9805978856829</v>
      </c>
      <c r="AZ35" s="55">
        <f t="shared" si="45"/>
        <v>100.16255995328898</v>
      </c>
      <c r="BA35" s="56">
        <f t="shared" si="46"/>
        <v>694.8510483460635</v>
      </c>
      <c r="BB35" s="58">
        <f t="shared" si="6"/>
        <v>105.84478592528072</v>
      </c>
      <c r="BC35" s="54">
        <f t="shared" si="7"/>
        <v>656.4811315661609</v>
      </c>
      <c r="BD35" s="55">
        <f t="shared" si="47"/>
        <v>101.07962439274392</v>
      </c>
      <c r="BE35" s="61">
        <f t="shared" si="8"/>
        <v>649.4693025524211</v>
      </c>
      <c r="BF35" s="57">
        <f t="shared" si="48"/>
        <v>588.944766823951</v>
      </c>
      <c r="BG35" s="55">
        <f t="shared" si="9"/>
        <v>103.55527399281289</v>
      </c>
      <c r="BH35" s="56">
        <f t="shared" si="49"/>
        <v>568.7250336132817</v>
      </c>
      <c r="BI35" s="55">
        <f t="shared" si="10"/>
        <v>99.71251677799575</v>
      </c>
      <c r="BJ35" s="56">
        <f t="shared" si="50"/>
        <v>570.3647365350487</v>
      </c>
      <c r="BK35" s="55">
        <f t="shared" si="62"/>
        <v>100.85407416091046</v>
      </c>
      <c r="BL35" s="56">
        <f t="shared" si="51"/>
        <v>565.5346512080853</v>
      </c>
      <c r="BM35" s="58">
        <f t="shared" si="12"/>
        <v>104.55632901308452</v>
      </c>
      <c r="BN35" s="54">
        <f t="shared" si="13"/>
        <v>540.8899265555817</v>
      </c>
      <c r="BO35" s="55">
        <f t="shared" si="14"/>
        <v>101.08026521187858</v>
      </c>
      <c r="BP35" s="60">
        <f t="shared" si="15"/>
        <v>535.1093266542184</v>
      </c>
      <c r="BQ35" s="57">
        <f t="shared" si="16"/>
        <v>123.69925906229625</v>
      </c>
      <c r="BR35" s="55">
        <f t="shared" si="67"/>
        <v>96.7937648789031</v>
      </c>
      <c r="BS35" s="56">
        <f t="shared" si="18"/>
        <v>127.7967224614665</v>
      </c>
      <c r="BT35" s="55">
        <f t="shared" si="68"/>
        <v>101.73613514040639</v>
      </c>
      <c r="BU35" s="56">
        <f t="shared" si="20"/>
        <v>125.61586135063398</v>
      </c>
      <c r="BV35" s="55">
        <f t="shared" si="69"/>
        <v>97.13838626095045</v>
      </c>
      <c r="BW35" s="56">
        <f t="shared" si="52"/>
        <v>129.31639713797824</v>
      </c>
      <c r="BX35" s="58">
        <f t="shared" si="70"/>
        <v>111.87390695178134</v>
      </c>
      <c r="BY35" s="54">
        <f t="shared" si="23"/>
        <v>115.59120501057924</v>
      </c>
      <c r="BZ35" s="55">
        <f t="shared" si="24"/>
        <v>101.07662589354915</v>
      </c>
      <c r="CA35" s="177">
        <f t="shared" si="25"/>
        <v>114.35997589820263</v>
      </c>
      <c r="CB35" s="172" t="s">
        <v>25</v>
      </c>
      <c r="CC35" s="63">
        <v>32</v>
      </c>
    </row>
    <row r="36" spans="1:81" s="28" customFormat="1" ht="19.5" customHeight="1" thickBot="1">
      <c r="A36" s="191">
        <v>33</v>
      </c>
      <c r="B36" s="192" t="s">
        <v>26</v>
      </c>
      <c r="C36" s="119">
        <v>12884</v>
      </c>
      <c r="D36" s="179">
        <f t="shared" si="0"/>
        <v>98.07414173707848</v>
      </c>
      <c r="E36" s="119">
        <v>13137</v>
      </c>
      <c r="F36" s="179">
        <f t="shared" si="1"/>
        <v>97.6002971768202</v>
      </c>
      <c r="G36" s="119">
        <v>13460</v>
      </c>
      <c r="H36" s="179">
        <f t="shared" si="2"/>
        <v>97.94076984646729</v>
      </c>
      <c r="I36" s="119">
        <v>13743</v>
      </c>
      <c r="J36" s="179">
        <f t="shared" si="3"/>
        <v>98.1152281002356</v>
      </c>
      <c r="K36" s="119">
        <v>14007</v>
      </c>
      <c r="L36" s="179">
        <f t="shared" si="4"/>
        <v>98.71731623088309</v>
      </c>
      <c r="M36" s="193">
        <v>14189</v>
      </c>
      <c r="N36" s="117">
        <v>3218.2000000000003</v>
      </c>
      <c r="O36" s="179">
        <f t="shared" si="55"/>
        <v>97.8711757192385</v>
      </c>
      <c r="P36" s="122">
        <v>3288.2</v>
      </c>
      <c r="Q36" s="179">
        <f t="shared" si="56"/>
        <v>104.45030335758076</v>
      </c>
      <c r="R36" s="122">
        <v>3148.1</v>
      </c>
      <c r="S36" s="179">
        <f t="shared" si="57"/>
        <v>94.75949671904159</v>
      </c>
      <c r="T36" s="122">
        <v>3322.2000000000003</v>
      </c>
      <c r="U36" s="180">
        <f t="shared" si="58"/>
        <v>95.18106807242722</v>
      </c>
      <c r="V36" s="119">
        <v>3490.4</v>
      </c>
      <c r="W36" s="179">
        <f t="shared" si="30"/>
        <v>97.39111024303133</v>
      </c>
      <c r="X36" s="194">
        <v>3583.9</v>
      </c>
      <c r="Y36" s="117">
        <v>2566.7999999999997</v>
      </c>
      <c r="Z36" s="179">
        <f t="shared" si="59"/>
        <v>98.74206578188112</v>
      </c>
      <c r="AA36" s="122">
        <v>2599.5</v>
      </c>
      <c r="AB36" s="179">
        <f t="shared" si="60"/>
        <v>108.79300242738762</v>
      </c>
      <c r="AC36" s="122">
        <v>2389.4</v>
      </c>
      <c r="AD36" s="179">
        <f t="shared" si="61"/>
        <v>93.51127113337508</v>
      </c>
      <c r="AE36" s="122">
        <v>2555.2000000000003</v>
      </c>
      <c r="AF36" s="180">
        <f t="shared" si="33"/>
        <v>93.39181286549707</v>
      </c>
      <c r="AG36" s="119">
        <v>2736.0000000000005</v>
      </c>
      <c r="AH36" s="179">
        <f t="shared" si="34"/>
        <v>97.01783624694163</v>
      </c>
      <c r="AI36" s="195">
        <v>2820.1</v>
      </c>
      <c r="AJ36" s="117">
        <v>651.4</v>
      </c>
      <c r="AK36" s="179">
        <f t="shared" si="63"/>
        <v>94.58399883839118</v>
      </c>
      <c r="AL36" s="122">
        <v>688.6999999999999</v>
      </c>
      <c r="AM36" s="179">
        <f t="shared" si="64"/>
        <v>90.77369184130751</v>
      </c>
      <c r="AN36" s="122">
        <v>758.6999999999999</v>
      </c>
      <c r="AO36" s="179">
        <f t="shared" si="65"/>
        <v>98.91786179921775</v>
      </c>
      <c r="AP36" s="122">
        <v>766.9999999999999</v>
      </c>
      <c r="AQ36" s="180">
        <f t="shared" si="66"/>
        <v>101.6702014846235</v>
      </c>
      <c r="AR36" s="119">
        <v>754.4000000000001</v>
      </c>
      <c r="AS36" s="179">
        <f t="shared" si="39"/>
        <v>98.76931133804663</v>
      </c>
      <c r="AT36" s="195">
        <v>763.8</v>
      </c>
      <c r="AU36" s="117">
        <f t="shared" si="40"/>
        <v>684.3360991438889</v>
      </c>
      <c r="AV36" s="179">
        <f t="shared" si="41"/>
        <v>99.79304838742907</v>
      </c>
      <c r="AW36" s="122">
        <f t="shared" si="42"/>
        <v>685.7552807557031</v>
      </c>
      <c r="AX36" s="179">
        <f t="shared" si="43"/>
        <v>107.31162875714449</v>
      </c>
      <c r="AY36" s="122">
        <f t="shared" si="44"/>
        <v>639.0316582628959</v>
      </c>
      <c r="AZ36" s="179">
        <f t="shared" si="45"/>
        <v>96.48749048883411</v>
      </c>
      <c r="BA36" s="122">
        <f t="shared" si="46"/>
        <v>662.2948270551684</v>
      </c>
      <c r="BB36" s="180">
        <f t="shared" si="6"/>
        <v>97.00947540496898</v>
      </c>
      <c r="BC36" s="119">
        <f t="shared" si="7"/>
        <v>682.7114818324692</v>
      </c>
      <c r="BD36" s="179">
        <f t="shared" si="47"/>
        <v>98.65656195033706</v>
      </c>
      <c r="BE36" s="196">
        <f t="shared" si="8"/>
        <v>692.008183070621</v>
      </c>
      <c r="BF36" s="117">
        <f t="shared" si="48"/>
        <v>545.8187493886438</v>
      </c>
      <c r="BG36" s="179">
        <f t="shared" si="9"/>
        <v>100.6810399081475</v>
      </c>
      <c r="BH36" s="122">
        <f t="shared" si="49"/>
        <v>542.1266505457241</v>
      </c>
      <c r="BI36" s="179">
        <f t="shared" si="10"/>
        <v>111.77329229858681</v>
      </c>
      <c r="BJ36" s="122">
        <f t="shared" si="50"/>
        <v>485.0234250034509</v>
      </c>
      <c r="BK36" s="179">
        <f t="shared" si="62"/>
        <v>95.21650279372201</v>
      </c>
      <c r="BL36" s="122">
        <f t="shared" si="51"/>
        <v>509.3900855130234</v>
      </c>
      <c r="BM36" s="180">
        <f t="shared" si="12"/>
        <v>95.18584900000127</v>
      </c>
      <c r="BN36" s="119">
        <f t="shared" si="13"/>
        <v>535.1531670563936</v>
      </c>
      <c r="BO36" s="179">
        <f t="shared" si="14"/>
        <v>98.27843781736665</v>
      </c>
      <c r="BP36" s="195">
        <f t="shared" si="15"/>
        <v>544.5275473862156</v>
      </c>
      <c r="BQ36" s="117">
        <f t="shared" si="16"/>
        <v>138.5173497552449</v>
      </c>
      <c r="BR36" s="179">
        <f t="shared" si="67"/>
        <v>96.44132200713638</v>
      </c>
      <c r="BS36" s="122">
        <f t="shared" si="18"/>
        <v>143.6286302099789</v>
      </c>
      <c r="BT36" s="179">
        <f t="shared" si="68"/>
        <v>93.26035833942687</v>
      </c>
      <c r="BU36" s="122">
        <f t="shared" si="20"/>
        <v>154.0082332594451</v>
      </c>
      <c r="BV36" s="179">
        <f t="shared" si="69"/>
        <v>100.72168574118153</v>
      </c>
      <c r="BW36" s="122">
        <f t="shared" si="52"/>
        <v>152.90474154214496</v>
      </c>
      <c r="BX36" s="180">
        <f t="shared" si="70"/>
        <v>103.62326363931612</v>
      </c>
      <c r="BY36" s="119">
        <f t="shared" si="23"/>
        <v>147.55831477607578</v>
      </c>
      <c r="BZ36" s="179">
        <f t="shared" si="24"/>
        <v>100.05267070575736</v>
      </c>
      <c r="CA36" s="181">
        <f t="shared" si="25"/>
        <v>147.48063568440534</v>
      </c>
      <c r="CB36" s="197" t="s">
        <v>26</v>
      </c>
      <c r="CC36" s="198">
        <v>33</v>
      </c>
    </row>
    <row r="37" spans="1:81" s="28" customFormat="1" ht="12">
      <c r="A37" s="7"/>
      <c r="B37" s="8"/>
      <c r="C37" s="29"/>
      <c r="E37" s="29"/>
      <c r="G37" s="29"/>
      <c r="I37" s="29"/>
      <c r="K37" s="29"/>
      <c r="M37" s="29"/>
      <c r="N37" s="29"/>
      <c r="P37" s="29"/>
      <c r="R37" s="29"/>
      <c r="T37" s="29"/>
      <c r="V37" s="29"/>
      <c r="Y37" s="29"/>
      <c r="AA37" s="29"/>
      <c r="AC37" s="29"/>
      <c r="AE37" s="29"/>
      <c r="AG37" s="29"/>
      <c r="AJ37" s="29"/>
      <c r="AL37" s="29"/>
      <c r="AN37" s="29"/>
      <c r="AP37" s="29"/>
      <c r="AR37" s="29"/>
      <c r="AU37" s="29"/>
      <c r="AW37" s="29"/>
      <c r="AY37" s="29"/>
      <c r="BA37" s="29"/>
      <c r="BC37" s="29"/>
      <c r="BF37" s="29"/>
      <c r="BH37" s="29"/>
      <c r="BJ37" s="29"/>
      <c r="BL37" s="29"/>
      <c r="BN37" s="29"/>
      <c r="BQ37" s="29"/>
      <c r="BS37" s="29"/>
      <c r="BU37" s="29"/>
      <c r="BW37" s="29"/>
      <c r="BY37" s="29"/>
      <c r="CB37" s="8"/>
      <c r="CC37" s="7"/>
    </row>
    <row r="38" spans="1:81" s="28" customFormat="1" ht="12">
      <c r="A38" s="7"/>
      <c r="B38" s="8"/>
      <c r="C38" s="29"/>
      <c r="E38" s="29"/>
      <c r="G38" s="29"/>
      <c r="I38" s="29"/>
      <c r="K38" s="29"/>
      <c r="M38" s="29"/>
      <c r="N38" s="29"/>
      <c r="P38" s="29"/>
      <c r="R38" s="29"/>
      <c r="T38" s="29"/>
      <c r="V38" s="29"/>
      <c r="Y38" s="29"/>
      <c r="AA38" s="29"/>
      <c r="AC38" s="29"/>
      <c r="AE38" s="29"/>
      <c r="AG38" s="29"/>
      <c r="AJ38" s="29"/>
      <c r="AL38" s="29"/>
      <c r="AN38" s="29"/>
      <c r="AP38" s="29"/>
      <c r="AR38" s="29"/>
      <c r="AU38" s="29"/>
      <c r="AW38" s="29"/>
      <c r="AY38" s="29"/>
      <c r="BA38" s="29"/>
      <c r="BC38" s="29"/>
      <c r="BF38" s="29"/>
      <c r="BH38" s="29"/>
      <c r="BJ38" s="29"/>
      <c r="BL38" s="29"/>
      <c r="BN38" s="29"/>
      <c r="BQ38" s="29"/>
      <c r="BS38" s="29"/>
      <c r="BU38" s="29"/>
      <c r="BW38" s="29"/>
      <c r="BY38" s="29"/>
      <c r="CB38" s="8"/>
      <c r="CC38" s="7"/>
    </row>
    <row r="39" spans="1:81" s="28" customFormat="1" ht="12">
      <c r="A39" s="7"/>
      <c r="B39" s="8"/>
      <c r="C39" s="29"/>
      <c r="E39" s="29"/>
      <c r="G39" s="29"/>
      <c r="I39" s="29"/>
      <c r="K39" s="29"/>
      <c r="M39" s="29"/>
      <c r="N39" s="29"/>
      <c r="P39" s="29"/>
      <c r="R39" s="29"/>
      <c r="T39" s="29"/>
      <c r="V39" s="29"/>
      <c r="Y39" s="29"/>
      <c r="AA39" s="29"/>
      <c r="AC39" s="29"/>
      <c r="AE39" s="29"/>
      <c r="AG39" s="29"/>
      <c r="AJ39" s="29"/>
      <c r="AL39" s="29"/>
      <c r="AN39" s="29"/>
      <c r="AP39" s="29"/>
      <c r="AR39" s="29"/>
      <c r="AU39" s="29"/>
      <c r="AW39" s="29"/>
      <c r="AY39" s="29"/>
      <c r="BA39" s="29"/>
      <c r="BC39" s="29"/>
      <c r="BF39" s="29"/>
      <c r="BH39" s="29"/>
      <c r="BJ39" s="29"/>
      <c r="BL39" s="29"/>
      <c r="BN39" s="29"/>
      <c r="BQ39" s="29"/>
      <c r="BS39" s="29"/>
      <c r="BU39" s="29"/>
      <c r="BW39" s="29"/>
      <c r="BY39" s="29"/>
      <c r="CB39" s="8"/>
      <c r="CC39" s="7"/>
    </row>
    <row r="40" spans="1:81" s="28" customFormat="1" ht="12">
      <c r="A40" s="7"/>
      <c r="B40" s="8"/>
      <c r="C40" s="29"/>
      <c r="E40" s="29"/>
      <c r="G40" s="29"/>
      <c r="I40" s="29"/>
      <c r="K40" s="29"/>
      <c r="M40" s="29"/>
      <c r="N40" s="29"/>
      <c r="P40" s="29"/>
      <c r="R40" s="29"/>
      <c r="T40" s="29"/>
      <c r="V40" s="29"/>
      <c r="Y40" s="29"/>
      <c r="AA40" s="29"/>
      <c r="AC40" s="29"/>
      <c r="AE40" s="29"/>
      <c r="AG40" s="29"/>
      <c r="AJ40" s="29"/>
      <c r="AL40" s="29"/>
      <c r="AN40" s="29"/>
      <c r="AP40" s="29"/>
      <c r="AR40" s="29"/>
      <c r="AU40" s="29"/>
      <c r="AW40" s="29"/>
      <c r="AY40" s="29"/>
      <c r="BA40" s="29"/>
      <c r="BC40" s="29"/>
      <c r="BF40" s="29"/>
      <c r="BH40" s="29"/>
      <c r="BJ40" s="29"/>
      <c r="BL40" s="29"/>
      <c r="BN40" s="29"/>
      <c r="BQ40" s="29"/>
      <c r="BS40" s="29"/>
      <c r="BU40" s="29"/>
      <c r="BW40" s="29"/>
      <c r="BY40" s="29"/>
      <c r="CB40" s="8"/>
      <c r="CC40" s="7"/>
    </row>
    <row r="41" spans="1:81" s="28" customFormat="1" ht="12">
      <c r="A41" s="7"/>
      <c r="B41" s="8"/>
      <c r="C41" s="29"/>
      <c r="E41" s="29"/>
      <c r="G41" s="29"/>
      <c r="I41" s="29"/>
      <c r="K41" s="29"/>
      <c r="M41" s="29"/>
      <c r="N41" s="29"/>
      <c r="P41" s="29"/>
      <c r="R41" s="29"/>
      <c r="T41" s="29"/>
      <c r="V41" s="29"/>
      <c r="Y41" s="29"/>
      <c r="AA41" s="29"/>
      <c r="AC41" s="29"/>
      <c r="AE41" s="29"/>
      <c r="AG41" s="29"/>
      <c r="AJ41" s="29"/>
      <c r="AL41" s="29"/>
      <c r="AN41" s="29"/>
      <c r="AP41" s="29"/>
      <c r="AR41" s="29"/>
      <c r="AU41" s="29"/>
      <c r="AW41" s="29"/>
      <c r="AY41" s="29"/>
      <c r="BA41" s="29"/>
      <c r="BC41" s="29"/>
      <c r="BF41" s="29"/>
      <c r="BH41" s="29"/>
      <c r="BJ41" s="29"/>
      <c r="BL41" s="29"/>
      <c r="BN41" s="29"/>
      <c r="BQ41" s="29"/>
      <c r="BS41" s="29"/>
      <c r="BU41" s="29"/>
      <c r="BW41" s="29"/>
      <c r="BY41" s="29"/>
      <c r="CB41" s="8"/>
      <c r="CC41" s="7"/>
    </row>
    <row r="42" spans="1:81" s="28" customFormat="1" ht="12">
      <c r="A42" s="7"/>
      <c r="B42" s="8"/>
      <c r="C42" s="29"/>
      <c r="E42" s="29"/>
      <c r="G42" s="29"/>
      <c r="I42" s="29"/>
      <c r="K42" s="29"/>
      <c r="M42" s="29"/>
      <c r="N42" s="29"/>
      <c r="P42" s="29"/>
      <c r="R42" s="29"/>
      <c r="T42" s="29"/>
      <c r="V42" s="29"/>
      <c r="Y42" s="29"/>
      <c r="AA42" s="29"/>
      <c r="AC42" s="29"/>
      <c r="AE42" s="29"/>
      <c r="AG42" s="29"/>
      <c r="AJ42" s="29"/>
      <c r="AL42" s="29"/>
      <c r="AN42" s="29"/>
      <c r="AP42" s="29"/>
      <c r="AR42" s="29"/>
      <c r="AU42" s="29"/>
      <c r="AW42" s="29"/>
      <c r="AY42" s="29"/>
      <c r="BA42" s="29"/>
      <c r="BC42" s="29"/>
      <c r="BF42" s="29"/>
      <c r="BH42" s="29"/>
      <c r="BJ42" s="29"/>
      <c r="BL42" s="29"/>
      <c r="BN42" s="29"/>
      <c r="BQ42" s="29"/>
      <c r="BS42" s="29"/>
      <c r="BU42" s="29"/>
      <c r="BW42" s="29"/>
      <c r="BY42" s="29"/>
      <c r="CB42" s="8"/>
      <c r="CC42" s="7"/>
    </row>
    <row r="43" spans="1:81" s="28" customFormat="1" ht="12">
      <c r="A43" s="7"/>
      <c r="B43" s="8"/>
      <c r="C43" s="29"/>
      <c r="E43" s="29"/>
      <c r="G43" s="29"/>
      <c r="I43" s="29"/>
      <c r="K43" s="29"/>
      <c r="M43" s="29"/>
      <c r="N43" s="29"/>
      <c r="P43" s="29"/>
      <c r="R43" s="29"/>
      <c r="T43" s="29"/>
      <c r="V43" s="29"/>
      <c r="Y43" s="29"/>
      <c r="AA43" s="29"/>
      <c r="AC43" s="29"/>
      <c r="AE43" s="29"/>
      <c r="AG43" s="29"/>
      <c r="AJ43" s="29"/>
      <c r="AL43" s="29"/>
      <c r="AN43" s="29"/>
      <c r="AP43" s="29"/>
      <c r="AR43" s="29"/>
      <c r="AU43" s="29"/>
      <c r="AW43" s="29"/>
      <c r="AY43" s="29"/>
      <c r="BA43" s="29"/>
      <c r="BC43" s="29"/>
      <c r="BF43" s="29"/>
      <c r="BH43" s="29"/>
      <c r="BJ43" s="29"/>
      <c r="BL43" s="29"/>
      <c r="BN43" s="29"/>
      <c r="BQ43" s="29"/>
      <c r="BS43" s="29"/>
      <c r="BU43" s="29"/>
      <c r="BW43" s="29"/>
      <c r="BY43" s="29"/>
      <c r="CB43" s="8"/>
      <c r="CC43" s="7"/>
    </row>
    <row r="44" spans="1:81" s="28" customFormat="1" ht="12">
      <c r="A44" s="7"/>
      <c r="B44" s="8"/>
      <c r="C44" s="29"/>
      <c r="E44" s="29"/>
      <c r="G44" s="29"/>
      <c r="I44" s="29"/>
      <c r="K44" s="29"/>
      <c r="M44" s="29"/>
      <c r="N44" s="29"/>
      <c r="P44" s="29"/>
      <c r="R44" s="29"/>
      <c r="T44" s="29"/>
      <c r="V44" s="29"/>
      <c r="Y44" s="29"/>
      <c r="AA44" s="29"/>
      <c r="AC44" s="29"/>
      <c r="AE44" s="29"/>
      <c r="AG44" s="29"/>
      <c r="AJ44" s="29"/>
      <c r="AL44" s="29"/>
      <c r="AN44" s="29"/>
      <c r="AP44" s="29"/>
      <c r="AR44" s="29"/>
      <c r="AU44" s="29"/>
      <c r="AW44" s="29"/>
      <c r="AY44" s="29"/>
      <c r="BA44" s="29"/>
      <c r="BC44" s="29"/>
      <c r="BF44" s="29"/>
      <c r="BH44" s="29"/>
      <c r="BJ44" s="29"/>
      <c r="BL44" s="29"/>
      <c r="BN44" s="29"/>
      <c r="BQ44" s="29"/>
      <c r="BS44" s="29"/>
      <c r="BU44" s="29"/>
      <c r="BW44" s="29"/>
      <c r="BY44" s="29"/>
      <c r="CB44" s="8"/>
      <c r="CC44" s="7"/>
    </row>
    <row r="45" spans="1:81" s="28" customFormat="1" ht="12">
      <c r="A45" s="7"/>
      <c r="B45" s="8"/>
      <c r="C45" s="29"/>
      <c r="E45" s="29"/>
      <c r="G45" s="29"/>
      <c r="I45" s="29"/>
      <c r="K45" s="29"/>
      <c r="M45" s="29"/>
      <c r="N45" s="29"/>
      <c r="P45" s="29"/>
      <c r="R45" s="29"/>
      <c r="T45" s="29"/>
      <c r="V45" s="29"/>
      <c r="Y45" s="29"/>
      <c r="AA45" s="29"/>
      <c r="AC45" s="29"/>
      <c r="AE45" s="29"/>
      <c r="AG45" s="29"/>
      <c r="AJ45" s="29"/>
      <c r="AL45" s="29"/>
      <c r="AN45" s="29"/>
      <c r="AP45" s="29"/>
      <c r="AR45" s="29"/>
      <c r="AU45" s="29"/>
      <c r="AW45" s="29"/>
      <c r="AY45" s="29"/>
      <c r="BA45" s="29"/>
      <c r="BC45" s="29"/>
      <c r="BF45" s="29"/>
      <c r="BH45" s="29"/>
      <c r="BJ45" s="29"/>
      <c r="BL45" s="29"/>
      <c r="BN45" s="29"/>
      <c r="BQ45" s="29"/>
      <c r="BS45" s="29"/>
      <c r="BU45" s="29"/>
      <c r="BW45" s="29"/>
      <c r="BY45" s="29"/>
      <c r="CB45" s="8"/>
      <c r="CC45" s="7"/>
    </row>
    <row r="46" spans="1:81" s="28" customFormat="1" ht="12">
      <c r="A46" s="7"/>
      <c r="B46" s="8"/>
      <c r="C46" s="29"/>
      <c r="E46" s="29"/>
      <c r="G46" s="29"/>
      <c r="I46" s="29"/>
      <c r="K46" s="29"/>
      <c r="M46" s="29"/>
      <c r="N46" s="29"/>
      <c r="P46" s="29"/>
      <c r="R46" s="29"/>
      <c r="T46" s="29"/>
      <c r="V46" s="29"/>
      <c r="Y46" s="29"/>
      <c r="AA46" s="29"/>
      <c r="AC46" s="29"/>
      <c r="AE46" s="29"/>
      <c r="AG46" s="29"/>
      <c r="AJ46" s="29"/>
      <c r="AL46" s="29"/>
      <c r="AN46" s="29"/>
      <c r="AP46" s="29"/>
      <c r="AR46" s="29"/>
      <c r="AU46" s="29"/>
      <c r="AW46" s="29"/>
      <c r="AY46" s="29"/>
      <c r="BA46" s="29"/>
      <c r="BC46" s="29"/>
      <c r="BF46" s="29"/>
      <c r="BH46" s="29"/>
      <c r="BJ46" s="29"/>
      <c r="BL46" s="29"/>
      <c r="BN46" s="29"/>
      <c r="BQ46" s="29"/>
      <c r="BS46" s="29"/>
      <c r="BU46" s="29"/>
      <c r="BW46" s="29"/>
      <c r="BY46" s="29"/>
      <c r="CB46" s="8"/>
      <c r="CC46" s="7"/>
    </row>
    <row r="47" spans="1:81" s="28" customFormat="1" ht="12">
      <c r="A47" s="7"/>
      <c r="B47" s="8"/>
      <c r="C47" s="29"/>
      <c r="E47" s="29"/>
      <c r="G47" s="29"/>
      <c r="I47" s="29"/>
      <c r="K47" s="29"/>
      <c r="M47" s="29"/>
      <c r="N47" s="29"/>
      <c r="P47" s="29"/>
      <c r="R47" s="29"/>
      <c r="T47" s="29"/>
      <c r="V47" s="29"/>
      <c r="Y47" s="29"/>
      <c r="AA47" s="29"/>
      <c r="AC47" s="29"/>
      <c r="AE47" s="29"/>
      <c r="AG47" s="29"/>
      <c r="AJ47" s="29"/>
      <c r="AL47" s="29"/>
      <c r="AN47" s="29"/>
      <c r="AP47" s="29"/>
      <c r="AR47" s="29"/>
      <c r="AU47" s="29"/>
      <c r="AW47" s="29"/>
      <c r="AY47" s="29"/>
      <c r="BA47" s="29"/>
      <c r="BC47" s="29"/>
      <c r="BF47" s="29"/>
      <c r="BH47" s="29"/>
      <c r="BJ47" s="29"/>
      <c r="BL47" s="29"/>
      <c r="BN47" s="29"/>
      <c r="BQ47" s="29"/>
      <c r="BS47" s="29"/>
      <c r="BU47" s="29"/>
      <c r="BW47" s="29"/>
      <c r="BY47" s="29"/>
      <c r="CB47" s="8"/>
      <c r="CC47" s="7"/>
    </row>
    <row r="48" spans="1:81" s="28" customFormat="1" ht="12">
      <c r="A48" s="7"/>
      <c r="B48" s="8"/>
      <c r="C48" s="29"/>
      <c r="E48" s="29"/>
      <c r="G48" s="29"/>
      <c r="I48" s="29"/>
      <c r="K48" s="29"/>
      <c r="M48" s="29"/>
      <c r="N48" s="29"/>
      <c r="P48" s="29"/>
      <c r="R48" s="29"/>
      <c r="T48" s="29"/>
      <c r="V48" s="29"/>
      <c r="Y48" s="29"/>
      <c r="AA48" s="29"/>
      <c r="AC48" s="29"/>
      <c r="AE48" s="29"/>
      <c r="AG48" s="29"/>
      <c r="AJ48" s="29"/>
      <c r="AL48" s="29"/>
      <c r="AN48" s="29"/>
      <c r="AP48" s="29"/>
      <c r="AR48" s="29"/>
      <c r="AU48" s="29"/>
      <c r="AW48" s="29"/>
      <c r="AY48" s="29"/>
      <c r="BA48" s="29"/>
      <c r="BC48" s="29"/>
      <c r="BF48" s="29"/>
      <c r="BH48" s="29"/>
      <c r="BJ48" s="29"/>
      <c r="BL48" s="29"/>
      <c r="BN48" s="29"/>
      <c r="BQ48" s="29"/>
      <c r="BS48" s="29"/>
      <c r="BU48" s="29"/>
      <c r="BW48" s="29"/>
      <c r="BY48" s="29"/>
      <c r="CB48" s="8"/>
      <c r="CC48" s="7"/>
    </row>
    <row r="49" spans="1:81" s="28" customFormat="1" ht="12">
      <c r="A49" s="7"/>
      <c r="B49" s="8"/>
      <c r="C49" s="29"/>
      <c r="E49" s="29"/>
      <c r="G49" s="29"/>
      <c r="I49" s="29"/>
      <c r="K49" s="29"/>
      <c r="M49" s="29"/>
      <c r="N49" s="29"/>
      <c r="P49" s="29"/>
      <c r="R49" s="29"/>
      <c r="T49" s="29"/>
      <c r="V49" s="29"/>
      <c r="Y49" s="29"/>
      <c r="AA49" s="29"/>
      <c r="AC49" s="29"/>
      <c r="AE49" s="29"/>
      <c r="AG49" s="29"/>
      <c r="AJ49" s="29"/>
      <c r="AL49" s="29"/>
      <c r="AN49" s="29"/>
      <c r="AP49" s="29"/>
      <c r="AR49" s="29"/>
      <c r="AU49" s="29"/>
      <c r="AW49" s="29"/>
      <c r="AY49" s="29"/>
      <c r="BA49" s="29"/>
      <c r="BC49" s="29"/>
      <c r="BF49" s="29"/>
      <c r="BH49" s="29"/>
      <c r="BJ49" s="29"/>
      <c r="BL49" s="29"/>
      <c r="BN49" s="29"/>
      <c r="BQ49" s="29"/>
      <c r="BS49" s="29"/>
      <c r="BU49" s="29"/>
      <c r="BW49" s="29"/>
      <c r="BY49" s="29"/>
      <c r="CB49" s="8"/>
      <c r="CC49" s="7"/>
    </row>
    <row r="50" spans="1:81" s="28" customFormat="1" ht="12">
      <c r="A50" s="7"/>
      <c r="B50" s="8"/>
      <c r="C50" s="29"/>
      <c r="E50" s="29"/>
      <c r="G50" s="29"/>
      <c r="I50" s="29"/>
      <c r="K50" s="29"/>
      <c r="M50" s="29"/>
      <c r="N50" s="29"/>
      <c r="P50" s="29"/>
      <c r="R50" s="29"/>
      <c r="T50" s="29"/>
      <c r="V50" s="29"/>
      <c r="Y50" s="29"/>
      <c r="AA50" s="29"/>
      <c r="AC50" s="29"/>
      <c r="AE50" s="29"/>
      <c r="AG50" s="29"/>
      <c r="AJ50" s="29"/>
      <c r="AL50" s="29"/>
      <c r="AN50" s="29"/>
      <c r="AP50" s="29"/>
      <c r="AR50" s="29"/>
      <c r="AU50" s="29"/>
      <c r="AW50" s="29"/>
      <c r="AY50" s="29"/>
      <c r="BA50" s="29"/>
      <c r="BC50" s="29"/>
      <c r="BF50" s="29"/>
      <c r="BH50" s="29"/>
      <c r="BJ50" s="29"/>
      <c r="BL50" s="29"/>
      <c r="BN50" s="29"/>
      <c r="BQ50" s="29"/>
      <c r="BS50" s="29"/>
      <c r="BU50" s="29"/>
      <c r="BW50" s="29"/>
      <c r="BY50" s="29"/>
      <c r="CB50" s="8"/>
      <c r="CC50" s="7"/>
    </row>
    <row r="51" spans="1:81" s="28" customFormat="1" ht="12">
      <c r="A51" s="7"/>
      <c r="B51" s="8"/>
      <c r="C51" s="29"/>
      <c r="E51" s="29"/>
      <c r="G51" s="29"/>
      <c r="I51" s="29"/>
      <c r="K51" s="29"/>
      <c r="M51" s="29"/>
      <c r="N51" s="29"/>
      <c r="P51" s="29"/>
      <c r="R51" s="29"/>
      <c r="T51" s="29"/>
      <c r="V51" s="29"/>
      <c r="Y51" s="29"/>
      <c r="AA51" s="29"/>
      <c r="AC51" s="29"/>
      <c r="AE51" s="29"/>
      <c r="AG51" s="29"/>
      <c r="AJ51" s="29"/>
      <c r="AL51" s="29"/>
      <c r="AN51" s="29"/>
      <c r="AP51" s="29"/>
      <c r="AR51" s="29"/>
      <c r="AU51" s="29"/>
      <c r="AW51" s="29"/>
      <c r="AY51" s="29"/>
      <c r="BA51" s="29"/>
      <c r="BC51" s="29"/>
      <c r="BF51" s="29"/>
      <c r="BH51" s="29"/>
      <c r="BJ51" s="29"/>
      <c r="BL51" s="29"/>
      <c r="BN51" s="29"/>
      <c r="BQ51" s="29"/>
      <c r="BS51" s="29"/>
      <c r="BU51" s="29"/>
      <c r="BW51" s="29"/>
      <c r="BY51" s="29"/>
      <c r="CB51" s="8"/>
      <c r="CC51" s="7"/>
    </row>
    <row r="52" spans="1:81" s="28" customFormat="1" ht="12">
      <c r="A52" s="7"/>
      <c r="B52" s="8"/>
      <c r="C52" s="29"/>
      <c r="E52" s="29"/>
      <c r="G52" s="29"/>
      <c r="I52" s="29"/>
      <c r="K52" s="29"/>
      <c r="M52" s="29"/>
      <c r="N52" s="29"/>
      <c r="P52" s="29"/>
      <c r="R52" s="29"/>
      <c r="T52" s="29"/>
      <c r="V52" s="29"/>
      <c r="Y52" s="29"/>
      <c r="AA52" s="29"/>
      <c r="AC52" s="29"/>
      <c r="AE52" s="29"/>
      <c r="AG52" s="29"/>
      <c r="AJ52" s="29"/>
      <c r="AL52" s="29"/>
      <c r="AN52" s="29"/>
      <c r="AP52" s="29"/>
      <c r="AR52" s="29"/>
      <c r="AU52" s="29"/>
      <c r="AW52" s="29"/>
      <c r="AY52" s="29"/>
      <c r="BA52" s="29"/>
      <c r="BC52" s="29"/>
      <c r="BF52" s="29"/>
      <c r="BH52" s="29"/>
      <c r="BJ52" s="29"/>
      <c r="BL52" s="29"/>
      <c r="BN52" s="29"/>
      <c r="BQ52" s="29"/>
      <c r="BS52" s="29"/>
      <c r="BU52" s="29"/>
      <c r="BW52" s="29"/>
      <c r="BY52" s="29"/>
      <c r="CB52" s="8"/>
      <c r="CC52" s="7"/>
    </row>
    <row r="53" spans="1:81" s="28" customFormat="1" ht="12">
      <c r="A53" s="7"/>
      <c r="B53" s="8"/>
      <c r="C53" s="29"/>
      <c r="E53" s="29"/>
      <c r="G53" s="29"/>
      <c r="I53" s="29"/>
      <c r="K53" s="29"/>
      <c r="M53" s="29"/>
      <c r="N53" s="29"/>
      <c r="P53" s="29"/>
      <c r="R53" s="29"/>
      <c r="T53" s="29"/>
      <c r="V53" s="29"/>
      <c r="Y53" s="29"/>
      <c r="AA53" s="29"/>
      <c r="AC53" s="29"/>
      <c r="AE53" s="29"/>
      <c r="AG53" s="29"/>
      <c r="AJ53" s="29"/>
      <c r="AL53" s="29"/>
      <c r="AN53" s="29"/>
      <c r="AP53" s="29"/>
      <c r="AR53" s="29"/>
      <c r="AU53" s="29"/>
      <c r="AW53" s="29"/>
      <c r="AY53" s="29"/>
      <c r="BA53" s="29"/>
      <c r="BC53" s="29"/>
      <c r="BF53" s="29"/>
      <c r="BH53" s="29"/>
      <c r="BJ53" s="29"/>
      <c r="BL53" s="29"/>
      <c r="BN53" s="29"/>
      <c r="BQ53" s="29"/>
      <c r="BS53" s="29"/>
      <c r="BU53" s="29"/>
      <c r="BW53" s="29"/>
      <c r="BY53" s="29"/>
      <c r="CB53" s="8"/>
      <c r="CC53" s="7"/>
    </row>
    <row r="54" spans="1:81" s="28" customFormat="1" ht="12">
      <c r="A54" s="7"/>
      <c r="B54" s="8"/>
      <c r="C54" s="29"/>
      <c r="E54" s="29"/>
      <c r="G54" s="29"/>
      <c r="I54" s="29"/>
      <c r="K54" s="29"/>
      <c r="M54" s="29"/>
      <c r="N54" s="29"/>
      <c r="P54" s="29"/>
      <c r="R54" s="29"/>
      <c r="T54" s="29"/>
      <c r="V54" s="29"/>
      <c r="Y54" s="29"/>
      <c r="AA54" s="29"/>
      <c r="AC54" s="29"/>
      <c r="AE54" s="29"/>
      <c r="AG54" s="29"/>
      <c r="AJ54" s="29"/>
      <c r="AL54" s="29"/>
      <c r="AN54" s="29"/>
      <c r="AP54" s="29"/>
      <c r="AR54" s="29"/>
      <c r="AU54" s="29"/>
      <c r="AW54" s="29"/>
      <c r="AY54" s="29"/>
      <c r="BA54" s="29"/>
      <c r="BC54" s="29"/>
      <c r="BF54" s="29"/>
      <c r="BH54" s="29"/>
      <c r="BJ54" s="29"/>
      <c r="BL54" s="29"/>
      <c r="BN54" s="29"/>
      <c r="BQ54" s="29"/>
      <c r="BS54" s="29"/>
      <c r="BU54" s="29"/>
      <c r="BW54" s="29"/>
      <c r="BY54" s="29"/>
      <c r="CB54" s="8"/>
      <c r="CC54" s="7"/>
    </row>
    <row r="55" spans="1:81" s="28" customFormat="1" ht="12">
      <c r="A55" s="7"/>
      <c r="B55" s="8"/>
      <c r="C55" s="29"/>
      <c r="E55" s="29"/>
      <c r="G55" s="29"/>
      <c r="I55" s="29"/>
      <c r="K55" s="29"/>
      <c r="M55" s="29"/>
      <c r="N55" s="29"/>
      <c r="P55" s="29"/>
      <c r="R55" s="29"/>
      <c r="T55" s="29"/>
      <c r="V55" s="29"/>
      <c r="Y55" s="29"/>
      <c r="AA55" s="29"/>
      <c r="AC55" s="29"/>
      <c r="AE55" s="29"/>
      <c r="AG55" s="29"/>
      <c r="AJ55" s="29"/>
      <c r="AL55" s="29"/>
      <c r="AN55" s="29"/>
      <c r="AP55" s="29"/>
      <c r="AR55" s="29"/>
      <c r="AU55" s="29"/>
      <c r="AW55" s="29"/>
      <c r="AY55" s="29"/>
      <c r="BA55" s="29"/>
      <c r="BC55" s="29"/>
      <c r="BF55" s="29"/>
      <c r="BH55" s="29"/>
      <c r="BJ55" s="29"/>
      <c r="BL55" s="29"/>
      <c r="BN55" s="29"/>
      <c r="BQ55" s="29"/>
      <c r="BS55" s="29"/>
      <c r="BU55" s="29"/>
      <c r="BW55" s="29"/>
      <c r="BY55" s="29"/>
      <c r="CB55" s="8"/>
      <c r="CC55" s="7"/>
    </row>
    <row r="56" spans="1:81" s="28" customFormat="1" ht="12">
      <c r="A56" s="7"/>
      <c r="B56" s="8"/>
      <c r="C56" s="29"/>
      <c r="E56" s="29"/>
      <c r="G56" s="29"/>
      <c r="I56" s="29"/>
      <c r="K56" s="29"/>
      <c r="M56" s="29"/>
      <c r="N56" s="29"/>
      <c r="P56" s="29"/>
      <c r="R56" s="29"/>
      <c r="T56" s="29"/>
      <c r="V56" s="29"/>
      <c r="Y56" s="29"/>
      <c r="AA56" s="29"/>
      <c r="AC56" s="29"/>
      <c r="AE56" s="29"/>
      <c r="AG56" s="29"/>
      <c r="AJ56" s="29"/>
      <c r="AL56" s="29"/>
      <c r="AN56" s="29"/>
      <c r="AP56" s="29"/>
      <c r="AR56" s="29"/>
      <c r="AU56" s="29"/>
      <c r="AW56" s="29"/>
      <c r="AY56" s="29"/>
      <c r="BA56" s="29"/>
      <c r="BC56" s="29"/>
      <c r="BF56" s="29"/>
      <c r="BH56" s="29"/>
      <c r="BJ56" s="29"/>
      <c r="BL56" s="29"/>
      <c r="BN56" s="29"/>
      <c r="BQ56" s="29"/>
      <c r="BS56" s="29"/>
      <c r="BU56" s="29"/>
      <c r="BW56" s="29"/>
      <c r="BY56" s="29"/>
      <c r="CB56" s="8"/>
      <c r="CC56" s="7"/>
    </row>
    <row r="57" spans="1:81" s="28" customFormat="1" ht="12">
      <c r="A57" s="7"/>
      <c r="B57" s="8"/>
      <c r="C57" s="29"/>
      <c r="E57" s="29"/>
      <c r="G57" s="29"/>
      <c r="I57" s="29"/>
      <c r="K57" s="29"/>
      <c r="M57" s="29"/>
      <c r="N57" s="29"/>
      <c r="P57" s="29"/>
      <c r="R57" s="29"/>
      <c r="T57" s="29"/>
      <c r="V57" s="29"/>
      <c r="Y57" s="29"/>
      <c r="AA57" s="29"/>
      <c r="AC57" s="29"/>
      <c r="AE57" s="29"/>
      <c r="AG57" s="29"/>
      <c r="AJ57" s="29"/>
      <c r="AL57" s="29"/>
      <c r="AN57" s="29"/>
      <c r="AP57" s="29"/>
      <c r="AR57" s="29"/>
      <c r="AU57" s="29"/>
      <c r="AW57" s="29"/>
      <c r="AY57" s="29"/>
      <c r="BA57" s="29"/>
      <c r="BC57" s="29"/>
      <c r="BF57" s="29"/>
      <c r="BH57" s="29"/>
      <c r="BJ57" s="29"/>
      <c r="BL57" s="29"/>
      <c r="BN57" s="29"/>
      <c r="BQ57" s="29"/>
      <c r="BS57" s="29"/>
      <c r="BU57" s="29"/>
      <c r="BW57" s="29"/>
      <c r="BY57" s="29"/>
      <c r="CB57" s="8"/>
      <c r="CC57" s="7"/>
    </row>
    <row r="58" spans="1:81" s="28" customFormat="1" ht="12">
      <c r="A58" s="7"/>
      <c r="B58" s="8"/>
      <c r="C58" s="29"/>
      <c r="E58" s="29"/>
      <c r="G58" s="29"/>
      <c r="I58" s="29"/>
      <c r="K58" s="29"/>
      <c r="M58" s="29"/>
      <c r="N58" s="29"/>
      <c r="P58" s="29"/>
      <c r="R58" s="29"/>
      <c r="T58" s="29"/>
      <c r="V58" s="29"/>
      <c r="Y58" s="29"/>
      <c r="AA58" s="29"/>
      <c r="AC58" s="29"/>
      <c r="AE58" s="29"/>
      <c r="AG58" s="29"/>
      <c r="AJ58" s="29"/>
      <c r="AL58" s="29"/>
      <c r="AN58" s="29"/>
      <c r="AP58" s="29"/>
      <c r="AR58" s="29"/>
      <c r="AU58" s="29"/>
      <c r="AW58" s="29"/>
      <c r="AY58" s="29"/>
      <c r="BA58" s="29"/>
      <c r="BC58" s="29"/>
      <c r="BF58" s="29"/>
      <c r="BH58" s="29"/>
      <c r="BJ58" s="29"/>
      <c r="BL58" s="29"/>
      <c r="BN58" s="29"/>
      <c r="BQ58" s="29"/>
      <c r="BS58" s="29"/>
      <c r="BU58" s="29"/>
      <c r="BW58" s="29"/>
      <c r="BY58" s="29"/>
      <c r="CB58" s="8"/>
      <c r="CC58" s="7"/>
    </row>
  </sheetData>
  <sheetProtection/>
  <mergeCells count="11">
    <mergeCell ref="BQ1:CA1"/>
    <mergeCell ref="CC1:CC2"/>
    <mergeCell ref="A3:B3"/>
    <mergeCell ref="A1:B2"/>
    <mergeCell ref="CB1:CB2"/>
    <mergeCell ref="C1:M1"/>
    <mergeCell ref="N1:X1"/>
    <mergeCell ref="Y1:AI1"/>
    <mergeCell ref="AJ1:AT1"/>
    <mergeCell ref="AU1:BE1"/>
    <mergeCell ref="BF1:BP1"/>
  </mergeCells>
  <printOptions vertic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3" r:id="rId1"/>
  <headerFooter alignWithMargins="0">
    <oddHeader>&amp;LＨ29年度　ごみ排出量（速報値）月例報告集計結果　《市町村別：集団回収量除く》&amp;R資料1-3</oddHeader>
  </headerFooter>
  <colBreaks count="4" manualBreakCount="4">
    <brk id="24" max="35" man="1"/>
    <brk id="46" max="35" man="1"/>
    <brk id="68" max="35" man="1"/>
    <brk id="8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N58"/>
  <sheetViews>
    <sheetView view="pageBreakPreview" zoomScale="60" zoomScaleNormal="90" zoomScalePageLayoutView="70" workbookViewId="0" topLeftCell="BL1">
      <selection activeCell="BS51" sqref="BS51"/>
    </sheetView>
  </sheetViews>
  <sheetFormatPr defaultColWidth="9.00390625" defaultRowHeight="13.5"/>
  <cols>
    <col min="1" max="1" width="3.75390625" style="7" customWidth="1"/>
    <col min="2" max="2" width="11.625" style="8" customWidth="1"/>
    <col min="3" max="3" width="9.875" style="9" customWidth="1"/>
    <col min="4" max="4" width="9.00390625" style="1" customWidth="1"/>
    <col min="5" max="5" width="9.875" style="9" customWidth="1"/>
    <col min="6" max="6" width="9.00390625" style="1" customWidth="1"/>
    <col min="7" max="7" width="9.875" style="9" customWidth="1"/>
    <col min="8" max="8" width="9.00390625" style="1" customWidth="1"/>
    <col min="9" max="9" width="9.875" style="9" customWidth="1"/>
    <col min="10" max="10" width="9.00390625" style="1" customWidth="1"/>
    <col min="11" max="11" width="9.875" style="9" customWidth="1"/>
    <col min="12" max="12" width="9.00390625" style="1" customWidth="1"/>
    <col min="13" max="13" width="9.00390625" style="9" customWidth="1"/>
    <col min="14" max="14" width="9.875" style="9" customWidth="1"/>
    <col min="15" max="15" width="9.00390625" style="1" customWidth="1"/>
    <col min="16" max="16" width="9.875" style="9" customWidth="1"/>
    <col min="17" max="17" width="9.00390625" style="1" customWidth="1"/>
    <col min="18" max="18" width="9.875" style="9" customWidth="1"/>
    <col min="19" max="19" width="9.00390625" style="1" customWidth="1"/>
    <col min="20" max="20" width="9.875" style="9" customWidth="1"/>
    <col min="21" max="21" width="9.00390625" style="1" customWidth="1"/>
    <col min="22" max="22" width="9.875" style="9" customWidth="1"/>
    <col min="23" max="24" width="9.00390625" style="1" customWidth="1"/>
    <col min="25" max="25" width="10.375" style="9" customWidth="1"/>
    <col min="26" max="26" width="9.00390625" style="1" customWidth="1"/>
    <col min="27" max="27" width="10.375" style="9" customWidth="1"/>
    <col min="28" max="28" width="9.00390625" style="1" customWidth="1"/>
    <col min="29" max="29" width="10.375" style="9" customWidth="1"/>
    <col min="30" max="30" width="9.00390625" style="1" customWidth="1"/>
    <col min="31" max="31" width="10.375" style="9" customWidth="1"/>
    <col min="32" max="32" width="9.00390625" style="1" customWidth="1"/>
    <col min="33" max="33" width="10.375" style="9" customWidth="1"/>
    <col min="34" max="35" width="9.00390625" style="1" customWidth="1"/>
    <col min="36" max="36" width="9.875" style="9" customWidth="1"/>
    <col min="37" max="37" width="9.00390625" style="1" customWidth="1"/>
    <col min="38" max="38" width="9.875" style="9" customWidth="1"/>
    <col min="39" max="39" width="9.00390625" style="1" customWidth="1"/>
    <col min="40" max="40" width="9.875" style="9" customWidth="1"/>
    <col min="41" max="41" width="9.00390625" style="1" customWidth="1"/>
    <col min="42" max="42" width="9.875" style="9" customWidth="1"/>
    <col min="43" max="43" width="9.00390625" style="1" customWidth="1"/>
    <col min="44" max="44" width="9.875" style="9" customWidth="1"/>
    <col min="45" max="46" width="9.00390625" style="1" customWidth="1"/>
    <col min="47" max="47" width="9.875" style="9" customWidth="1"/>
    <col min="48" max="48" width="9.00390625" style="1" customWidth="1"/>
    <col min="49" max="49" width="9.875" style="9" customWidth="1"/>
    <col min="50" max="50" width="9.00390625" style="1" customWidth="1"/>
    <col min="51" max="51" width="9.875" style="9" customWidth="1"/>
    <col min="52" max="52" width="9.00390625" style="1" customWidth="1"/>
    <col min="53" max="53" width="9.875" style="9" customWidth="1"/>
    <col min="54" max="54" width="9.00390625" style="1" customWidth="1"/>
    <col min="55" max="55" width="9.875" style="9" customWidth="1"/>
    <col min="56" max="57" width="9.00390625" style="1" customWidth="1"/>
    <col min="58" max="58" width="9.875" style="9" customWidth="1"/>
    <col min="59" max="59" width="9.00390625" style="1" customWidth="1"/>
    <col min="60" max="60" width="9.875" style="9" customWidth="1"/>
    <col min="61" max="61" width="9.00390625" style="1" customWidth="1"/>
    <col min="62" max="62" width="9.875" style="9" customWidth="1"/>
    <col min="63" max="63" width="9.00390625" style="1" customWidth="1"/>
    <col min="64" max="64" width="9.875" style="9" customWidth="1"/>
    <col min="65" max="65" width="9.00390625" style="1" customWidth="1"/>
    <col min="66" max="66" width="9.875" style="9" customWidth="1"/>
    <col min="67" max="67" width="9.00390625" style="1" customWidth="1"/>
    <col min="68" max="68" width="10.625" style="1" customWidth="1"/>
    <col min="69" max="69" width="9.875" style="9" customWidth="1"/>
    <col min="70" max="70" width="9.00390625" style="1" customWidth="1"/>
    <col min="71" max="71" width="9.875" style="9" customWidth="1"/>
    <col min="72" max="72" width="9.00390625" style="1" customWidth="1"/>
    <col min="73" max="73" width="9.875" style="9" customWidth="1"/>
    <col min="74" max="74" width="9.00390625" style="1" customWidth="1"/>
    <col min="75" max="75" width="9.875" style="9" customWidth="1"/>
    <col min="76" max="76" width="9.00390625" style="1" customWidth="1"/>
    <col min="77" max="77" width="9.875" style="9" customWidth="1"/>
    <col min="78" max="78" width="9.00390625" style="1" customWidth="1"/>
    <col min="79" max="79" width="10.625" style="1" customWidth="1"/>
    <col min="80" max="80" width="9.875" style="9" customWidth="1"/>
    <col min="81" max="81" width="9.00390625" style="1" customWidth="1"/>
    <col min="82" max="82" width="9.875" style="9" customWidth="1"/>
    <col min="83" max="83" width="9.00390625" style="1" customWidth="1"/>
    <col min="84" max="84" width="9.875" style="9" customWidth="1"/>
    <col min="85" max="85" width="9.00390625" style="1" customWidth="1"/>
    <col min="86" max="86" width="9.875" style="9" customWidth="1"/>
    <col min="87" max="87" width="9.00390625" style="1" customWidth="1"/>
    <col min="88" max="88" width="9.875" style="9" customWidth="1"/>
    <col min="89" max="89" width="9.00390625" style="1" customWidth="1"/>
    <col min="90" max="90" width="10.625" style="1" customWidth="1"/>
    <col min="91" max="91" width="11.625" style="8" hidden="1" customWidth="1"/>
    <col min="92" max="92" width="3.75390625" style="7" hidden="1" customWidth="1"/>
    <col min="93" max="16384" width="9.00390625" style="1" customWidth="1"/>
  </cols>
  <sheetData>
    <row r="1" spans="1:92" ht="32.25" customHeight="1">
      <c r="A1" s="268" t="s">
        <v>47</v>
      </c>
      <c r="B1" s="269"/>
      <c r="C1" s="272" t="s">
        <v>46</v>
      </c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287" t="s">
        <v>98</v>
      </c>
      <c r="O1" s="288"/>
      <c r="P1" s="288"/>
      <c r="Q1" s="288"/>
      <c r="R1" s="288"/>
      <c r="S1" s="288"/>
      <c r="T1" s="288"/>
      <c r="U1" s="288"/>
      <c r="V1" s="288"/>
      <c r="W1" s="288"/>
      <c r="X1" s="289"/>
      <c r="Y1" s="275" t="s">
        <v>99</v>
      </c>
      <c r="Z1" s="276"/>
      <c r="AA1" s="276"/>
      <c r="AB1" s="276"/>
      <c r="AC1" s="276"/>
      <c r="AD1" s="276"/>
      <c r="AE1" s="276"/>
      <c r="AF1" s="276"/>
      <c r="AG1" s="276"/>
      <c r="AH1" s="276"/>
      <c r="AI1" s="277"/>
      <c r="AJ1" s="278" t="s">
        <v>100</v>
      </c>
      <c r="AK1" s="279"/>
      <c r="AL1" s="279"/>
      <c r="AM1" s="279"/>
      <c r="AN1" s="279"/>
      <c r="AO1" s="279"/>
      <c r="AP1" s="279"/>
      <c r="AQ1" s="279"/>
      <c r="AR1" s="279"/>
      <c r="AS1" s="279"/>
      <c r="AT1" s="280"/>
      <c r="AU1" s="281" t="s">
        <v>95</v>
      </c>
      <c r="AV1" s="282"/>
      <c r="AW1" s="282"/>
      <c r="AX1" s="282"/>
      <c r="AY1" s="282"/>
      <c r="AZ1" s="282"/>
      <c r="BA1" s="282"/>
      <c r="BB1" s="282"/>
      <c r="BC1" s="282"/>
      <c r="BD1" s="282"/>
      <c r="BE1" s="283"/>
      <c r="BF1" s="275" t="s">
        <v>101</v>
      </c>
      <c r="BG1" s="276"/>
      <c r="BH1" s="276"/>
      <c r="BI1" s="276"/>
      <c r="BJ1" s="276"/>
      <c r="BK1" s="276"/>
      <c r="BL1" s="276"/>
      <c r="BM1" s="276"/>
      <c r="BN1" s="276"/>
      <c r="BO1" s="276"/>
      <c r="BP1" s="277"/>
      <c r="BQ1" s="278" t="s">
        <v>102</v>
      </c>
      <c r="BR1" s="279"/>
      <c r="BS1" s="279"/>
      <c r="BT1" s="279"/>
      <c r="BU1" s="279"/>
      <c r="BV1" s="279"/>
      <c r="BW1" s="279"/>
      <c r="BX1" s="279"/>
      <c r="BY1" s="279"/>
      <c r="BZ1" s="279"/>
      <c r="CA1" s="280"/>
      <c r="CB1" s="284" t="s">
        <v>103</v>
      </c>
      <c r="CC1" s="285"/>
      <c r="CD1" s="285"/>
      <c r="CE1" s="285"/>
      <c r="CF1" s="285"/>
      <c r="CG1" s="285"/>
      <c r="CH1" s="285"/>
      <c r="CI1" s="285"/>
      <c r="CJ1" s="285"/>
      <c r="CK1" s="285"/>
      <c r="CL1" s="286"/>
      <c r="CM1" s="264"/>
      <c r="CN1" s="264"/>
    </row>
    <row r="2" spans="1:92" s="28" customFormat="1" ht="19.5" customHeight="1" thickBot="1">
      <c r="A2" s="270"/>
      <c r="B2" s="271"/>
      <c r="C2" s="130" t="s">
        <v>92</v>
      </c>
      <c r="D2" s="131" t="s">
        <v>44</v>
      </c>
      <c r="E2" s="133" t="s">
        <v>77</v>
      </c>
      <c r="F2" s="131" t="s">
        <v>44</v>
      </c>
      <c r="G2" s="49" t="s">
        <v>65</v>
      </c>
      <c r="H2" s="50" t="s">
        <v>44</v>
      </c>
      <c r="I2" s="49" t="s">
        <v>59</v>
      </c>
      <c r="J2" s="50" t="s">
        <v>44</v>
      </c>
      <c r="K2" s="49" t="s">
        <v>56</v>
      </c>
      <c r="L2" s="50" t="s">
        <v>44</v>
      </c>
      <c r="M2" s="51" t="s">
        <v>45</v>
      </c>
      <c r="N2" s="130" t="s">
        <v>92</v>
      </c>
      <c r="O2" s="108" t="s">
        <v>44</v>
      </c>
      <c r="P2" s="133" t="s">
        <v>77</v>
      </c>
      <c r="Q2" s="108" t="s">
        <v>44</v>
      </c>
      <c r="R2" s="107" t="s">
        <v>66</v>
      </c>
      <c r="S2" s="108" t="s">
        <v>44</v>
      </c>
      <c r="T2" s="107" t="s">
        <v>59</v>
      </c>
      <c r="U2" s="48" t="s">
        <v>44</v>
      </c>
      <c r="V2" s="49" t="s">
        <v>56</v>
      </c>
      <c r="W2" s="50" t="s">
        <v>44</v>
      </c>
      <c r="X2" s="111" t="s">
        <v>45</v>
      </c>
      <c r="Y2" s="109" t="s">
        <v>92</v>
      </c>
      <c r="Z2" s="108" t="s">
        <v>44</v>
      </c>
      <c r="AA2" s="139" t="s">
        <v>77</v>
      </c>
      <c r="AB2" s="108" t="s">
        <v>44</v>
      </c>
      <c r="AC2" s="51" t="s">
        <v>66</v>
      </c>
      <c r="AD2" s="108" t="s">
        <v>44</v>
      </c>
      <c r="AE2" s="51" t="s">
        <v>59</v>
      </c>
      <c r="AF2" s="48" t="s">
        <v>44</v>
      </c>
      <c r="AG2" s="49" t="s">
        <v>56</v>
      </c>
      <c r="AH2" s="50" t="s">
        <v>44</v>
      </c>
      <c r="AI2" s="113" t="s">
        <v>45</v>
      </c>
      <c r="AJ2" s="109" t="s">
        <v>92</v>
      </c>
      <c r="AK2" s="108" t="s">
        <v>44</v>
      </c>
      <c r="AL2" s="139" t="s">
        <v>77</v>
      </c>
      <c r="AM2" s="108" t="s">
        <v>44</v>
      </c>
      <c r="AN2" s="139" t="s">
        <v>66</v>
      </c>
      <c r="AO2" s="108" t="s">
        <v>44</v>
      </c>
      <c r="AP2" s="51" t="s">
        <v>59</v>
      </c>
      <c r="AQ2" s="48" t="s">
        <v>44</v>
      </c>
      <c r="AR2" s="49" t="s">
        <v>56</v>
      </c>
      <c r="AS2" s="50" t="s">
        <v>44</v>
      </c>
      <c r="AT2" s="49" t="s">
        <v>45</v>
      </c>
      <c r="AU2" s="130" t="s">
        <v>92</v>
      </c>
      <c r="AV2" s="131" t="s">
        <v>44</v>
      </c>
      <c r="AW2" s="133" t="s">
        <v>77</v>
      </c>
      <c r="AX2" s="131" t="s">
        <v>44</v>
      </c>
      <c r="AY2" s="139" t="s">
        <v>66</v>
      </c>
      <c r="AZ2" s="108" t="s">
        <v>44</v>
      </c>
      <c r="BA2" s="51" t="s">
        <v>59</v>
      </c>
      <c r="BB2" s="48" t="s">
        <v>44</v>
      </c>
      <c r="BC2" s="49" t="s">
        <v>56</v>
      </c>
      <c r="BD2" s="50" t="s">
        <v>44</v>
      </c>
      <c r="BE2" s="49" t="s">
        <v>45</v>
      </c>
      <c r="BF2" s="109" t="s">
        <v>92</v>
      </c>
      <c r="BG2" s="108" t="s">
        <v>44</v>
      </c>
      <c r="BH2" s="139" t="s">
        <v>77</v>
      </c>
      <c r="BI2" s="108" t="s">
        <v>44</v>
      </c>
      <c r="BJ2" s="139" t="s">
        <v>66</v>
      </c>
      <c r="BK2" s="108" t="s">
        <v>44</v>
      </c>
      <c r="BL2" s="51" t="s">
        <v>59</v>
      </c>
      <c r="BM2" s="48" t="s">
        <v>44</v>
      </c>
      <c r="BN2" s="49" t="s">
        <v>56</v>
      </c>
      <c r="BO2" s="50" t="s">
        <v>44</v>
      </c>
      <c r="BP2" s="51" t="s">
        <v>45</v>
      </c>
      <c r="BQ2" s="109" t="s">
        <v>92</v>
      </c>
      <c r="BR2" s="108" t="s">
        <v>44</v>
      </c>
      <c r="BS2" s="139" t="s">
        <v>77</v>
      </c>
      <c r="BT2" s="108" t="s">
        <v>44</v>
      </c>
      <c r="BU2" s="139" t="s">
        <v>66</v>
      </c>
      <c r="BV2" s="108" t="s">
        <v>44</v>
      </c>
      <c r="BW2" s="51" t="s">
        <v>59</v>
      </c>
      <c r="BX2" s="48" t="s">
        <v>44</v>
      </c>
      <c r="BY2" s="49" t="s">
        <v>56</v>
      </c>
      <c r="BZ2" s="50" t="s">
        <v>44</v>
      </c>
      <c r="CA2" s="49" t="s">
        <v>45</v>
      </c>
      <c r="CB2" s="109" t="s">
        <v>92</v>
      </c>
      <c r="CC2" s="108" t="s">
        <v>44</v>
      </c>
      <c r="CD2" s="139" t="s">
        <v>77</v>
      </c>
      <c r="CE2" s="108" t="s">
        <v>44</v>
      </c>
      <c r="CF2" s="139" t="s">
        <v>66</v>
      </c>
      <c r="CG2" s="108" t="s">
        <v>44</v>
      </c>
      <c r="CH2" s="51" t="s">
        <v>59</v>
      </c>
      <c r="CI2" s="48" t="s">
        <v>44</v>
      </c>
      <c r="CJ2" s="49" t="s">
        <v>56</v>
      </c>
      <c r="CK2" s="50" t="s">
        <v>44</v>
      </c>
      <c r="CL2" s="113" t="s">
        <v>45</v>
      </c>
      <c r="CM2" s="265"/>
      <c r="CN2" s="265"/>
    </row>
    <row r="3" spans="1:92" s="28" customFormat="1" ht="24" customHeight="1" thickBot="1">
      <c r="A3" s="266" t="s">
        <v>41</v>
      </c>
      <c r="B3" s="267"/>
      <c r="C3" s="20">
        <f>SUM(C4:C36)</f>
        <v>1267591</v>
      </c>
      <c r="D3" s="37">
        <f aca="true" t="shared" si="0" ref="D3:D36">C3*100/E3</f>
        <v>99.0402187713644</v>
      </c>
      <c r="E3" s="20">
        <f>SUM(E4:E36)</f>
        <v>1279875</v>
      </c>
      <c r="F3" s="37">
        <f aca="true" t="shared" si="1" ref="F3:F36">E3*100/G3</f>
        <v>99.10817164733868</v>
      </c>
      <c r="G3" s="20">
        <f>'市町村別（集団回収量除く）'!G3</f>
        <v>1291392</v>
      </c>
      <c r="H3" s="37">
        <f aca="true" t="shared" si="2" ref="H3:H36">G3*100/I3</f>
        <v>99.11658743328354</v>
      </c>
      <c r="I3" s="20">
        <f>SUM(I4:I36)</f>
        <v>1302902</v>
      </c>
      <c r="J3" s="37">
        <f aca="true" t="shared" si="3" ref="J3:J36">I3*100/K3</f>
        <v>99.23742149143051</v>
      </c>
      <c r="K3" s="20">
        <f>SUM(K4:K36)</f>
        <v>1312914</v>
      </c>
      <c r="L3" s="37">
        <f aca="true" t="shared" si="4" ref="L3:L36">K3*100/M3</f>
        <v>99.33261962496265</v>
      </c>
      <c r="M3" s="20">
        <f>SUM(M4:M36)</f>
        <v>1321735</v>
      </c>
      <c r="N3" s="39">
        <f>SUM(N4:N36)</f>
        <v>19145.8</v>
      </c>
      <c r="O3" s="43">
        <f>N3*100/P3</f>
        <v>96.97120108591054</v>
      </c>
      <c r="P3" s="106">
        <f>SUM(P4:P36)</f>
        <v>19743.799999999996</v>
      </c>
      <c r="Q3" s="43">
        <f>P3*100/R3</f>
        <v>101.94189294547105</v>
      </c>
      <c r="R3" s="106">
        <f>SUM(R4:R36)</f>
        <v>19367.699999999997</v>
      </c>
      <c r="S3" s="43">
        <f>R3*100/T3</f>
        <v>87.07675983832459</v>
      </c>
      <c r="T3" s="106">
        <f>SUM(T4:T36)</f>
        <v>22242.100000000006</v>
      </c>
      <c r="U3" s="98">
        <f>T3*100/V3</f>
        <v>96.13216925271213</v>
      </c>
      <c r="V3" s="20">
        <f>SUM(V4:V36)</f>
        <v>23137</v>
      </c>
      <c r="W3" s="43">
        <f>V3*100/X3</f>
        <v>97.25351402246285</v>
      </c>
      <c r="X3" s="112">
        <f>SUM(X4:X36)</f>
        <v>23790.399999999998</v>
      </c>
      <c r="Y3" s="39">
        <f>SUM(Y4:Y36)</f>
        <v>425437.4999999998</v>
      </c>
      <c r="Z3" s="43">
        <f aca="true" t="shared" si="5" ref="Z3:AB36">Y3*100/AA3</f>
        <v>99.15339692108992</v>
      </c>
      <c r="AA3" s="106">
        <f>SUM(AA4:AA36)</f>
        <v>429070.01999999996</v>
      </c>
      <c r="AB3" s="43">
        <f t="shared" si="5"/>
        <v>98.03733859038458</v>
      </c>
      <c r="AC3" s="106">
        <f>SUM(AC4:AC36)</f>
        <v>437659.79999999993</v>
      </c>
      <c r="AD3" s="43">
        <f aca="true" t="shared" si="6" ref="AD3:AD36">AC3*100/AE3</f>
        <v>98.24503039208686</v>
      </c>
      <c r="AE3" s="106">
        <f>SUM(AE4:AE36)</f>
        <v>445477.8</v>
      </c>
      <c r="AF3" s="98">
        <f aca="true" t="shared" si="7" ref="AF3:AF17">AE3*100/AG3</f>
        <v>99.09422695644106</v>
      </c>
      <c r="AG3" s="20">
        <f>SUM(AG4:AG36)</f>
        <v>449549.70000000007</v>
      </c>
      <c r="AH3" s="43">
        <f>AG3*100/AI3</f>
        <v>100.93952067223904</v>
      </c>
      <c r="AI3" s="114">
        <f>SUM(AI4:AI36)</f>
        <v>445365.39999999997</v>
      </c>
      <c r="AJ3" s="39">
        <f>SUM(AJ4:AJ36)</f>
        <v>290724.30000000005</v>
      </c>
      <c r="AK3" s="43">
        <f aca="true" t="shared" si="8" ref="AK3:AK36">AJ3*100/AL3</f>
        <v>98.9705404953465</v>
      </c>
      <c r="AL3" s="106">
        <f>SUM(AL4:AL36)</f>
        <v>293748.32</v>
      </c>
      <c r="AM3" s="43">
        <f aca="true" t="shared" si="9" ref="AM3:AM36">AL3*100/AN3</f>
        <v>97.93556319855544</v>
      </c>
      <c r="AN3" s="106">
        <f>SUM(AN4:AN36)</f>
        <v>299940.4</v>
      </c>
      <c r="AO3" s="43">
        <f aca="true" t="shared" si="10" ref="AO3:AO36">AN3*100/AP3</f>
        <v>97.76226597989151</v>
      </c>
      <c r="AP3" s="106">
        <f>SUM(AP4:AP36)</f>
        <v>306805.9000000001</v>
      </c>
      <c r="AQ3" s="98">
        <f aca="true" t="shared" si="11" ref="AQ3:AQ17">AP3*100/AR3</f>
        <v>99.06142077434322</v>
      </c>
      <c r="AR3" s="20">
        <f>SUM(AR4:AR36)</f>
        <v>309712.8</v>
      </c>
      <c r="AS3" s="43">
        <f>AR3*100/AT3</f>
        <v>100.15104494581496</v>
      </c>
      <c r="AT3" s="20">
        <f>SUM(AT4:AT36)</f>
        <v>309245.6999999999</v>
      </c>
      <c r="AU3" s="39">
        <f>SUM(AU4:AU36)</f>
        <v>134713.20000000004</v>
      </c>
      <c r="AV3" s="37">
        <f>AU3*100/AW3</f>
        <v>99.55033080429823</v>
      </c>
      <c r="AW3" s="106">
        <f>SUM(AW4:AW36)</f>
        <v>135321.7</v>
      </c>
      <c r="AX3" s="37">
        <f>AW3*100/AY3</f>
        <v>98.25899619080538</v>
      </c>
      <c r="AY3" s="106">
        <f>SUM(AY4:AY36)</f>
        <v>137719.4</v>
      </c>
      <c r="AZ3" s="43">
        <f>AY3*100/BA3</f>
        <v>99.31312688439405</v>
      </c>
      <c r="BA3" s="106">
        <f>SUM(BA4:BA36)</f>
        <v>138671.89999999997</v>
      </c>
      <c r="BB3" s="98">
        <f>BA3*100/BC3</f>
        <v>99.16688656570616</v>
      </c>
      <c r="BC3" s="20">
        <f>SUM(BC4:BC36)</f>
        <v>139836.9</v>
      </c>
      <c r="BD3" s="43">
        <f>BC3*100/BE3</f>
        <v>102.73083176057544</v>
      </c>
      <c r="BE3" s="20">
        <f>SUM(BE4:BE36)</f>
        <v>136119.69999999998</v>
      </c>
      <c r="BF3" s="39">
        <f>Y3/C3/365*1000000</f>
        <v>919.5254555931854</v>
      </c>
      <c r="BG3" s="43">
        <f>BF3*100/BH3</f>
        <v>100.11427493914043</v>
      </c>
      <c r="BH3" s="106">
        <f>AA3/E3/365*1000000</f>
        <v>918.4758678541755</v>
      </c>
      <c r="BI3" s="43">
        <f>BH3*100/BJ3</f>
        <v>99.1905434280274</v>
      </c>
      <c r="BJ3" s="106">
        <f>AC3/G3/366*1000000</f>
        <v>925.9712026082618</v>
      </c>
      <c r="BK3" s="43">
        <f>BJ3*100/BL3</f>
        <v>98.84985337418813</v>
      </c>
      <c r="BL3" s="106">
        <f>AE3/I3/365*1000000</f>
        <v>936.7451452892628</v>
      </c>
      <c r="BM3" s="98">
        <f>BL3*100/BN3</f>
        <v>99.8557051031381</v>
      </c>
      <c r="BN3" s="20">
        <f>AG3/K3/365*1000000</f>
        <v>938.0987739475933</v>
      </c>
      <c r="BO3" s="43">
        <f>BN3*100/BP3</f>
        <v>101.61769724119164</v>
      </c>
      <c r="BP3" s="22">
        <f>AI3/M3/365*1000000</f>
        <v>923.1647630441744</v>
      </c>
      <c r="BQ3" s="39">
        <f>AJ3/C3/365*1000000</f>
        <v>628.3611444912825</v>
      </c>
      <c r="BR3" s="43">
        <f>BQ3*100/BS3</f>
        <v>99.92964648414322</v>
      </c>
      <c r="BS3" s="106">
        <f>AL3/E3/365*1000000</f>
        <v>628.8035298823863</v>
      </c>
      <c r="BT3" s="43">
        <f>BS3*100/BU3</f>
        <v>99.08757086095974</v>
      </c>
      <c r="BU3" s="106">
        <f>AN3/G3/366*1000000</f>
        <v>634.593748155081</v>
      </c>
      <c r="BV3" s="43">
        <f>BU3*100/BW3</f>
        <v>98.36411693368484</v>
      </c>
      <c r="BW3" s="106">
        <f>AP3/I3/365*1000000</f>
        <v>645.1476086375194</v>
      </c>
      <c r="BX3" s="98">
        <f>BW3*100/BY3</f>
        <v>99.82264682572139</v>
      </c>
      <c r="BY3" s="20">
        <f>AR3/K3/365*1000000</f>
        <v>646.2938312624301</v>
      </c>
      <c r="BZ3" s="43">
        <f>BY3*100/CA3</f>
        <v>100.82392402812121</v>
      </c>
      <c r="CA3" s="20">
        <f>AT3/M3/365*1000000</f>
        <v>641.0123762711017</v>
      </c>
      <c r="CB3" s="39">
        <f>AU3/C3/365*1000000</f>
        <v>291.1643111019033</v>
      </c>
      <c r="CC3" s="43">
        <f>CB3*100/CD3</f>
        <v>100.51505543834817</v>
      </c>
      <c r="CD3" s="106">
        <f>AW3/E3/365*1000000</f>
        <v>289.6723379717893</v>
      </c>
      <c r="CE3" s="43">
        <f>CD3*100/CF3</f>
        <v>99.41480836786377</v>
      </c>
      <c r="CF3" s="106">
        <f>AY3/G3/366*1000000</f>
        <v>291.37745445318086</v>
      </c>
      <c r="CG3" s="43">
        <f>CF3*100/CH3</f>
        <v>99.92452535741906</v>
      </c>
      <c r="CH3" s="106">
        <f>BA3/I3/365*1000000</f>
        <v>291.5975366517436</v>
      </c>
      <c r="CI3" s="98">
        <f>CH3*100/CJ3</f>
        <v>99.92892305678214</v>
      </c>
      <c r="CJ3" s="20">
        <f>BC3/K3/365*1000000</f>
        <v>291.80494268516287</v>
      </c>
      <c r="CK3" s="43">
        <f>CJ3*100/CL3</f>
        <v>103.42104350861075</v>
      </c>
      <c r="CL3" s="114">
        <f>BE3/M3/365*1000000</f>
        <v>282.15238677307235</v>
      </c>
      <c r="CM3" s="170"/>
      <c r="CN3" s="42"/>
    </row>
    <row r="4" spans="1:92" s="28" customFormat="1" ht="19.5" customHeight="1">
      <c r="A4" s="16">
        <v>1</v>
      </c>
      <c r="B4" s="25" t="s">
        <v>42</v>
      </c>
      <c r="C4" s="17">
        <f>'市町村別（集団回収量除く）'!C4</f>
        <v>291994</v>
      </c>
      <c r="D4" s="18">
        <f t="shared" si="0"/>
        <v>99.61245863610003</v>
      </c>
      <c r="E4" s="17">
        <v>293130</v>
      </c>
      <c r="F4" s="18">
        <f t="shared" si="1"/>
        <v>99.67323039467375</v>
      </c>
      <c r="G4" s="17">
        <f>'市町村別（集団回収量除く）'!G4</f>
        <v>294091</v>
      </c>
      <c r="H4" s="18">
        <f t="shared" si="2"/>
        <v>99.64390022429882</v>
      </c>
      <c r="I4" s="17">
        <v>295142</v>
      </c>
      <c r="J4" s="18">
        <f t="shared" si="3"/>
        <v>99.82243537493193</v>
      </c>
      <c r="K4" s="17">
        <v>295667</v>
      </c>
      <c r="L4" s="18">
        <f t="shared" si="4"/>
        <v>100.15785854383962</v>
      </c>
      <c r="M4" s="23">
        <v>295201</v>
      </c>
      <c r="N4" s="40">
        <v>5747.9</v>
      </c>
      <c r="O4" s="100">
        <f>N4*100/P4</f>
        <v>91.3554149845831</v>
      </c>
      <c r="P4" s="23">
        <v>6291.8</v>
      </c>
      <c r="Q4" s="100">
        <f>P4*100/R4</f>
        <v>95.67822384428224</v>
      </c>
      <c r="R4" s="23">
        <v>6576</v>
      </c>
      <c r="S4" s="100">
        <f aca="true" t="shared" si="12" ref="S4:S25">R4*100/T4</f>
        <v>95.2408539234713</v>
      </c>
      <c r="T4" s="23">
        <v>6904.6</v>
      </c>
      <c r="U4" s="99">
        <f aca="true" t="shared" si="13" ref="U4:U33">T4*100/V4</f>
        <v>97.49505789325049</v>
      </c>
      <c r="V4" s="17">
        <v>7082</v>
      </c>
      <c r="W4" s="100">
        <f aca="true" t="shared" si="14" ref="W4:W36">V4*100/X4</f>
        <v>97.25350178522383</v>
      </c>
      <c r="X4" s="12">
        <v>7282</v>
      </c>
      <c r="Y4" s="40">
        <f>N4+'市町村別（集団回収量除く）'!N4</f>
        <v>110003.2</v>
      </c>
      <c r="Z4" s="100">
        <f t="shared" si="5"/>
        <v>98.52289811541928</v>
      </c>
      <c r="AA4" s="23">
        <f>P4+'市町村別（集団回収量除く）'!P4</f>
        <v>111652.41999999998</v>
      </c>
      <c r="AB4" s="100">
        <f t="shared" si="5"/>
        <v>97.69835880814958</v>
      </c>
      <c r="AC4" s="23">
        <f>R4+'市町村別（集団回収量除く）'!R4</f>
        <v>114282.80000000002</v>
      </c>
      <c r="AD4" s="100">
        <f t="shared" si="6"/>
        <v>98.82464848411479</v>
      </c>
      <c r="AE4" s="23">
        <f>T4+'市町村別（集団回収量除く）'!T4</f>
        <v>115642</v>
      </c>
      <c r="AF4" s="99">
        <f t="shared" si="7"/>
        <v>97.67877550572219</v>
      </c>
      <c r="AG4" s="17">
        <f>V4+'市町村別（集団回収量除く）'!V4</f>
        <v>118390.1</v>
      </c>
      <c r="AH4" s="100">
        <f aca="true" t="shared" si="15" ref="AH4:AH36">AG4*100/AI4</f>
        <v>100.84799471185215</v>
      </c>
      <c r="AI4" s="115">
        <f>X4+'市町村別（集団回収量除く）'!X4</f>
        <v>117394.6</v>
      </c>
      <c r="AJ4" s="40">
        <f>N4+'市町村別（集団回収量除く）'!Y4</f>
        <v>67714.99999999999</v>
      </c>
      <c r="AK4" s="100">
        <f t="shared" si="8"/>
        <v>97.87084834795336</v>
      </c>
      <c r="AL4" s="23">
        <f>P4+'市町村別（集団回収量除く）'!AA4</f>
        <v>69188.12</v>
      </c>
      <c r="AM4" s="100">
        <f t="shared" si="9"/>
        <v>96.95549511145491</v>
      </c>
      <c r="AN4" s="23">
        <f>R4+'市町村別（集団回収量除く）'!AC4</f>
        <v>71360.7</v>
      </c>
      <c r="AO4" s="100">
        <f t="shared" si="10"/>
        <v>98.34472132719971</v>
      </c>
      <c r="AP4" s="23">
        <f>T4+'市町村別（集団回収量除く）'!AE4</f>
        <v>72561.8</v>
      </c>
      <c r="AQ4" s="99">
        <f t="shared" si="11"/>
        <v>98.10116228606813</v>
      </c>
      <c r="AR4" s="17">
        <f>V4+'市町村別（集団回収量除く）'!AG4</f>
        <v>73966.29999999999</v>
      </c>
      <c r="AS4" s="100">
        <f aca="true" t="shared" si="16" ref="AS4:AS36">AR4*100/AT4</f>
        <v>99.96837397637779</v>
      </c>
      <c r="AT4" s="17">
        <f>X4+'市町村別（集団回収量除く）'!AI4</f>
        <v>73989.7</v>
      </c>
      <c r="AU4" s="40">
        <f>'市町村別（集団回収量除く）'!AJ4</f>
        <v>42288.200000000004</v>
      </c>
      <c r="AV4" s="18">
        <f aca="true" t="shared" si="17" ref="AV4:AV25">AU4*100/AW4</f>
        <v>99.5852987097397</v>
      </c>
      <c r="AW4" s="23">
        <v>42464.3</v>
      </c>
      <c r="AX4" s="18">
        <f aca="true" t="shared" si="18" ref="AX4:AX25">AW4*100/AY4</f>
        <v>98.93341658492946</v>
      </c>
      <c r="AY4" s="23">
        <f>'市町村別（集団回収量除く）'!AN4</f>
        <v>42922.09999999999</v>
      </c>
      <c r="AZ4" s="100">
        <f aca="true" t="shared" si="19" ref="AZ4:AZ25">AY4*100/BA4</f>
        <v>99.6330100603061</v>
      </c>
      <c r="BA4" s="23">
        <f>'市町村別（集団回収量除く）'!AP4</f>
        <v>43080.2</v>
      </c>
      <c r="BB4" s="99">
        <f aca="true" t="shared" si="20" ref="BB4:BB34">BA4*100/BC4</f>
        <v>96.97549511748208</v>
      </c>
      <c r="BC4" s="17">
        <v>44423.799999999996</v>
      </c>
      <c r="BD4" s="100">
        <f aca="true" t="shared" si="21" ref="BD4:BD36">BC4*100/BE4</f>
        <v>102.34743082002262</v>
      </c>
      <c r="BE4" s="17">
        <v>43404.9</v>
      </c>
      <c r="BF4" s="40">
        <f aca="true" t="shared" si="22" ref="BF4:BF34">Y4/C4/365*1000000</f>
        <v>1032.1398047116938</v>
      </c>
      <c r="BG4" s="100">
        <f aca="true" t="shared" si="23" ref="BG4:BG36">BF4*100/BH4</f>
        <v>98.90620055402802</v>
      </c>
      <c r="BH4" s="23">
        <f aca="true" t="shared" si="24" ref="BH4:BH34">AA4/E4/365*1000000</f>
        <v>1043.5541947118697</v>
      </c>
      <c r="BI4" s="100">
        <f aca="true" t="shared" si="25" ref="BI4:BI36">BH4*100/BJ4</f>
        <v>98.28719823436693</v>
      </c>
      <c r="BJ4" s="23">
        <f aca="true" t="shared" si="26" ref="BJ4:BJ36">AC4/G4/366*1000000</f>
        <v>1061.7396908837538</v>
      </c>
      <c r="BK4" s="100">
        <f aca="true" t="shared" si="27" ref="BK4:BK36">BJ4*100/BL4</f>
        <v>98.90684282880503</v>
      </c>
      <c r="BL4" s="23">
        <f aca="true" t="shared" si="28" ref="BL4:BL36">AE4/I4/365*1000000</f>
        <v>1073.474453857038</v>
      </c>
      <c r="BM4" s="99">
        <f aca="true" t="shared" si="29" ref="BM4:BM36">BL4*100/BN4</f>
        <v>97.85252697837093</v>
      </c>
      <c r="BN4" s="17">
        <f aca="true" t="shared" si="30" ref="BN4:BN36">AG4/K4/365*1000000</f>
        <v>1097.0329402881093</v>
      </c>
      <c r="BO4" s="100">
        <f aca="true" t="shared" si="31" ref="BO4:BO36">BN4*100/BP4</f>
        <v>100.68904844616908</v>
      </c>
      <c r="BP4" s="13">
        <f aca="true" t="shared" si="32" ref="BP4:BP36">AI4/M4/365*1000000</f>
        <v>1089.5255812002345</v>
      </c>
      <c r="BQ4" s="40">
        <f aca="true" t="shared" si="33" ref="BQ4:BQ36">AJ4/C4/365*1000000</f>
        <v>635.3573975670919</v>
      </c>
      <c r="BR4" s="100">
        <f aca="true" t="shared" si="34" ref="BR4:BR36">BQ4*100/BS4</f>
        <v>98.2516139928751</v>
      </c>
      <c r="BS4" s="23">
        <f aca="true" t="shared" si="35" ref="BS4:BS36">AL4/E4/365*1000000</f>
        <v>646.6635729904306</v>
      </c>
      <c r="BT4" s="100">
        <f aca="true" t="shared" si="36" ref="BT4:BT36">BS4*100/BU4</f>
        <v>97.53985721135626</v>
      </c>
      <c r="BU4" s="23">
        <f aca="true" t="shared" si="37" ref="BU4:BU36">AN4/G4/366*1000000</f>
        <v>662.9736719720577</v>
      </c>
      <c r="BV4" s="100">
        <f aca="true" t="shared" si="38" ref="BV4:BV36">BU4*100/BW4</f>
        <v>98.4265165073215</v>
      </c>
      <c r="BW4" s="23">
        <f aca="true" t="shared" si="39" ref="BW4:BW36">AP4/I4/365*1000000</f>
        <v>673.5722196596707</v>
      </c>
      <c r="BX4" s="99">
        <f aca="true" t="shared" si="40" ref="BX4:BX36">BW4*100/BY4</f>
        <v>98.27566510234024</v>
      </c>
      <c r="BY4" s="17">
        <f aca="true" t="shared" si="41" ref="BY4:BY36">AR4/K4/365*1000000</f>
        <v>685.3906498198106</v>
      </c>
      <c r="BZ4" s="100">
        <f aca="true" t="shared" si="42" ref="BZ4:BZ36">BY4*100/CA4</f>
        <v>99.81081407867872</v>
      </c>
      <c r="CA4" s="17">
        <f aca="true" t="shared" si="43" ref="CA4:CA36">AT4/M4/365*1000000</f>
        <v>686.6897701881601</v>
      </c>
      <c r="CB4" s="40">
        <f aca="true" t="shared" si="44" ref="CB4:CB36">AU4/C4/365*1000000</f>
        <v>396.78240714460173</v>
      </c>
      <c r="CC4" s="100">
        <f aca="true" t="shared" si="45" ref="CC4:CC25">CB4*100/CD4</f>
        <v>99.97273440819336</v>
      </c>
      <c r="CD4" s="23">
        <f aca="true" t="shared" si="46" ref="CD4:CD36">AW4/E4/365*1000000</f>
        <v>396.8906217214392</v>
      </c>
      <c r="CE4" s="100">
        <f aca="true" t="shared" si="47" ref="CE4:CE36">CD4*100/CF4</f>
        <v>99.52969984870452</v>
      </c>
      <c r="CF4" s="23">
        <f aca="true" t="shared" si="48" ref="CF4:CF36">AY4/G4/366*1000000</f>
        <v>398.7660189116958</v>
      </c>
      <c r="CG4" s="100">
        <f aca="true" t="shared" si="49" ref="CG4:CG36">CF4*100/CH4</f>
        <v>99.7158767347344</v>
      </c>
      <c r="CH4" s="23">
        <f aca="true" t="shared" si="50" ref="CH4:CH36">BA4/I4/365*1000000</f>
        <v>399.9022341973675</v>
      </c>
      <c r="CI4" s="99">
        <f aca="true" t="shared" si="51" ref="CI4:CI36">CH4*100/CJ4</f>
        <v>97.14799559161546</v>
      </c>
      <c r="CJ4" s="17">
        <f aca="true" t="shared" si="52" ref="CJ4:CJ36">BC4/K4/365*1000000</f>
        <v>411.6422904682985</v>
      </c>
      <c r="CK4" s="100">
        <f aca="true" t="shared" si="53" ref="CK4:CK36">CJ4*100/CL4</f>
        <v>102.18612129693707</v>
      </c>
      <c r="CL4" s="182">
        <f aca="true" t="shared" si="54" ref="CL4:CL36">BE4/M4/365*1000000</f>
        <v>402.8358110120743</v>
      </c>
      <c r="CM4" s="171" t="s">
        <v>42</v>
      </c>
      <c r="CN4" s="46">
        <v>1</v>
      </c>
    </row>
    <row r="5" spans="1:92" s="62" customFormat="1" ht="19.5" customHeight="1">
      <c r="A5" s="52">
        <v>2</v>
      </c>
      <c r="B5" s="53" t="s">
        <v>0</v>
      </c>
      <c r="C5" s="54">
        <f>'市町村別（集団回収量除く）'!C5</f>
        <v>54319</v>
      </c>
      <c r="D5" s="55">
        <f t="shared" si="0"/>
        <v>98.15326792070978</v>
      </c>
      <c r="E5" s="54">
        <v>55341</v>
      </c>
      <c r="F5" s="55">
        <f t="shared" si="1"/>
        <v>98.58028429940504</v>
      </c>
      <c r="G5" s="54">
        <f>'市町村別（集団回収量除く）'!G5</f>
        <v>56138</v>
      </c>
      <c r="H5" s="55">
        <f t="shared" si="2"/>
        <v>98.54131194158226</v>
      </c>
      <c r="I5" s="54">
        <v>56969</v>
      </c>
      <c r="J5" s="55">
        <f t="shared" si="3"/>
        <v>98.92168779301961</v>
      </c>
      <c r="K5" s="54">
        <v>57590</v>
      </c>
      <c r="L5" s="55">
        <f t="shared" si="4"/>
        <v>98.87204491218432</v>
      </c>
      <c r="M5" s="56">
        <v>58247</v>
      </c>
      <c r="N5" s="57">
        <v>461</v>
      </c>
      <c r="O5" s="102">
        <f>N5*100/P5</f>
        <v>88.48368522072937</v>
      </c>
      <c r="P5" s="56">
        <v>521</v>
      </c>
      <c r="Q5" s="102">
        <f>P5*100/R5</f>
        <v>101.95694716242662</v>
      </c>
      <c r="R5" s="56">
        <v>511</v>
      </c>
      <c r="S5" s="102">
        <f t="shared" si="12"/>
        <v>98.40169458886965</v>
      </c>
      <c r="T5" s="56">
        <v>519.3</v>
      </c>
      <c r="U5" s="101">
        <f t="shared" si="13"/>
        <v>106.19631901840489</v>
      </c>
      <c r="V5" s="54">
        <v>489</v>
      </c>
      <c r="W5" s="102">
        <f t="shared" si="14"/>
        <v>100.3076923076923</v>
      </c>
      <c r="X5" s="59">
        <v>487.5</v>
      </c>
      <c r="Y5" s="57">
        <f>N5+'市町村別（集団回収量除く）'!N5</f>
        <v>21560.6</v>
      </c>
      <c r="Z5" s="102">
        <f t="shared" si="5"/>
        <v>102.14179122154582</v>
      </c>
      <c r="AA5" s="56">
        <f>P5+'市町村別（集団回収量除く）'!P5</f>
        <v>21108.5</v>
      </c>
      <c r="AB5" s="102">
        <f t="shared" si="5"/>
        <v>98.3987506992355</v>
      </c>
      <c r="AC5" s="56">
        <f>R5+'市町村別（集団回収量除く）'!R5</f>
        <v>21452</v>
      </c>
      <c r="AD5" s="102">
        <f t="shared" si="6"/>
        <v>97.46611721195654</v>
      </c>
      <c r="AE5" s="56">
        <f>T5+'市町村別（集団回収量除く）'!T5</f>
        <v>22009.7</v>
      </c>
      <c r="AF5" s="101">
        <f t="shared" si="7"/>
        <v>101.65298035267276</v>
      </c>
      <c r="AG5" s="54">
        <f>V5+'市町村別（集団回収量除く）'!V5</f>
        <v>21651.8</v>
      </c>
      <c r="AH5" s="102">
        <f t="shared" si="15"/>
        <v>101.35234448506522</v>
      </c>
      <c r="AI5" s="116">
        <f>X5+'市町村別（集団回収量除く）'!X5</f>
        <v>21362.9</v>
      </c>
      <c r="AJ5" s="57">
        <f>N5+'市町村別（集団回収量除く）'!Y5</f>
        <v>14753.499999999998</v>
      </c>
      <c r="AK5" s="102">
        <f t="shared" si="8"/>
        <v>98.85423297262888</v>
      </c>
      <c r="AL5" s="56">
        <f>P5+'市町村別（集団回収量除く）'!AA5</f>
        <v>14924.5</v>
      </c>
      <c r="AM5" s="102">
        <f t="shared" si="9"/>
        <v>97.61146392669575</v>
      </c>
      <c r="AN5" s="56">
        <f>R5+'市町村別（集団回収量除く）'!AC5</f>
        <v>15289.7</v>
      </c>
      <c r="AO5" s="102">
        <f t="shared" si="10"/>
        <v>97.42261472391074</v>
      </c>
      <c r="AP5" s="56">
        <f>T5+'市町村別（集団回収量除く）'!AE5</f>
        <v>15694.2</v>
      </c>
      <c r="AQ5" s="101">
        <f t="shared" si="11"/>
        <v>101.48730616520737</v>
      </c>
      <c r="AR5" s="54">
        <f>V5+'市町村別（集団回収量除く）'!AG5</f>
        <v>15464.2</v>
      </c>
      <c r="AS5" s="102">
        <f t="shared" si="16"/>
        <v>99.72914060182379</v>
      </c>
      <c r="AT5" s="54">
        <f>X5+'市町村別（集団回収量除く）'!AI5</f>
        <v>15506.2</v>
      </c>
      <c r="AU5" s="57">
        <f>'市町村別（集団回収量除く）'!AJ5</f>
        <v>6807.1</v>
      </c>
      <c r="AV5" s="55">
        <f t="shared" si="17"/>
        <v>110.07600258732212</v>
      </c>
      <c r="AW5" s="56">
        <v>6184</v>
      </c>
      <c r="AX5" s="55">
        <f t="shared" si="18"/>
        <v>100.35214124596337</v>
      </c>
      <c r="AY5" s="56">
        <f>'市町村別（集団回収量除く）'!AN5</f>
        <v>6162.299999999999</v>
      </c>
      <c r="AZ5" s="102">
        <f t="shared" si="19"/>
        <v>97.5742221518486</v>
      </c>
      <c r="BA5" s="56">
        <f>'市町村別（集団回収量除く）'!AP5</f>
        <v>6315.5</v>
      </c>
      <c r="BB5" s="101">
        <f t="shared" si="20"/>
        <v>102.06703730040728</v>
      </c>
      <c r="BC5" s="54">
        <v>6187.599999999999</v>
      </c>
      <c r="BD5" s="102">
        <f t="shared" si="21"/>
        <v>105.64993938566087</v>
      </c>
      <c r="BE5" s="54">
        <v>5856.7</v>
      </c>
      <c r="BF5" s="57">
        <f t="shared" si="22"/>
        <v>1087.4673132108721</v>
      </c>
      <c r="BG5" s="102">
        <f t="shared" si="23"/>
        <v>104.06356648670935</v>
      </c>
      <c r="BH5" s="56">
        <f t="shared" si="24"/>
        <v>1045.0029245824087</v>
      </c>
      <c r="BI5" s="102">
        <f t="shared" si="25"/>
        <v>100.0893201098073</v>
      </c>
      <c r="BJ5" s="56">
        <f t="shared" si="26"/>
        <v>1044.0703597905783</v>
      </c>
      <c r="BK5" s="102">
        <f t="shared" si="27"/>
        <v>98.6386465027781</v>
      </c>
      <c r="BL5" s="56">
        <f t="shared" si="28"/>
        <v>1058.480014485167</v>
      </c>
      <c r="BM5" s="101">
        <f t="shared" si="29"/>
        <v>102.76106546561155</v>
      </c>
      <c r="BN5" s="54">
        <f t="shared" si="30"/>
        <v>1030.0399374891474</v>
      </c>
      <c r="BO5" s="102">
        <f t="shared" si="31"/>
        <v>102.50859540235446</v>
      </c>
      <c r="BP5" s="61">
        <f t="shared" si="32"/>
        <v>1004.8327493379048</v>
      </c>
      <c r="BQ5" s="57">
        <f t="shared" si="33"/>
        <v>744.1327702131017</v>
      </c>
      <c r="BR5" s="102">
        <f t="shared" si="34"/>
        <v>100.7141535547093</v>
      </c>
      <c r="BS5" s="56">
        <f t="shared" si="35"/>
        <v>738.8562023796176</v>
      </c>
      <c r="BT5" s="102">
        <f t="shared" si="36"/>
        <v>99.28850711944925</v>
      </c>
      <c r="BU5" s="56">
        <f t="shared" si="37"/>
        <v>744.1507822156447</v>
      </c>
      <c r="BV5" s="102">
        <f t="shared" si="38"/>
        <v>98.5946206744894</v>
      </c>
      <c r="BW5" s="56">
        <f t="shared" si="39"/>
        <v>754.7579950355121</v>
      </c>
      <c r="BX5" s="101">
        <f t="shared" si="40"/>
        <v>102.59358531928406</v>
      </c>
      <c r="BY5" s="54">
        <f t="shared" si="41"/>
        <v>735.6775695932752</v>
      </c>
      <c r="BZ5" s="102">
        <f t="shared" si="42"/>
        <v>100.86687363490937</v>
      </c>
      <c r="CA5" s="54">
        <f t="shared" si="43"/>
        <v>729.3549835361031</v>
      </c>
      <c r="CB5" s="57">
        <f t="shared" si="44"/>
        <v>343.3345429977704</v>
      </c>
      <c r="CC5" s="102">
        <f t="shared" si="45"/>
        <v>112.14705828872022</v>
      </c>
      <c r="CD5" s="56">
        <f t="shared" si="46"/>
        <v>306.146722202791</v>
      </c>
      <c r="CE5" s="102">
        <f t="shared" si="47"/>
        <v>102.0762714719086</v>
      </c>
      <c r="CF5" s="56">
        <f t="shared" si="48"/>
        <v>299.9195775749339</v>
      </c>
      <c r="CG5" s="102">
        <f t="shared" si="49"/>
        <v>98.74805195829688</v>
      </c>
      <c r="CH5" s="56">
        <f t="shared" si="50"/>
        <v>303.722019449655</v>
      </c>
      <c r="CI5" s="101">
        <f t="shared" si="51"/>
        <v>103.17963590953774</v>
      </c>
      <c r="CJ5" s="54">
        <f t="shared" si="52"/>
        <v>294.3623678958723</v>
      </c>
      <c r="CK5" s="102">
        <f t="shared" si="53"/>
        <v>106.85521825658253</v>
      </c>
      <c r="CL5" s="183">
        <f t="shared" si="54"/>
        <v>275.4777658018015</v>
      </c>
      <c r="CM5" s="172" t="s">
        <v>0</v>
      </c>
      <c r="CN5" s="63">
        <v>2</v>
      </c>
    </row>
    <row r="6" spans="1:92" s="28" customFormat="1" ht="19.5" customHeight="1">
      <c r="A6" s="14">
        <v>3</v>
      </c>
      <c r="B6" s="26" t="s">
        <v>1</v>
      </c>
      <c r="C6" s="10">
        <f>'市町村別（集団回収量除く）'!C6</f>
        <v>37394</v>
      </c>
      <c r="D6" s="11">
        <f t="shared" si="0"/>
        <v>98.32763607678149</v>
      </c>
      <c r="E6" s="10">
        <v>38030</v>
      </c>
      <c r="F6" s="11">
        <f t="shared" si="1"/>
        <v>98.6280764542649</v>
      </c>
      <c r="G6" s="10">
        <f>'市町村別（集団回収量除く）'!G6</f>
        <v>38559</v>
      </c>
      <c r="H6" s="11">
        <f t="shared" si="2"/>
        <v>98.93772611808176</v>
      </c>
      <c r="I6" s="10">
        <v>38973</v>
      </c>
      <c r="J6" s="11">
        <f t="shared" si="3"/>
        <v>99.48690457956808</v>
      </c>
      <c r="K6" s="10">
        <v>39174</v>
      </c>
      <c r="L6" s="11">
        <f t="shared" si="4"/>
        <v>99.3230394766867</v>
      </c>
      <c r="M6" s="24">
        <v>39441</v>
      </c>
      <c r="N6" s="41">
        <v>327.5</v>
      </c>
      <c r="O6" s="104">
        <f>N6*100/P6</f>
        <v>92.88145207033465</v>
      </c>
      <c r="P6" s="24">
        <v>352.6</v>
      </c>
      <c r="Q6" s="104">
        <f>P6*100/R6</f>
        <v>98.49162011173185</v>
      </c>
      <c r="R6" s="24">
        <v>358</v>
      </c>
      <c r="S6" s="104">
        <f t="shared" si="12"/>
        <v>90.74778200253485</v>
      </c>
      <c r="T6" s="24">
        <v>394.5</v>
      </c>
      <c r="U6" s="103">
        <f t="shared" si="13"/>
        <v>99.62121212121212</v>
      </c>
      <c r="V6" s="10">
        <v>396</v>
      </c>
      <c r="W6" s="104">
        <f t="shared" si="14"/>
        <v>105.96735349210597</v>
      </c>
      <c r="X6" s="12">
        <v>373.7</v>
      </c>
      <c r="Y6" s="41">
        <f>N6+'市町村別（集団回収量除く）'!N6</f>
        <v>10335</v>
      </c>
      <c r="Z6" s="104">
        <f t="shared" si="5"/>
        <v>98.95349616537253</v>
      </c>
      <c r="AA6" s="24">
        <f>P6+'市町村別（集団回収量除く）'!P6</f>
        <v>10444.299999999997</v>
      </c>
      <c r="AB6" s="104">
        <f t="shared" si="5"/>
        <v>96.95515349553948</v>
      </c>
      <c r="AC6" s="24">
        <f>R6+'市町村別（集団回収量除く）'!R6</f>
        <v>10772.3</v>
      </c>
      <c r="AD6" s="104">
        <f t="shared" si="6"/>
        <v>98.14592102625777</v>
      </c>
      <c r="AE6" s="24">
        <f>T6+'市町村別（集団回収量除く）'!T6</f>
        <v>10975.8</v>
      </c>
      <c r="AF6" s="103">
        <f t="shared" si="7"/>
        <v>101.8456142304373</v>
      </c>
      <c r="AG6" s="10">
        <f>V6+'市町村別（集団回収量除く）'!V6</f>
        <v>10776.900000000001</v>
      </c>
      <c r="AH6" s="104">
        <f t="shared" si="15"/>
        <v>104.72465429951316</v>
      </c>
      <c r="AI6" s="115">
        <f>X6+'市町村別（集団回収量除く）'!X6</f>
        <v>10290.7</v>
      </c>
      <c r="AJ6" s="41">
        <f>N6+'市町村別（集団回収量除く）'!Y6</f>
        <v>9395.199999999999</v>
      </c>
      <c r="AK6" s="104">
        <f t="shared" si="8"/>
        <v>98.86562138272122</v>
      </c>
      <c r="AL6" s="24">
        <f>P6+'市町村別（集団回収量除く）'!AA6</f>
        <v>9503.000000000002</v>
      </c>
      <c r="AM6" s="104">
        <f t="shared" si="9"/>
        <v>96.63412649989836</v>
      </c>
      <c r="AN6" s="24">
        <f>R6+'市町村別（集団回収量除く）'!AC6</f>
        <v>9833.999999999998</v>
      </c>
      <c r="AO6" s="104">
        <f t="shared" si="10"/>
        <v>98.24568414322249</v>
      </c>
      <c r="AP6" s="24">
        <f>T6+'市町村別（集団回収量除く）'!AE6</f>
        <v>10009.599999999999</v>
      </c>
      <c r="AQ6" s="103">
        <f t="shared" si="11"/>
        <v>101.58833260598186</v>
      </c>
      <c r="AR6" s="10">
        <f>V6+'市町村別（集団回収量除く）'!AG6</f>
        <v>9853.1</v>
      </c>
      <c r="AS6" s="104">
        <f t="shared" si="16"/>
        <v>103.9992822612991</v>
      </c>
      <c r="AT6" s="10">
        <f>X6+'市町村別（集団回収量除く）'!AI6</f>
        <v>9474.2</v>
      </c>
      <c r="AU6" s="41">
        <f>'市町村別（集団回収量除く）'!AJ6</f>
        <v>939.8000000000001</v>
      </c>
      <c r="AV6" s="11">
        <f t="shared" si="17"/>
        <v>99.84064591522362</v>
      </c>
      <c r="AW6" s="24">
        <v>941.3000000000001</v>
      </c>
      <c r="AX6" s="11">
        <f t="shared" si="18"/>
        <v>100.31972716615155</v>
      </c>
      <c r="AY6" s="24">
        <f>'市町村別（集団回収量除く）'!AN6</f>
        <v>938.3</v>
      </c>
      <c r="AZ6" s="104">
        <f t="shared" si="19"/>
        <v>97.11239908921549</v>
      </c>
      <c r="BA6" s="24">
        <f>'市町村別（集団回収量除く）'!AP6</f>
        <v>966.1999999999999</v>
      </c>
      <c r="BB6" s="103">
        <f t="shared" si="20"/>
        <v>104.58973803853648</v>
      </c>
      <c r="BC6" s="10">
        <v>923.8</v>
      </c>
      <c r="BD6" s="104">
        <f t="shared" si="21"/>
        <v>113.14145744029393</v>
      </c>
      <c r="BE6" s="10">
        <v>816.5</v>
      </c>
      <c r="BF6" s="41">
        <f t="shared" si="22"/>
        <v>757.2088702238511</v>
      </c>
      <c r="BG6" s="104">
        <f t="shared" si="23"/>
        <v>100.63650476464454</v>
      </c>
      <c r="BH6" s="24">
        <f t="shared" si="24"/>
        <v>752.4196830908545</v>
      </c>
      <c r="BI6" s="104">
        <f t="shared" si="25"/>
        <v>98.57313206158291</v>
      </c>
      <c r="BJ6" s="24">
        <f t="shared" si="26"/>
        <v>763.311124801011</v>
      </c>
      <c r="BK6" s="104">
        <f t="shared" si="27"/>
        <v>98.92865604700778</v>
      </c>
      <c r="BL6" s="24">
        <f t="shared" si="28"/>
        <v>771.5773723220395</v>
      </c>
      <c r="BM6" s="103">
        <f t="shared" si="29"/>
        <v>102.37087449934958</v>
      </c>
      <c r="BN6" s="10">
        <f t="shared" si="30"/>
        <v>753.7079038305391</v>
      </c>
      <c r="BO6" s="104">
        <f t="shared" si="31"/>
        <v>105.43843085278752</v>
      </c>
      <c r="BP6" s="13">
        <f t="shared" si="32"/>
        <v>714.8322463968202</v>
      </c>
      <c r="BQ6" s="41">
        <f t="shared" si="33"/>
        <v>688.3530505589864</v>
      </c>
      <c r="BR6" s="104">
        <f t="shared" si="34"/>
        <v>100.54713540099716</v>
      </c>
      <c r="BS6" s="24">
        <f t="shared" si="35"/>
        <v>684.6073215449953</v>
      </c>
      <c r="BT6" s="104">
        <f t="shared" si="36"/>
        <v>98.24674779735585</v>
      </c>
      <c r="BU6" s="24">
        <f t="shared" si="37"/>
        <v>696.8244108772631</v>
      </c>
      <c r="BV6" s="104">
        <f t="shared" si="38"/>
        <v>99.02921479648182</v>
      </c>
      <c r="BW6" s="24">
        <f t="shared" si="39"/>
        <v>703.655393319365</v>
      </c>
      <c r="BX6" s="103">
        <f t="shared" si="40"/>
        <v>102.11226596635447</v>
      </c>
      <c r="BY6" s="10">
        <f t="shared" si="41"/>
        <v>689.0997733330256</v>
      </c>
      <c r="BZ6" s="104">
        <f t="shared" si="42"/>
        <v>104.70811486363145</v>
      </c>
      <c r="CA6" s="10">
        <f t="shared" si="43"/>
        <v>658.1149648529987</v>
      </c>
      <c r="CB6" s="41">
        <f t="shared" si="44"/>
        <v>68.85581966486457</v>
      </c>
      <c r="CC6" s="104">
        <f t="shared" si="45"/>
        <v>101.53874322500813</v>
      </c>
      <c r="CD6" s="24">
        <f t="shared" si="46"/>
        <v>67.81236154585963</v>
      </c>
      <c r="CE6" s="104">
        <f t="shared" si="47"/>
        <v>101.99385342405726</v>
      </c>
      <c r="CF6" s="24">
        <f t="shared" si="48"/>
        <v>66.48671392374783</v>
      </c>
      <c r="CG6" s="104">
        <f t="shared" si="49"/>
        <v>97.88689154821277</v>
      </c>
      <c r="CH6" s="24">
        <f t="shared" si="50"/>
        <v>67.92197900267449</v>
      </c>
      <c r="CI6" s="103">
        <f t="shared" si="51"/>
        <v>105.12915089732965</v>
      </c>
      <c r="CJ6" s="10">
        <f t="shared" si="52"/>
        <v>64.60813049751337</v>
      </c>
      <c r="CK6" s="104">
        <f t="shared" si="53"/>
        <v>113.91260077864484</v>
      </c>
      <c r="CL6" s="184">
        <f t="shared" si="54"/>
        <v>56.71728154382148</v>
      </c>
      <c r="CM6" s="173" t="s">
        <v>1</v>
      </c>
      <c r="CN6" s="47">
        <v>3</v>
      </c>
    </row>
    <row r="7" spans="1:92" s="62" customFormat="1" ht="19.5" customHeight="1">
      <c r="A7" s="52">
        <v>4</v>
      </c>
      <c r="B7" s="53" t="s">
        <v>2</v>
      </c>
      <c r="C7" s="54">
        <f>'市町村別（集団回収量除く）'!C7</f>
        <v>98241</v>
      </c>
      <c r="D7" s="55">
        <f t="shared" si="0"/>
        <v>100</v>
      </c>
      <c r="E7" s="54">
        <v>98241</v>
      </c>
      <c r="F7" s="55">
        <f t="shared" si="1"/>
        <v>99.09819942502648</v>
      </c>
      <c r="G7" s="54">
        <f>'市町村別（集団回収量除く）'!G7</f>
        <v>99135</v>
      </c>
      <c r="H7" s="55">
        <f t="shared" si="2"/>
        <v>99.12013198020297</v>
      </c>
      <c r="I7" s="54">
        <v>100015</v>
      </c>
      <c r="J7" s="55">
        <f t="shared" si="3"/>
        <v>99.17892169015202</v>
      </c>
      <c r="K7" s="54">
        <v>100843</v>
      </c>
      <c r="L7" s="55">
        <f t="shared" si="4"/>
        <v>99.2979242979243</v>
      </c>
      <c r="M7" s="56">
        <v>101556</v>
      </c>
      <c r="N7" s="57">
        <v>2915</v>
      </c>
      <c r="O7" s="102">
        <f>N7*100/P7</f>
        <v>92.78120822458463</v>
      </c>
      <c r="P7" s="56">
        <v>3141.8</v>
      </c>
      <c r="Q7" s="102">
        <f>P7*100/R7</f>
        <v>96.64697920511874</v>
      </c>
      <c r="R7" s="56">
        <v>3250.8</v>
      </c>
      <c r="S7" s="102">
        <f t="shared" si="12"/>
        <v>90.00249176333786</v>
      </c>
      <c r="T7" s="56">
        <v>3611.9</v>
      </c>
      <c r="U7" s="101">
        <f t="shared" si="13"/>
        <v>92.77934754687901</v>
      </c>
      <c r="V7" s="54">
        <v>3893</v>
      </c>
      <c r="W7" s="102">
        <f t="shared" si="14"/>
        <v>100.40233145922525</v>
      </c>
      <c r="X7" s="59">
        <v>3877.4</v>
      </c>
      <c r="Y7" s="57">
        <f>N7+'市町村別（集団回収量除く）'!N7</f>
        <v>32122.6</v>
      </c>
      <c r="Z7" s="102">
        <f t="shared" si="5"/>
        <v>97.31997867132019</v>
      </c>
      <c r="AA7" s="56">
        <f>P7+'市町村別（集団回収量除く）'!P7</f>
        <v>33007.200000000004</v>
      </c>
      <c r="AB7" s="102">
        <f t="shared" si="5"/>
        <v>95.07996497211596</v>
      </c>
      <c r="AC7" s="56">
        <f>R7+'市町村別（集団回収量除く）'!R7</f>
        <v>34715.200000000004</v>
      </c>
      <c r="AD7" s="102">
        <f t="shared" si="6"/>
        <v>95.9455201729027</v>
      </c>
      <c r="AE7" s="56">
        <f>T7+'市町村別（集団回収量除く）'!T7</f>
        <v>36182.200000000004</v>
      </c>
      <c r="AF7" s="101">
        <f t="shared" si="7"/>
        <v>99.13311743464135</v>
      </c>
      <c r="AG7" s="54">
        <f>V7+'市町村別（集団回収量除く）'!V7</f>
        <v>36498.6</v>
      </c>
      <c r="AH7" s="102">
        <f t="shared" si="15"/>
        <v>100.39444151043043</v>
      </c>
      <c r="AI7" s="116">
        <f>X7+'市町村別（集団回収量除く）'!X7</f>
        <v>36355.2</v>
      </c>
      <c r="AJ7" s="57">
        <f>N7+'市町村別（集団回収量除く）'!Y7</f>
        <v>20488.600000000002</v>
      </c>
      <c r="AK7" s="102">
        <f t="shared" si="8"/>
        <v>98.40353489265648</v>
      </c>
      <c r="AL7" s="56">
        <f>P7+'市町村別（集団回収量除く）'!AA7</f>
        <v>20820.999999999996</v>
      </c>
      <c r="AM7" s="102">
        <f t="shared" si="9"/>
        <v>96.42342763727635</v>
      </c>
      <c r="AN7" s="56">
        <f>R7+'市町村別（集団回収量除く）'!AC7</f>
        <v>21593.300000000003</v>
      </c>
      <c r="AO7" s="102">
        <f t="shared" si="10"/>
        <v>95.81096311020794</v>
      </c>
      <c r="AP7" s="56">
        <f>T7+'市町村別（集団回収量除く）'!AE7</f>
        <v>22537.4</v>
      </c>
      <c r="AQ7" s="101">
        <f t="shared" si="11"/>
        <v>99.67934400417515</v>
      </c>
      <c r="AR7" s="54">
        <f>V7+'市町村別（集団回収量除く）'!AG7</f>
        <v>22609.9</v>
      </c>
      <c r="AS7" s="102">
        <f t="shared" si="16"/>
        <v>100.06107248595995</v>
      </c>
      <c r="AT7" s="54">
        <f>X7+'市町村別（集団回収量除く）'!AI7</f>
        <v>22596.100000000002</v>
      </c>
      <c r="AU7" s="57">
        <f>'市町村別（集団回収量除く）'!AJ7</f>
        <v>11634</v>
      </c>
      <c r="AV7" s="55">
        <f t="shared" si="17"/>
        <v>95.46864486058003</v>
      </c>
      <c r="AW7" s="56">
        <v>12186.199999999997</v>
      </c>
      <c r="AX7" s="55">
        <f t="shared" si="18"/>
        <v>92.86917290941098</v>
      </c>
      <c r="AY7" s="56">
        <f>'市町村別（集団回収量除く）'!AN7</f>
        <v>13121.899999999998</v>
      </c>
      <c r="AZ7" s="102">
        <f t="shared" si="19"/>
        <v>96.16777087242025</v>
      </c>
      <c r="BA7" s="56">
        <f>'市町村別（集団回収量除く）'!AP7</f>
        <v>13644.8</v>
      </c>
      <c r="BB7" s="101">
        <f t="shared" si="20"/>
        <v>98.2438961169872</v>
      </c>
      <c r="BC7" s="54">
        <v>13888.699999999999</v>
      </c>
      <c r="BD7" s="102">
        <f t="shared" si="21"/>
        <v>100.94192207339142</v>
      </c>
      <c r="BE7" s="54">
        <v>13759.1</v>
      </c>
      <c r="BF7" s="57">
        <f t="shared" si="22"/>
        <v>895.8288625693065</v>
      </c>
      <c r="BG7" s="102">
        <f t="shared" si="23"/>
        <v>97.31997867132019</v>
      </c>
      <c r="BH7" s="56">
        <f t="shared" si="24"/>
        <v>920.4984164606108</v>
      </c>
      <c r="BI7" s="102">
        <f t="shared" si="25"/>
        <v>96.20806289115743</v>
      </c>
      <c r="BJ7" s="56">
        <f t="shared" si="26"/>
        <v>956.7788694612774</v>
      </c>
      <c r="BK7" s="102">
        <f t="shared" si="27"/>
        <v>96.53273460333236</v>
      </c>
      <c r="BL7" s="56">
        <f t="shared" si="28"/>
        <v>991.1444790130796</v>
      </c>
      <c r="BM7" s="101">
        <f t="shared" si="29"/>
        <v>99.95381654213405</v>
      </c>
      <c r="BN7" s="54">
        <f t="shared" si="30"/>
        <v>991.6024353059869</v>
      </c>
      <c r="BO7" s="102">
        <f t="shared" si="31"/>
        <v>101.10427002403016</v>
      </c>
      <c r="BP7" s="61">
        <f t="shared" si="32"/>
        <v>980.7720634057353</v>
      </c>
      <c r="BQ7" s="57">
        <f t="shared" si="33"/>
        <v>571.382118310395</v>
      </c>
      <c r="BR7" s="102">
        <f t="shared" si="34"/>
        <v>98.40353489265647</v>
      </c>
      <c r="BS7" s="56">
        <f t="shared" si="35"/>
        <v>580.6520252892209</v>
      </c>
      <c r="BT7" s="102">
        <f t="shared" si="36"/>
        <v>97.56746537536719</v>
      </c>
      <c r="BU7" s="56">
        <f t="shared" si="37"/>
        <v>595.1287378997731</v>
      </c>
      <c r="BV7" s="102">
        <f t="shared" si="38"/>
        <v>96.39735401236041</v>
      </c>
      <c r="BW7" s="56">
        <f t="shared" si="39"/>
        <v>617.3704081374096</v>
      </c>
      <c r="BX7" s="101">
        <f t="shared" si="40"/>
        <v>100.50456518935196</v>
      </c>
      <c r="BY7" s="54">
        <f t="shared" si="41"/>
        <v>614.2710104503964</v>
      </c>
      <c r="BZ7" s="102">
        <f t="shared" si="42"/>
        <v>100.76854394835686</v>
      </c>
      <c r="CA7" s="54">
        <f t="shared" si="43"/>
        <v>609.5860735719331</v>
      </c>
      <c r="CB7" s="57">
        <f t="shared" si="44"/>
        <v>324.4467442589115</v>
      </c>
      <c r="CC7" s="102">
        <f t="shared" si="45"/>
        <v>95.46864486058001</v>
      </c>
      <c r="CD7" s="56">
        <f t="shared" si="46"/>
        <v>339.8463911713896</v>
      </c>
      <c r="CE7" s="102">
        <f t="shared" si="47"/>
        <v>93.97104038204768</v>
      </c>
      <c r="CF7" s="56">
        <f t="shared" si="48"/>
        <v>361.65013156150417</v>
      </c>
      <c r="CG7" s="102">
        <f t="shared" si="49"/>
        <v>96.75634554163638</v>
      </c>
      <c r="CH7" s="56">
        <f t="shared" si="50"/>
        <v>373.77407087567</v>
      </c>
      <c r="CI7" s="101">
        <f t="shared" si="51"/>
        <v>99.05723357621694</v>
      </c>
      <c r="CJ7" s="54">
        <f t="shared" si="52"/>
        <v>377.3314248555907</v>
      </c>
      <c r="CK7" s="102">
        <f t="shared" si="53"/>
        <v>101.65562149167856</v>
      </c>
      <c r="CL7" s="183">
        <f t="shared" si="54"/>
        <v>371.18598983380247</v>
      </c>
      <c r="CM7" s="172" t="s">
        <v>2</v>
      </c>
      <c r="CN7" s="63">
        <v>4</v>
      </c>
    </row>
    <row r="8" spans="1:92" s="28" customFormat="1" ht="19.5" customHeight="1">
      <c r="A8" s="14">
        <v>5</v>
      </c>
      <c r="B8" s="26" t="s">
        <v>3</v>
      </c>
      <c r="C8" s="10">
        <f>'市町村別（集団回収量除く）'!C8</f>
        <v>92870</v>
      </c>
      <c r="D8" s="11">
        <f t="shared" si="0"/>
        <v>99.52632030178326</v>
      </c>
      <c r="E8" s="10">
        <v>93312</v>
      </c>
      <c r="F8" s="11">
        <f t="shared" si="1"/>
        <v>99.58166140186118</v>
      </c>
      <c r="G8" s="10">
        <f>'市町村別（集団回収量除く）'!G8</f>
        <v>93704</v>
      </c>
      <c r="H8" s="11">
        <f t="shared" si="2"/>
        <v>99.96052954416957</v>
      </c>
      <c r="I8" s="10">
        <v>93741</v>
      </c>
      <c r="J8" s="11">
        <f t="shared" si="3"/>
        <v>99.85193864507882</v>
      </c>
      <c r="K8" s="10">
        <v>93880</v>
      </c>
      <c r="L8" s="11">
        <f t="shared" si="4"/>
        <v>99.73758857713514</v>
      </c>
      <c r="M8" s="24">
        <v>94127</v>
      </c>
      <c r="N8" s="105">
        <v>1098.5</v>
      </c>
      <c r="O8" s="104" t="s">
        <v>67</v>
      </c>
      <c r="P8" s="110">
        <v>1148.4</v>
      </c>
      <c r="Q8" s="104" t="s">
        <v>67</v>
      </c>
      <c r="R8" s="110">
        <v>0</v>
      </c>
      <c r="S8" s="104" t="s">
        <v>67</v>
      </c>
      <c r="T8" s="110">
        <v>1340.1</v>
      </c>
      <c r="U8" s="103">
        <f t="shared" si="13"/>
        <v>94.8407643312102</v>
      </c>
      <c r="V8" s="10">
        <v>1413</v>
      </c>
      <c r="W8" s="104">
        <f t="shared" si="14"/>
        <v>85.34670210195699</v>
      </c>
      <c r="X8" s="12">
        <v>1655.6</v>
      </c>
      <c r="Y8" s="41">
        <f>N8+'市町村別（集団回収量除く）'!N8</f>
        <v>26663.100000000002</v>
      </c>
      <c r="Z8" s="104">
        <f t="shared" si="5"/>
        <v>100.2594560447618</v>
      </c>
      <c r="AA8" s="24">
        <f>P8+'市町村別（集団回収量除く）'!P8</f>
        <v>26594.100000000002</v>
      </c>
      <c r="AB8" s="104">
        <f t="shared" si="5"/>
        <v>102.5820935247081</v>
      </c>
      <c r="AC8" s="24">
        <f>R8+'市町村別（集団回収量除く）'!R8</f>
        <v>25924.7</v>
      </c>
      <c r="AD8" s="104">
        <f t="shared" si="6"/>
        <v>96.62111041954734</v>
      </c>
      <c r="AE8" s="24">
        <f>T8+'市町村別（集団回収量除く）'!T8</f>
        <v>26831.299999999996</v>
      </c>
      <c r="AF8" s="103">
        <f t="shared" si="7"/>
        <v>99.12407087230865</v>
      </c>
      <c r="AG8" s="10">
        <f>V8+'市町村別（集団回収量除く）'!V8</f>
        <v>27068.4</v>
      </c>
      <c r="AH8" s="104">
        <f t="shared" si="15"/>
        <v>99.58977038178949</v>
      </c>
      <c r="AI8" s="115">
        <f>X8+'市町村別（集団回収量除く）'!X8</f>
        <v>27179.899999999998</v>
      </c>
      <c r="AJ8" s="41">
        <f>N8+'市町村別（集団回収量除く）'!Y8</f>
        <v>18132</v>
      </c>
      <c r="AK8" s="104">
        <f t="shared" si="8"/>
        <v>99.72555123501941</v>
      </c>
      <c r="AL8" s="24">
        <f>P8+'市町村別（集団回収量除く）'!AA8</f>
        <v>18181.900000000005</v>
      </c>
      <c r="AM8" s="104">
        <f t="shared" si="9"/>
        <v>107.99353769578467</v>
      </c>
      <c r="AN8" s="24">
        <f>R8+'市町村別（集団回収量除く）'!AC8</f>
        <v>16836.100000000002</v>
      </c>
      <c r="AO8" s="104">
        <f t="shared" si="10"/>
        <v>94.43945836184751</v>
      </c>
      <c r="AP8" s="24">
        <f>T8+'市町村別（集団回収量除く）'!AE8</f>
        <v>17827.399999999998</v>
      </c>
      <c r="AQ8" s="103">
        <f t="shared" si="11"/>
        <v>98.28540554844967</v>
      </c>
      <c r="AR8" s="10">
        <f>V8+'市町村別（集団回収量除く）'!AG8</f>
        <v>18138.4</v>
      </c>
      <c r="AS8" s="104">
        <f t="shared" si="16"/>
        <v>98.19933950517029</v>
      </c>
      <c r="AT8" s="10">
        <f>X8+'市町村別（集団回収量除く）'!AI8</f>
        <v>18471</v>
      </c>
      <c r="AU8" s="41">
        <f>'市町村別（集団回収量除く）'!AJ8</f>
        <v>8531.1</v>
      </c>
      <c r="AV8" s="11">
        <f t="shared" si="17"/>
        <v>101.41342336130859</v>
      </c>
      <c r="AW8" s="24">
        <v>8412.199999999999</v>
      </c>
      <c r="AX8" s="11">
        <f t="shared" si="18"/>
        <v>92.55770965825317</v>
      </c>
      <c r="AY8" s="24">
        <f>'市町村別（集団回収量除く）'!AN8</f>
        <v>9088.6</v>
      </c>
      <c r="AZ8" s="104">
        <f t="shared" si="19"/>
        <v>100.94070347293953</v>
      </c>
      <c r="BA8" s="24">
        <f>'市町村別（集団回収量除く）'!AP8</f>
        <v>9003.899999999998</v>
      </c>
      <c r="BB8" s="103">
        <f t="shared" si="20"/>
        <v>100.82754759238522</v>
      </c>
      <c r="BC8" s="10">
        <v>8929.999999999998</v>
      </c>
      <c r="BD8" s="104">
        <f t="shared" si="21"/>
        <v>102.53878216537103</v>
      </c>
      <c r="BE8" s="10">
        <v>8708.9</v>
      </c>
      <c r="BF8" s="41">
        <f t="shared" si="22"/>
        <v>786.5789710465801</v>
      </c>
      <c r="BG8" s="104">
        <f t="shared" si="23"/>
        <v>100.73662498598917</v>
      </c>
      <c r="BH8" s="24">
        <f t="shared" si="24"/>
        <v>780.8272027735499</v>
      </c>
      <c r="BI8" s="104">
        <f t="shared" si="25"/>
        <v>103.29526431697003</v>
      </c>
      <c r="BJ8" s="24">
        <f t="shared" si="26"/>
        <v>755.9177160121467</v>
      </c>
      <c r="BK8" s="104">
        <f t="shared" si="27"/>
        <v>96.39516592596537</v>
      </c>
      <c r="BL8" s="24">
        <f t="shared" si="28"/>
        <v>784.1863321161936</v>
      </c>
      <c r="BM8" s="103">
        <f t="shared" si="29"/>
        <v>99.27105293833367</v>
      </c>
      <c r="BN8" s="10">
        <f t="shared" si="30"/>
        <v>789.9446101406052</v>
      </c>
      <c r="BO8" s="104">
        <f t="shared" si="31"/>
        <v>99.8517928922742</v>
      </c>
      <c r="BP8" s="13">
        <f t="shared" si="32"/>
        <v>791.1171019160792</v>
      </c>
      <c r="BQ8" s="41">
        <f t="shared" si="33"/>
        <v>534.9059150292572</v>
      </c>
      <c r="BR8" s="104">
        <f t="shared" si="34"/>
        <v>100.200179141188</v>
      </c>
      <c r="BS8" s="24">
        <f t="shared" si="35"/>
        <v>533.8372841385274</v>
      </c>
      <c r="BT8" s="104">
        <f t="shared" si="36"/>
        <v>108.7443299070893</v>
      </c>
      <c r="BU8" s="24">
        <f t="shared" si="37"/>
        <v>490.91045445278456</v>
      </c>
      <c r="BV8" s="104">
        <f t="shared" si="38"/>
        <v>94.21861557189126</v>
      </c>
      <c r="BW8" s="24">
        <f t="shared" si="39"/>
        <v>521.0333982016612</v>
      </c>
      <c r="BX8" s="103">
        <f t="shared" si="40"/>
        <v>98.4311440339708</v>
      </c>
      <c r="BY8" s="10">
        <f t="shared" si="41"/>
        <v>529.3379481821738</v>
      </c>
      <c r="BZ8" s="104">
        <f t="shared" si="42"/>
        <v>98.45770376654416</v>
      </c>
      <c r="CA8" s="10">
        <f t="shared" si="43"/>
        <v>537.6297922174805</v>
      </c>
      <c r="CB8" s="41">
        <f t="shared" si="44"/>
        <v>251.67305601732278</v>
      </c>
      <c r="CC8" s="104">
        <f t="shared" si="45"/>
        <v>101.89608442651476</v>
      </c>
      <c r="CD8" s="24">
        <f t="shared" si="46"/>
        <v>246.98991863502263</v>
      </c>
      <c r="CE8" s="104">
        <f t="shared" si="47"/>
        <v>93.20118897183366</v>
      </c>
      <c r="CF8" s="24">
        <f t="shared" si="48"/>
        <v>265.0072615593622</v>
      </c>
      <c r="CG8" s="104">
        <f t="shared" si="49"/>
        <v>100.70465778862719</v>
      </c>
      <c r="CH8" s="24">
        <f t="shared" si="50"/>
        <v>263.15293391453247</v>
      </c>
      <c r="CI8" s="103">
        <f t="shared" si="51"/>
        <v>100.97705558904988</v>
      </c>
      <c r="CJ8" s="10">
        <f t="shared" si="52"/>
        <v>260.6066619584313</v>
      </c>
      <c r="CK8" s="104">
        <f t="shared" si="53"/>
        <v>102.80856357988795</v>
      </c>
      <c r="CL8" s="184">
        <f t="shared" si="54"/>
        <v>253.4873096985987</v>
      </c>
      <c r="CM8" s="173" t="s">
        <v>3</v>
      </c>
      <c r="CN8" s="47">
        <v>5</v>
      </c>
    </row>
    <row r="9" spans="1:92" s="62" customFormat="1" ht="19.5" customHeight="1">
      <c r="A9" s="52">
        <v>6</v>
      </c>
      <c r="B9" s="53" t="s">
        <v>50</v>
      </c>
      <c r="C9" s="54">
        <f>'市町村別（集団回収量除く）'!C9</f>
        <v>35692</v>
      </c>
      <c r="D9" s="55">
        <f t="shared" si="0"/>
        <v>98.41725031710142</v>
      </c>
      <c r="E9" s="54">
        <v>36266</v>
      </c>
      <c r="F9" s="55">
        <f t="shared" si="1"/>
        <v>98.65614798694233</v>
      </c>
      <c r="G9" s="54">
        <f>'市町村別（集団回収量除く）'!G9</f>
        <v>36760</v>
      </c>
      <c r="H9" s="55">
        <f t="shared" si="2"/>
        <v>98.97950941059264</v>
      </c>
      <c r="I9" s="54">
        <v>37139</v>
      </c>
      <c r="J9" s="55">
        <f t="shared" si="3"/>
        <v>98.92390059398556</v>
      </c>
      <c r="K9" s="54">
        <v>37543</v>
      </c>
      <c r="L9" s="55">
        <f t="shared" si="4"/>
        <v>99.27808335096256</v>
      </c>
      <c r="M9" s="56">
        <v>37816</v>
      </c>
      <c r="N9" s="57">
        <v>29.3</v>
      </c>
      <c r="O9" s="102">
        <f>N9*100/P9</f>
        <v>94.8220064724919</v>
      </c>
      <c r="P9" s="56">
        <v>30.9</v>
      </c>
      <c r="Q9" s="102">
        <f>P9*100/R9</f>
        <v>96.5625</v>
      </c>
      <c r="R9" s="56">
        <v>32</v>
      </c>
      <c r="S9" s="102">
        <f t="shared" si="12"/>
        <v>124.5136186770428</v>
      </c>
      <c r="T9" s="56">
        <v>25.7</v>
      </c>
      <c r="U9" s="101">
        <f t="shared" si="13"/>
        <v>98.84615384615384</v>
      </c>
      <c r="V9" s="54">
        <v>26</v>
      </c>
      <c r="W9" s="102">
        <f t="shared" si="14"/>
        <v>198.4732824427481</v>
      </c>
      <c r="X9" s="59">
        <v>13.1</v>
      </c>
      <c r="Y9" s="57">
        <f>N9+'市町村別（集団回収量除く）'!N9</f>
        <v>13213.8</v>
      </c>
      <c r="Z9" s="102">
        <f t="shared" si="5"/>
        <v>97.6579186590494</v>
      </c>
      <c r="AA9" s="56">
        <f>P9+'市町村別（集団回収量除く）'!P9</f>
        <v>13530.700000000003</v>
      </c>
      <c r="AB9" s="102">
        <f t="shared" si="5"/>
        <v>100.02143733644795</v>
      </c>
      <c r="AC9" s="56">
        <f>R9+'市町村別（集団回収量除く）'!R9</f>
        <v>13527.799999999997</v>
      </c>
      <c r="AD9" s="102">
        <f t="shared" si="6"/>
        <v>97.30130187729266</v>
      </c>
      <c r="AE9" s="56">
        <f>T9+'市町村別（集団回収量除く）'!T9</f>
        <v>13903</v>
      </c>
      <c r="AF9" s="101">
        <f t="shared" si="7"/>
        <v>103.51965332122143</v>
      </c>
      <c r="AG9" s="54">
        <f>V9+'市町村別（集団回収量除く）'!V9</f>
        <v>13430.3</v>
      </c>
      <c r="AH9" s="102">
        <f t="shared" si="15"/>
        <v>99.61061500578514</v>
      </c>
      <c r="AI9" s="116">
        <f>X9+'市町村別（集団回収量除く）'!X9</f>
        <v>13482.800000000001</v>
      </c>
      <c r="AJ9" s="57">
        <f>N9+'市町村別（集団回収量除く）'!Y9</f>
        <v>9540.499999999998</v>
      </c>
      <c r="AK9" s="102">
        <f t="shared" si="8"/>
        <v>97.07962350546933</v>
      </c>
      <c r="AL9" s="56">
        <f>P9+'市町村別（集団回収量除く）'!AA9</f>
        <v>9827.5</v>
      </c>
      <c r="AM9" s="102">
        <f t="shared" si="9"/>
        <v>101.56258073850543</v>
      </c>
      <c r="AN9" s="56">
        <f>R9+'市町村別（集団回収量除く）'!AC9</f>
        <v>9676.3</v>
      </c>
      <c r="AO9" s="102">
        <f t="shared" si="10"/>
        <v>96.82109265559333</v>
      </c>
      <c r="AP9" s="56">
        <f>T9+'市町村別（集団回収量除く）'!AE9</f>
        <v>9994.000000000002</v>
      </c>
      <c r="AQ9" s="101">
        <f t="shared" si="11"/>
        <v>104.68648524081875</v>
      </c>
      <c r="AR9" s="54">
        <f>V9+'市町村別（集団回収量除く）'!AG9</f>
        <v>9546.599999999999</v>
      </c>
      <c r="AS9" s="102">
        <f t="shared" si="16"/>
        <v>98.55877433874996</v>
      </c>
      <c r="AT9" s="54">
        <f>X9+'市町村別（集団回収量除く）'!AI9</f>
        <v>9686.2</v>
      </c>
      <c r="AU9" s="57">
        <f>'市町村別（集団回収量除く）'!AJ9</f>
        <v>3673.2999999999997</v>
      </c>
      <c r="AV9" s="55">
        <f t="shared" si="17"/>
        <v>99.19259019226615</v>
      </c>
      <c r="AW9" s="56">
        <v>3703.2</v>
      </c>
      <c r="AX9" s="55">
        <f t="shared" si="18"/>
        <v>96.14955212254965</v>
      </c>
      <c r="AY9" s="56">
        <f>'市町村別（集団回収量除く）'!AN9</f>
        <v>3851.5</v>
      </c>
      <c r="AZ9" s="102">
        <f t="shared" si="19"/>
        <v>98.52903555896647</v>
      </c>
      <c r="BA9" s="56">
        <f>'市町村別（集団回収量除く）'!AP9</f>
        <v>3909.0000000000005</v>
      </c>
      <c r="BB9" s="101">
        <f t="shared" si="20"/>
        <v>100.65144063650645</v>
      </c>
      <c r="BC9" s="54">
        <v>3883.7</v>
      </c>
      <c r="BD9" s="102">
        <f t="shared" si="21"/>
        <v>102.29415793078017</v>
      </c>
      <c r="BE9" s="54">
        <v>3796.6</v>
      </c>
      <c r="BF9" s="57">
        <f t="shared" si="22"/>
        <v>1014.2942894996614</v>
      </c>
      <c r="BG9" s="102">
        <f t="shared" si="23"/>
        <v>99.22845674350232</v>
      </c>
      <c r="BH9" s="56">
        <f t="shared" si="24"/>
        <v>1022.18085697083</v>
      </c>
      <c r="BI9" s="102">
        <f t="shared" si="25"/>
        <v>101.66165081256867</v>
      </c>
      <c r="BJ9" s="56">
        <f t="shared" si="26"/>
        <v>1005.473400048758</v>
      </c>
      <c r="BK9" s="102">
        <f t="shared" si="27"/>
        <v>98.03589844357298</v>
      </c>
      <c r="BL9" s="56">
        <f t="shared" si="28"/>
        <v>1025.6175707182238</v>
      </c>
      <c r="BM9" s="101">
        <f t="shared" si="29"/>
        <v>104.64574556769476</v>
      </c>
      <c r="BN9" s="54">
        <f t="shared" si="30"/>
        <v>980.0853012746297</v>
      </c>
      <c r="BO9" s="102">
        <f t="shared" si="31"/>
        <v>100.33494971256347</v>
      </c>
      <c r="BP9" s="61">
        <f t="shared" si="32"/>
        <v>976.8134673733813</v>
      </c>
      <c r="BQ9" s="57">
        <f t="shared" si="33"/>
        <v>732.3309471137385</v>
      </c>
      <c r="BR9" s="102">
        <f t="shared" si="34"/>
        <v>98.64086142691221</v>
      </c>
      <c r="BS9" s="56">
        <f t="shared" si="35"/>
        <v>742.4214838759879</v>
      </c>
      <c r="BT9" s="102">
        <f t="shared" si="36"/>
        <v>103.2280668386156</v>
      </c>
      <c r="BU9" s="56">
        <f t="shared" si="37"/>
        <v>719.205063712636</v>
      </c>
      <c r="BV9" s="102">
        <f t="shared" si="38"/>
        <v>97.55206378173513</v>
      </c>
      <c r="BW9" s="56">
        <f t="shared" si="39"/>
        <v>737.2525355504516</v>
      </c>
      <c r="BX9" s="101">
        <f t="shared" si="40"/>
        <v>105.82527034642985</v>
      </c>
      <c r="BY9" s="54">
        <f t="shared" si="41"/>
        <v>696.6696452907514</v>
      </c>
      <c r="BZ9" s="102">
        <f t="shared" si="42"/>
        <v>99.2754604159009</v>
      </c>
      <c r="CA9" s="54">
        <f t="shared" si="43"/>
        <v>701.7541317583918</v>
      </c>
      <c r="CB9" s="57">
        <f t="shared" si="44"/>
        <v>281.9633423859228</v>
      </c>
      <c r="CC9" s="102">
        <f t="shared" si="45"/>
        <v>100.78780891832129</v>
      </c>
      <c r="CD9" s="56">
        <f t="shared" si="46"/>
        <v>279.75937309484186</v>
      </c>
      <c r="CE9" s="102">
        <f t="shared" si="47"/>
        <v>97.7262720269427</v>
      </c>
      <c r="CF9" s="56">
        <f t="shared" si="48"/>
        <v>286.26833633612205</v>
      </c>
      <c r="CG9" s="102">
        <f t="shared" si="49"/>
        <v>99.27290115792636</v>
      </c>
      <c r="CH9" s="56">
        <f t="shared" si="50"/>
        <v>288.3650351677722</v>
      </c>
      <c r="CI9" s="101">
        <f t="shared" si="51"/>
        <v>101.74633231418082</v>
      </c>
      <c r="CJ9" s="54">
        <f t="shared" si="52"/>
        <v>283.4156559838782</v>
      </c>
      <c r="CK9" s="102">
        <f t="shared" si="53"/>
        <v>103.03800645420938</v>
      </c>
      <c r="CL9" s="183">
        <f t="shared" si="54"/>
        <v>275.0593356149894</v>
      </c>
      <c r="CM9" s="172" t="s">
        <v>50</v>
      </c>
      <c r="CN9" s="63">
        <v>6</v>
      </c>
    </row>
    <row r="10" spans="1:92" s="28" customFormat="1" ht="19.5" customHeight="1">
      <c r="A10" s="14">
        <v>7</v>
      </c>
      <c r="B10" s="26" t="s">
        <v>4</v>
      </c>
      <c r="C10" s="10">
        <f>'市町村別（集団回収量除く）'!C10</f>
        <v>27884</v>
      </c>
      <c r="D10" s="11">
        <f t="shared" si="0"/>
        <v>98.27306689222527</v>
      </c>
      <c r="E10" s="10">
        <v>28374</v>
      </c>
      <c r="F10" s="11">
        <f t="shared" si="1"/>
        <v>98.59272386114876</v>
      </c>
      <c r="G10" s="10">
        <f>'市町村別（集団回収量除く）'!G10</f>
        <v>28779</v>
      </c>
      <c r="H10" s="11">
        <f t="shared" si="2"/>
        <v>98.72727272727273</v>
      </c>
      <c r="I10" s="10">
        <v>29150</v>
      </c>
      <c r="J10" s="11">
        <f t="shared" si="3"/>
        <v>98.8839512873571</v>
      </c>
      <c r="K10" s="10">
        <v>29479</v>
      </c>
      <c r="L10" s="11">
        <f t="shared" si="4"/>
        <v>98.84652784763438</v>
      </c>
      <c r="M10" s="24">
        <v>29823</v>
      </c>
      <c r="N10" s="41">
        <v>327</v>
      </c>
      <c r="O10" s="104">
        <f>N10*100/P10</f>
        <v>102.5078369905956</v>
      </c>
      <c r="P10" s="24">
        <v>319</v>
      </c>
      <c r="Q10" s="104">
        <f>P10*100/R10</f>
        <v>98.45679012345678</v>
      </c>
      <c r="R10" s="24">
        <v>324</v>
      </c>
      <c r="S10" s="104">
        <f t="shared" si="12"/>
        <v>84.35303306430616</v>
      </c>
      <c r="T10" s="24">
        <v>384.1</v>
      </c>
      <c r="U10" s="103">
        <f t="shared" si="13"/>
        <v>133.36805555555554</v>
      </c>
      <c r="V10" s="10">
        <v>288</v>
      </c>
      <c r="W10" s="104">
        <f t="shared" si="14"/>
        <v>88.61538461538461</v>
      </c>
      <c r="X10" s="12">
        <v>325</v>
      </c>
      <c r="Y10" s="41">
        <f>N10+'市町村別（集団回収量除く）'!N10</f>
        <v>8876.400000000001</v>
      </c>
      <c r="Z10" s="104">
        <f t="shared" si="5"/>
        <v>99.62625004208898</v>
      </c>
      <c r="AA10" s="24">
        <f>P10+'市町村別（集団回収量除く）'!P10</f>
        <v>8909.699999999999</v>
      </c>
      <c r="AB10" s="104">
        <f t="shared" si="5"/>
        <v>95.8063163327849</v>
      </c>
      <c r="AC10" s="24">
        <f>R10+'市町村別（集団回収量除く）'!R10</f>
        <v>9299.7</v>
      </c>
      <c r="AD10" s="104">
        <f t="shared" si="6"/>
        <v>98.98457706676885</v>
      </c>
      <c r="AE10" s="24">
        <f>T10+'市町村別（集団回収量除く）'!T10</f>
        <v>9395.1</v>
      </c>
      <c r="AF10" s="103">
        <f>AE10*100/AG10</f>
        <v>97.80551536035145</v>
      </c>
      <c r="AG10" s="10">
        <f>V10+'市町村別（集団回収量除く）'!V10</f>
        <v>9605.9</v>
      </c>
      <c r="AH10" s="104">
        <f t="shared" si="15"/>
        <v>99.27142325658303</v>
      </c>
      <c r="AI10" s="115">
        <f>X10+'市町村別（集団回収量除く）'!X10</f>
        <v>9676.4</v>
      </c>
      <c r="AJ10" s="41">
        <f>N10+'市町村別（集団回収量除く）'!Y10</f>
        <v>6227.9</v>
      </c>
      <c r="AK10" s="104">
        <f t="shared" si="8"/>
        <v>99.48880972539497</v>
      </c>
      <c r="AL10" s="24">
        <f>P10+'市町村別（集団回収量除く）'!AA10</f>
        <v>6259.900000000001</v>
      </c>
      <c r="AM10" s="104">
        <f t="shared" si="9"/>
        <v>95.48498299241903</v>
      </c>
      <c r="AN10" s="24">
        <f>R10+'市町村別（集団回収量除く）'!AC10</f>
        <v>6555.900000000001</v>
      </c>
      <c r="AO10" s="104">
        <f t="shared" si="10"/>
        <v>98.46206989772162</v>
      </c>
      <c r="AP10" s="24">
        <f>T10+'市町村別（集団回収量除く）'!AE10</f>
        <v>6658.300000000001</v>
      </c>
      <c r="AQ10" s="103">
        <f t="shared" si="11"/>
        <v>98.84062704114959</v>
      </c>
      <c r="AR10" s="10">
        <f>V10+'市町村別（集団回収量除く）'!AG10</f>
        <v>6736.400000000001</v>
      </c>
      <c r="AS10" s="104">
        <f t="shared" si="16"/>
        <v>99.35839761648403</v>
      </c>
      <c r="AT10" s="10">
        <f>X10+'市町村別（集団回収量除く）'!AI10</f>
        <v>6779.9</v>
      </c>
      <c r="AU10" s="41">
        <f>'市町村別（集団回収量除く）'!AJ10</f>
        <v>2648.5</v>
      </c>
      <c r="AV10" s="11">
        <f t="shared" si="17"/>
        <v>99.95093969356176</v>
      </c>
      <c r="AW10" s="24">
        <v>2649.8</v>
      </c>
      <c r="AX10" s="11">
        <f t="shared" si="18"/>
        <v>96.57409432174354</v>
      </c>
      <c r="AY10" s="24">
        <f>'市町村別（集団回収量除く）'!AN10</f>
        <v>2743.8000000000006</v>
      </c>
      <c r="AZ10" s="104">
        <f t="shared" si="19"/>
        <v>100.25577316574105</v>
      </c>
      <c r="BA10" s="24">
        <f>'市町村別（集団回収量除く）'!AP10</f>
        <v>2736.7999999999997</v>
      </c>
      <c r="BB10" s="103">
        <f t="shared" si="20"/>
        <v>95.37550095835512</v>
      </c>
      <c r="BC10" s="10">
        <v>2869.5</v>
      </c>
      <c r="BD10" s="104">
        <f t="shared" si="21"/>
        <v>99.06784049715174</v>
      </c>
      <c r="BE10" s="10">
        <v>2896.5</v>
      </c>
      <c r="BF10" s="41">
        <f t="shared" si="22"/>
        <v>872.1454636920473</v>
      </c>
      <c r="BG10" s="104">
        <f t="shared" si="23"/>
        <v>101.37696236889374</v>
      </c>
      <c r="BH10" s="24">
        <f t="shared" si="24"/>
        <v>860.299463815513</v>
      </c>
      <c r="BI10" s="104">
        <f t="shared" si="25"/>
        <v>97.44004996405984</v>
      </c>
      <c r="BJ10" s="24">
        <f t="shared" si="26"/>
        <v>882.9012958560974</v>
      </c>
      <c r="BK10" s="104">
        <f t="shared" si="27"/>
        <v>99.98668521447256</v>
      </c>
      <c r="BL10" s="24">
        <f t="shared" si="28"/>
        <v>883.0188679245284</v>
      </c>
      <c r="BM10" s="103">
        <f t="shared" si="29"/>
        <v>98.90939236047345</v>
      </c>
      <c r="BN10" s="10">
        <f t="shared" si="30"/>
        <v>892.7553257089909</v>
      </c>
      <c r="BO10" s="104">
        <f t="shared" si="31"/>
        <v>100.42985365111014</v>
      </c>
      <c r="BP10" s="13">
        <f t="shared" si="32"/>
        <v>888.9342095532592</v>
      </c>
      <c r="BQ10" s="41">
        <f t="shared" si="33"/>
        <v>611.9186532071222</v>
      </c>
      <c r="BR10" s="104">
        <f t="shared" si="34"/>
        <v>101.23710684078168</v>
      </c>
      <c r="BS10" s="24">
        <f t="shared" si="35"/>
        <v>604.4410713647745</v>
      </c>
      <c r="BT10" s="104">
        <f t="shared" si="36"/>
        <v>97.11323709890794</v>
      </c>
      <c r="BU10" s="24">
        <f t="shared" si="37"/>
        <v>622.4085298991353</v>
      </c>
      <c r="BV10" s="104">
        <f t="shared" si="38"/>
        <v>99.45888824466189</v>
      </c>
      <c r="BW10" s="24">
        <f t="shared" si="39"/>
        <v>625.7947790126649</v>
      </c>
      <c r="BX10" s="103">
        <f t="shared" si="40"/>
        <v>99.95618677687989</v>
      </c>
      <c r="BY10" s="10">
        <f t="shared" si="41"/>
        <v>626.0690800555957</v>
      </c>
      <c r="BZ10" s="104">
        <f t="shared" si="42"/>
        <v>100.51784294299004</v>
      </c>
      <c r="CA10" s="10">
        <f t="shared" si="43"/>
        <v>622.843727765506</v>
      </c>
      <c r="CB10" s="41">
        <f t="shared" si="44"/>
        <v>260.22681048492484</v>
      </c>
      <c r="CC10" s="104">
        <f t="shared" si="45"/>
        <v>101.70735772719557</v>
      </c>
      <c r="CD10" s="24">
        <f t="shared" si="46"/>
        <v>255.85839245073876</v>
      </c>
      <c r="CE10" s="104">
        <f t="shared" si="47"/>
        <v>98.22092045850171</v>
      </c>
      <c r="CF10" s="24">
        <f t="shared" si="48"/>
        <v>260.4927659569621</v>
      </c>
      <c r="CG10" s="104">
        <f t="shared" si="49"/>
        <v>101.27075075235996</v>
      </c>
      <c r="CH10" s="24">
        <f t="shared" si="50"/>
        <v>257.22408891186353</v>
      </c>
      <c r="CI10" s="103">
        <f t="shared" si="51"/>
        <v>96.45195172388853</v>
      </c>
      <c r="CJ10" s="10">
        <f t="shared" si="52"/>
        <v>266.68624565339525</v>
      </c>
      <c r="CK10" s="104">
        <f t="shared" si="53"/>
        <v>100.22389521851339</v>
      </c>
      <c r="CL10" s="184">
        <f t="shared" si="54"/>
        <v>266.0904817877532</v>
      </c>
      <c r="CM10" s="173" t="s">
        <v>4</v>
      </c>
      <c r="CN10" s="47">
        <v>7</v>
      </c>
    </row>
    <row r="11" spans="1:92" s="62" customFormat="1" ht="19.5" customHeight="1">
      <c r="A11" s="52">
        <v>8</v>
      </c>
      <c r="B11" s="53" t="s">
        <v>5</v>
      </c>
      <c r="C11" s="54">
        <f>'市町村別（集団回収量除く）'!C11</f>
        <v>119655</v>
      </c>
      <c r="D11" s="55">
        <f t="shared" si="0"/>
        <v>98.55367306092529</v>
      </c>
      <c r="E11" s="54">
        <v>121411</v>
      </c>
      <c r="F11" s="55">
        <f t="shared" si="1"/>
        <v>98.77317583123846</v>
      </c>
      <c r="G11" s="54">
        <f>'市町村別（集団回収量除く）'!G11</f>
        <v>122919</v>
      </c>
      <c r="H11" s="55">
        <f t="shared" si="2"/>
        <v>98.60102837249224</v>
      </c>
      <c r="I11" s="54">
        <v>124663</v>
      </c>
      <c r="J11" s="55">
        <f t="shared" si="3"/>
        <v>98.81184508806138</v>
      </c>
      <c r="K11" s="54">
        <v>126162</v>
      </c>
      <c r="L11" s="55">
        <f t="shared" si="4"/>
        <v>98.76081255626443</v>
      </c>
      <c r="M11" s="56">
        <v>127745</v>
      </c>
      <c r="N11" s="57">
        <v>1781.6</v>
      </c>
      <c r="O11" s="102">
        <f>N11*100/P11</f>
        <v>94.15495190783216</v>
      </c>
      <c r="P11" s="56">
        <v>1892.2</v>
      </c>
      <c r="Q11" s="102">
        <f>P11*100/R11</f>
        <v>88.09124767225326</v>
      </c>
      <c r="R11" s="56">
        <v>2148</v>
      </c>
      <c r="S11" s="102">
        <f t="shared" si="12"/>
        <v>108.74297575051891</v>
      </c>
      <c r="T11" s="56">
        <v>1975.3</v>
      </c>
      <c r="U11" s="101">
        <f t="shared" si="13"/>
        <v>93.92772230147409</v>
      </c>
      <c r="V11" s="54">
        <v>2103</v>
      </c>
      <c r="W11" s="102">
        <f t="shared" si="14"/>
        <v>97.40620657711904</v>
      </c>
      <c r="X11" s="59">
        <v>2159</v>
      </c>
      <c r="Y11" s="57">
        <f>N11+'市町村別（集団回収量除く）'!N11</f>
        <v>35948</v>
      </c>
      <c r="Z11" s="102">
        <f t="shared" si="5"/>
        <v>99.16853796200765</v>
      </c>
      <c r="AA11" s="56">
        <f>P11+'市町村別（集団回収量除く）'!P11</f>
        <v>36249.4</v>
      </c>
      <c r="AB11" s="102">
        <f t="shared" si="5"/>
        <v>97.6625266050597</v>
      </c>
      <c r="AC11" s="56">
        <f>R11+'市町村別（集団回収量除く）'!R11</f>
        <v>37116.99999999999</v>
      </c>
      <c r="AD11" s="102">
        <f t="shared" si="6"/>
        <v>98.86556446092334</v>
      </c>
      <c r="AE11" s="56">
        <f>T11+'市町村別（集団回収量除く）'!T11</f>
        <v>37542.9</v>
      </c>
      <c r="AF11" s="101">
        <f t="shared" si="7"/>
        <v>98.94578432328578</v>
      </c>
      <c r="AG11" s="54">
        <f>V11+'市町村別（集団回収量除く）'!V11</f>
        <v>37942.9</v>
      </c>
      <c r="AH11" s="102">
        <f t="shared" si="15"/>
        <v>99.5654512772741</v>
      </c>
      <c r="AI11" s="116">
        <f>X11+'市町村別（集団回収量除く）'!X11</f>
        <v>38108.5</v>
      </c>
      <c r="AJ11" s="57">
        <f>N11+'市町村別（集団回収量除く）'!Y11</f>
        <v>26197.6</v>
      </c>
      <c r="AK11" s="102">
        <f t="shared" si="8"/>
        <v>98.51684717208181</v>
      </c>
      <c r="AL11" s="56">
        <f>P11+'市町村別（集団回収量除く）'!AA11</f>
        <v>26592.000000000004</v>
      </c>
      <c r="AM11" s="102">
        <f t="shared" si="9"/>
        <v>95.8536242488907</v>
      </c>
      <c r="AN11" s="56">
        <f>R11+'市町村別（集団回収量除く）'!AC11</f>
        <v>27742.300000000003</v>
      </c>
      <c r="AO11" s="102">
        <f t="shared" si="10"/>
        <v>98.35602354109055</v>
      </c>
      <c r="AP11" s="56">
        <f>T11+'市町村別（集団回収量除く）'!AE11</f>
        <v>28206.000000000004</v>
      </c>
      <c r="AQ11" s="101">
        <f t="shared" si="11"/>
        <v>98.63444827164165</v>
      </c>
      <c r="AR11" s="54">
        <f>V11+'市町村別（集団回収量除く）'!AG11</f>
        <v>28596.5</v>
      </c>
      <c r="AS11" s="102">
        <f t="shared" si="16"/>
        <v>99.5682526418412</v>
      </c>
      <c r="AT11" s="54">
        <f>X11+'市町村別（集団回収量除く）'!AI11</f>
        <v>28720.5</v>
      </c>
      <c r="AU11" s="57">
        <f>'市町村別（集団回収量除く）'!AJ11</f>
        <v>9750.4</v>
      </c>
      <c r="AV11" s="55">
        <f t="shared" si="17"/>
        <v>100.96299210967754</v>
      </c>
      <c r="AW11" s="56">
        <v>9657.400000000001</v>
      </c>
      <c r="AX11" s="55">
        <f t="shared" si="18"/>
        <v>103.01556316468795</v>
      </c>
      <c r="AY11" s="56">
        <f>'市町村別（集団回収量除く）'!AN11</f>
        <v>9374.7</v>
      </c>
      <c r="AZ11" s="102">
        <f t="shared" si="19"/>
        <v>100.40484529126371</v>
      </c>
      <c r="BA11" s="56">
        <f>'市町村別（集団回収量除く）'!AP11</f>
        <v>9336.9</v>
      </c>
      <c r="BB11" s="101">
        <f t="shared" si="20"/>
        <v>99.8983565864932</v>
      </c>
      <c r="BC11" s="54">
        <v>9346.4</v>
      </c>
      <c r="BD11" s="102">
        <f t="shared" si="21"/>
        <v>99.55688112484022</v>
      </c>
      <c r="BE11" s="54">
        <v>9388</v>
      </c>
      <c r="BF11" s="57">
        <f t="shared" si="22"/>
        <v>823.0969974750467</v>
      </c>
      <c r="BG11" s="102">
        <f t="shared" si="23"/>
        <v>100.62388836659821</v>
      </c>
      <c r="BH11" s="56">
        <f t="shared" si="24"/>
        <v>817.9936303756189</v>
      </c>
      <c r="BI11" s="102">
        <f t="shared" si="25"/>
        <v>99.1464477546232</v>
      </c>
      <c r="BJ11" s="56">
        <f t="shared" si="26"/>
        <v>825.0357414721152</v>
      </c>
      <c r="BK11" s="102">
        <f t="shared" si="27"/>
        <v>99.9943323059366</v>
      </c>
      <c r="BL11" s="56">
        <f t="shared" si="28"/>
        <v>825.0825046242479</v>
      </c>
      <c r="BM11" s="101">
        <f t="shared" si="29"/>
        <v>100.13554977655265</v>
      </c>
      <c r="BN11" s="54">
        <f t="shared" si="30"/>
        <v>823.9656210660223</v>
      </c>
      <c r="BO11" s="102">
        <f t="shared" si="31"/>
        <v>100.81473481250596</v>
      </c>
      <c r="BP11" s="61">
        <f t="shared" si="32"/>
        <v>817.3067385421622</v>
      </c>
      <c r="BQ11" s="57">
        <f t="shared" si="33"/>
        <v>599.8432708649239</v>
      </c>
      <c r="BR11" s="102">
        <f t="shared" si="34"/>
        <v>99.96263367188688</v>
      </c>
      <c r="BS11" s="56">
        <f t="shared" si="35"/>
        <v>600.0674940536521</v>
      </c>
      <c r="BT11" s="102">
        <f t="shared" si="36"/>
        <v>97.3100602559218</v>
      </c>
      <c r="BU11" s="56">
        <f t="shared" si="37"/>
        <v>616.6551459073164</v>
      </c>
      <c r="BV11" s="102">
        <f t="shared" si="38"/>
        <v>99.47897385591357</v>
      </c>
      <c r="BW11" s="56">
        <f t="shared" si="39"/>
        <v>619.8849083430298</v>
      </c>
      <c r="BX11" s="101">
        <f t="shared" si="40"/>
        <v>99.82047009013782</v>
      </c>
      <c r="BY11" s="54">
        <f t="shared" si="41"/>
        <v>620.9997887039343</v>
      </c>
      <c r="BZ11" s="102">
        <f t="shared" si="42"/>
        <v>100.81757132680208</v>
      </c>
      <c r="CA11" s="54">
        <f t="shared" si="43"/>
        <v>615.963844924365</v>
      </c>
      <c r="CB11" s="57">
        <f t="shared" si="44"/>
        <v>223.25372661012278</v>
      </c>
      <c r="CC11" s="102">
        <f t="shared" si="45"/>
        <v>102.44467707181529</v>
      </c>
      <c r="CD11" s="56">
        <f t="shared" si="46"/>
        <v>217.92613632196674</v>
      </c>
      <c r="CE11" s="102">
        <f t="shared" si="47"/>
        <v>104.58082036443722</v>
      </c>
      <c r="CF11" s="56">
        <f t="shared" si="48"/>
        <v>208.38059556479888</v>
      </c>
      <c r="CG11" s="102">
        <f t="shared" si="49"/>
        <v>101.55118741216572</v>
      </c>
      <c r="CH11" s="56">
        <f t="shared" si="50"/>
        <v>205.197596281218</v>
      </c>
      <c r="CI11" s="101">
        <f t="shared" si="51"/>
        <v>101.09957616666658</v>
      </c>
      <c r="CJ11" s="54">
        <f t="shared" si="52"/>
        <v>202.96583236208804</v>
      </c>
      <c r="CK11" s="102">
        <f t="shared" si="53"/>
        <v>100.80605712728645</v>
      </c>
      <c r="CL11" s="183">
        <f t="shared" si="54"/>
        <v>201.34289361779702</v>
      </c>
      <c r="CM11" s="172" t="s">
        <v>5</v>
      </c>
      <c r="CN11" s="63">
        <v>8</v>
      </c>
    </row>
    <row r="12" spans="1:92" s="28" customFormat="1" ht="19.5" customHeight="1">
      <c r="A12" s="14">
        <v>9</v>
      </c>
      <c r="B12" s="26" t="s">
        <v>6</v>
      </c>
      <c r="C12" s="10">
        <f>'市町村別（集団回収量除く）'!C12</f>
        <v>19599</v>
      </c>
      <c r="D12" s="11">
        <f t="shared" si="0"/>
        <v>98.3342531734484</v>
      </c>
      <c r="E12" s="10">
        <v>19931</v>
      </c>
      <c r="F12" s="11">
        <f t="shared" si="1"/>
        <v>98.62925574030088</v>
      </c>
      <c r="G12" s="10">
        <f>'市町村別（集団回収量除く）'!G12</f>
        <v>20208</v>
      </c>
      <c r="H12" s="11">
        <f t="shared" si="2"/>
        <v>98.7683284457478</v>
      </c>
      <c r="I12" s="10">
        <v>20460</v>
      </c>
      <c r="J12" s="11">
        <f t="shared" si="3"/>
        <v>99.30110658124636</v>
      </c>
      <c r="K12" s="10">
        <v>20604</v>
      </c>
      <c r="L12" s="11">
        <f t="shared" si="4"/>
        <v>99.19121894858463</v>
      </c>
      <c r="M12" s="24">
        <v>20772</v>
      </c>
      <c r="N12" s="41">
        <v>85</v>
      </c>
      <c r="O12" s="104" t="s">
        <v>67</v>
      </c>
      <c r="P12" s="24">
        <v>116.8</v>
      </c>
      <c r="Q12" s="104" t="s">
        <v>67</v>
      </c>
      <c r="R12" s="24">
        <v>0</v>
      </c>
      <c r="S12" s="104" t="s">
        <v>67</v>
      </c>
      <c r="T12" s="24">
        <v>121.2</v>
      </c>
      <c r="U12" s="103">
        <f t="shared" si="13"/>
        <v>90.44776119402985</v>
      </c>
      <c r="V12" s="10">
        <v>134</v>
      </c>
      <c r="W12" s="104">
        <f t="shared" si="14"/>
        <v>83.43711083437111</v>
      </c>
      <c r="X12" s="12">
        <v>160.6</v>
      </c>
      <c r="Y12" s="41">
        <f>N12+'市町村別（集団回収量除く）'!N12</f>
        <v>5653.1</v>
      </c>
      <c r="Z12" s="104">
        <f t="shared" si="5"/>
        <v>100.69109238907791</v>
      </c>
      <c r="AA12" s="24">
        <f>P12+'市町村別（集団回収量除く）'!P12</f>
        <v>5614.299999999999</v>
      </c>
      <c r="AB12" s="104">
        <f t="shared" si="5"/>
        <v>99.96438936666485</v>
      </c>
      <c r="AC12" s="24">
        <f>R12+'市町村別（集団回収量除く）'!R12</f>
        <v>5616.300000000001</v>
      </c>
      <c r="AD12" s="104">
        <f t="shared" si="6"/>
        <v>100.92908744563853</v>
      </c>
      <c r="AE12" s="24">
        <f>T12+'市町村別（集団回収量除く）'!T12</f>
        <v>5564.599999999999</v>
      </c>
      <c r="AF12" s="103">
        <f t="shared" si="7"/>
        <v>110.18791707094908</v>
      </c>
      <c r="AG12" s="10">
        <f>V12+'市町村別（集団回収量除く）'!V12</f>
        <v>5050.1</v>
      </c>
      <c r="AH12" s="104">
        <f t="shared" si="15"/>
        <v>106.4635817434384</v>
      </c>
      <c r="AI12" s="115">
        <f>X12+'市町村別（集団回収量除く）'!X12</f>
        <v>4743.5</v>
      </c>
      <c r="AJ12" s="41">
        <f>N12+'市町村別（集団回収量除く）'!Y12</f>
        <v>4506.099999999999</v>
      </c>
      <c r="AK12" s="104">
        <f t="shared" si="8"/>
        <v>101.08349410022879</v>
      </c>
      <c r="AL12" s="24">
        <f>P12+'市町村別（集団回収量除く）'!AA12</f>
        <v>4457.8</v>
      </c>
      <c r="AM12" s="104">
        <f t="shared" si="9"/>
        <v>100.37377285418356</v>
      </c>
      <c r="AN12" s="24">
        <f>R12+'市町村別（集団回収量除く）'!AC12</f>
        <v>4441.2</v>
      </c>
      <c r="AO12" s="104">
        <f t="shared" si="10"/>
        <v>100.24829578800055</v>
      </c>
      <c r="AP12" s="24">
        <f>T12+'市町村別（集団回収量除く）'!AE12</f>
        <v>4430.2</v>
      </c>
      <c r="AQ12" s="103">
        <f t="shared" si="11"/>
        <v>106.44913258686147</v>
      </c>
      <c r="AR12" s="10">
        <f>V12+'市町村別（集団回収量除く）'!AG12</f>
        <v>4161.799999999999</v>
      </c>
      <c r="AS12" s="104">
        <f t="shared" si="16"/>
        <v>101.91248132820725</v>
      </c>
      <c r="AT12" s="10">
        <f>X12+'市町村別（集団回収量除く）'!AI12</f>
        <v>4083.7</v>
      </c>
      <c r="AU12" s="41">
        <f>'市町村別（集団回収量除く）'!AJ12</f>
        <v>1147</v>
      </c>
      <c r="AV12" s="11">
        <f t="shared" si="17"/>
        <v>99.17855598789453</v>
      </c>
      <c r="AW12" s="24">
        <v>1156.4999999999998</v>
      </c>
      <c r="AX12" s="11">
        <f t="shared" si="18"/>
        <v>98.41715598672452</v>
      </c>
      <c r="AY12" s="24">
        <f>'市町村別（集団回収量除く）'!AN12</f>
        <v>1175.1</v>
      </c>
      <c r="AZ12" s="104">
        <f t="shared" si="19"/>
        <v>103.58779971791255</v>
      </c>
      <c r="BA12" s="24">
        <f>'市町村別（集団回収量除く）'!AP12</f>
        <v>1134.3999999999999</v>
      </c>
      <c r="BB12" s="103">
        <f t="shared" si="20"/>
        <v>127.70460430034896</v>
      </c>
      <c r="BC12" s="10">
        <v>888.3000000000001</v>
      </c>
      <c r="BD12" s="104">
        <f t="shared" si="21"/>
        <v>134.63170657775083</v>
      </c>
      <c r="BE12" s="10">
        <v>659.8</v>
      </c>
      <c r="BF12" s="41">
        <f t="shared" si="22"/>
        <v>790.241604443056</v>
      </c>
      <c r="BG12" s="104">
        <f t="shared" si="23"/>
        <v>102.39676322295587</v>
      </c>
      <c r="BH12" s="24">
        <f t="shared" si="24"/>
        <v>771.7447110338887</v>
      </c>
      <c r="BI12" s="104">
        <f t="shared" si="25"/>
        <v>101.63137058436429</v>
      </c>
      <c r="BJ12" s="24">
        <f t="shared" si="26"/>
        <v>759.3567877678702</v>
      </c>
      <c r="BK12" s="104">
        <f t="shared" si="27"/>
        <v>101.90850295388128</v>
      </c>
      <c r="BL12" s="24">
        <f t="shared" si="28"/>
        <v>745.1358480965197</v>
      </c>
      <c r="BM12" s="103">
        <f t="shared" si="29"/>
        <v>110.9634332028267</v>
      </c>
      <c r="BN12" s="10">
        <f t="shared" si="30"/>
        <v>671.5147743622066</v>
      </c>
      <c r="BO12" s="104">
        <f t="shared" si="31"/>
        <v>107.33165987064173</v>
      </c>
      <c r="BP12" s="13">
        <f t="shared" si="32"/>
        <v>625.6446375389421</v>
      </c>
      <c r="BQ12" s="41">
        <f t="shared" si="33"/>
        <v>629.9035385506809</v>
      </c>
      <c r="BR12" s="104">
        <f t="shared" si="34"/>
        <v>102.79581207774174</v>
      </c>
      <c r="BS12" s="24">
        <f t="shared" si="35"/>
        <v>612.7715962536505</v>
      </c>
      <c r="BT12" s="104">
        <f t="shared" si="36"/>
        <v>102.04758084878681</v>
      </c>
      <c r="BU12" s="24">
        <f t="shared" si="37"/>
        <v>600.4763573588775</v>
      </c>
      <c r="BV12" s="104">
        <f t="shared" si="38"/>
        <v>101.22110489640109</v>
      </c>
      <c r="BW12" s="24">
        <f t="shared" si="39"/>
        <v>593.2323678678076</v>
      </c>
      <c r="BX12" s="103">
        <f t="shared" si="40"/>
        <v>107.19833469304467</v>
      </c>
      <c r="BY12" s="10">
        <f t="shared" si="41"/>
        <v>553.396999651617</v>
      </c>
      <c r="BZ12" s="104">
        <f t="shared" si="42"/>
        <v>102.7434508905805</v>
      </c>
      <c r="CA12" s="10">
        <f t="shared" si="43"/>
        <v>538.6202184711242</v>
      </c>
      <c r="CB12" s="41">
        <f t="shared" si="44"/>
        <v>160.338065892375</v>
      </c>
      <c r="CC12" s="104">
        <f t="shared" si="45"/>
        <v>100.85860499998601</v>
      </c>
      <c r="CD12" s="24">
        <f t="shared" si="46"/>
        <v>158.97311478023838</v>
      </c>
      <c r="CE12" s="104">
        <f t="shared" si="47"/>
        <v>100.05833592658794</v>
      </c>
      <c r="CF12" s="24">
        <f t="shared" si="48"/>
        <v>158.88043040899237</v>
      </c>
      <c r="CG12" s="104">
        <f t="shared" si="49"/>
        <v>104.59301536065887</v>
      </c>
      <c r="CH12" s="24">
        <f t="shared" si="50"/>
        <v>151.9034802287122</v>
      </c>
      <c r="CI12" s="103">
        <f t="shared" si="51"/>
        <v>128.60340503442765</v>
      </c>
      <c r="CJ12" s="10">
        <f t="shared" si="52"/>
        <v>118.11777471058953</v>
      </c>
      <c r="CK12" s="104">
        <f t="shared" si="53"/>
        <v>135.72946073738308</v>
      </c>
      <c r="CL12" s="184">
        <f t="shared" si="54"/>
        <v>87.02441906781785</v>
      </c>
      <c r="CM12" s="173" t="s">
        <v>6</v>
      </c>
      <c r="CN12" s="47">
        <v>9</v>
      </c>
    </row>
    <row r="13" spans="1:92" s="62" customFormat="1" ht="19.5" customHeight="1">
      <c r="A13" s="52">
        <v>10</v>
      </c>
      <c r="B13" s="53" t="s">
        <v>7</v>
      </c>
      <c r="C13" s="54">
        <f>'市町村別（集団回収量除く）'!C13</f>
        <v>34772</v>
      </c>
      <c r="D13" s="55">
        <f t="shared" si="0"/>
        <v>98.06531671273055</v>
      </c>
      <c r="E13" s="54">
        <v>35458</v>
      </c>
      <c r="F13" s="55">
        <f t="shared" si="1"/>
        <v>98.61771659018217</v>
      </c>
      <c r="G13" s="54">
        <f>'市町村別（集団回収量除く）'!G13</f>
        <v>35955</v>
      </c>
      <c r="H13" s="55">
        <f t="shared" si="2"/>
        <v>98.31829368334701</v>
      </c>
      <c r="I13" s="54">
        <v>36570</v>
      </c>
      <c r="J13" s="55">
        <f>I13*100/K13</f>
        <v>98.78444084278769</v>
      </c>
      <c r="K13" s="54">
        <v>37020</v>
      </c>
      <c r="L13" s="55">
        <f t="shared" si="4"/>
        <v>98.48625927798027</v>
      </c>
      <c r="M13" s="56">
        <v>37589</v>
      </c>
      <c r="N13" s="57">
        <v>231.4</v>
      </c>
      <c r="O13" s="102">
        <f aca="true" t="shared" si="55" ref="O13:O23">N13*100/P13</f>
        <v>89.5164410058027</v>
      </c>
      <c r="P13" s="56">
        <v>258.5</v>
      </c>
      <c r="Q13" s="102">
        <f aca="true" t="shared" si="56" ref="Q13:Q23">P13*100/R13</f>
        <v>99.42307692307692</v>
      </c>
      <c r="R13" s="56">
        <v>260</v>
      </c>
      <c r="S13" s="102">
        <f t="shared" si="12"/>
        <v>97.37827715355806</v>
      </c>
      <c r="T13" s="56">
        <v>267</v>
      </c>
      <c r="U13" s="101">
        <f t="shared" si="13"/>
        <v>107.66129032258064</v>
      </c>
      <c r="V13" s="54">
        <v>248</v>
      </c>
      <c r="W13" s="102">
        <f t="shared" si="14"/>
        <v>106.16438356164385</v>
      </c>
      <c r="X13" s="59">
        <v>233.6</v>
      </c>
      <c r="Y13" s="57">
        <f>N13+'市町村別（集団回収量除く）'!N13</f>
        <v>14401.000000000002</v>
      </c>
      <c r="Z13" s="102">
        <f t="shared" si="5"/>
        <v>96.52403549693022</v>
      </c>
      <c r="AA13" s="56">
        <f>P13+'市町村別（集団回収量除く）'!P13</f>
        <v>14919.6</v>
      </c>
      <c r="AB13" s="102">
        <f t="shared" si="5"/>
        <v>95.98733859605103</v>
      </c>
      <c r="AC13" s="56">
        <f>R13+'市町村別（集団回収量除く）'!R13</f>
        <v>15543.3</v>
      </c>
      <c r="AD13" s="102">
        <f t="shared" si="6"/>
        <v>98.66506703229737</v>
      </c>
      <c r="AE13" s="56">
        <f>T13+'市町村別（集団回収量除く）'!T13</f>
        <v>15753.6</v>
      </c>
      <c r="AF13" s="101">
        <f t="shared" si="7"/>
        <v>101.22795180722892</v>
      </c>
      <c r="AG13" s="54">
        <f>V13+'市町村別（集団回収量除く）'!V13</f>
        <v>15562.5</v>
      </c>
      <c r="AH13" s="102">
        <f t="shared" si="15"/>
        <v>103.10183314231199</v>
      </c>
      <c r="AI13" s="116">
        <f>X13+'市町村別（集団回収量除く）'!X13</f>
        <v>15094.300000000001</v>
      </c>
      <c r="AJ13" s="57">
        <f>N13+'市町村別（集団回収量除く）'!Y13</f>
        <v>9103.5</v>
      </c>
      <c r="AK13" s="102">
        <f t="shared" si="8"/>
        <v>95.68832315502907</v>
      </c>
      <c r="AL13" s="56">
        <f>P13+'市町村別（集団回収量除く）'!AA13</f>
        <v>9513.699999999999</v>
      </c>
      <c r="AM13" s="102">
        <f t="shared" si="9"/>
        <v>95.79125426664112</v>
      </c>
      <c r="AN13" s="56">
        <f>R13+'市町村別（集団回収量除く）'!AC13</f>
        <v>9931.700000000003</v>
      </c>
      <c r="AO13" s="102">
        <f t="shared" si="10"/>
        <v>98.06471360723562</v>
      </c>
      <c r="AP13" s="56">
        <f>T13+'市町村別（集団回収量除く）'!AE13</f>
        <v>10127.7</v>
      </c>
      <c r="AQ13" s="101">
        <f t="shared" si="11"/>
        <v>99.60169941582582</v>
      </c>
      <c r="AR13" s="54">
        <f>V13+'市町村別（集団回収量除く）'!AG13</f>
        <v>10168.2</v>
      </c>
      <c r="AS13" s="102">
        <f t="shared" si="16"/>
        <v>100.3642178200231</v>
      </c>
      <c r="AT13" s="54">
        <f>X13+'市町村別（集団回収量除く）'!AI13</f>
        <v>10131.300000000001</v>
      </c>
      <c r="AU13" s="57">
        <f>'市町村別（集団回収量除く）'!AJ13</f>
        <v>5297.5</v>
      </c>
      <c r="AV13" s="55">
        <f t="shared" si="17"/>
        <v>97.99478347731181</v>
      </c>
      <c r="AW13" s="56">
        <v>5405.900000000001</v>
      </c>
      <c r="AX13" s="55">
        <f t="shared" si="18"/>
        <v>96.33437878679877</v>
      </c>
      <c r="AY13" s="56">
        <f>'市町村別（集団回収量除く）'!AN13</f>
        <v>5611.6</v>
      </c>
      <c r="AZ13" s="102">
        <f t="shared" si="19"/>
        <v>99.74581844682629</v>
      </c>
      <c r="BA13" s="56">
        <f>'市町村別（集団回収量除く）'!AP13</f>
        <v>5625.9</v>
      </c>
      <c r="BB13" s="101">
        <f t="shared" si="20"/>
        <v>104.2934208331016</v>
      </c>
      <c r="BC13" s="54">
        <v>5394.3</v>
      </c>
      <c r="BD13" s="102">
        <f t="shared" si="21"/>
        <v>108.69030828128149</v>
      </c>
      <c r="BE13" s="54">
        <v>4963</v>
      </c>
      <c r="BF13" s="57">
        <f t="shared" si="22"/>
        <v>1134.6714172480142</v>
      </c>
      <c r="BG13" s="102">
        <f t="shared" si="23"/>
        <v>98.42831159122719</v>
      </c>
      <c r="BH13" s="56">
        <f t="shared" si="24"/>
        <v>1152.7896790105524</v>
      </c>
      <c r="BI13" s="102">
        <f t="shared" si="25"/>
        <v>97.59941817136475</v>
      </c>
      <c r="BJ13" s="56">
        <f t="shared" si="26"/>
        <v>1181.1440074227573</v>
      </c>
      <c r="BK13" s="102">
        <f t="shared" si="27"/>
        <v>100.07851708993077</v>
      </c>
      <c r="BL13" s="56">
        <f t="shared" si="28"/>
        <v>1180.2173351163653</v>
      </c>
      <c r="BM13" s="101">
        <f t="shared" si="29"/>
        <v>102.47357877778546</v>
      </c>
      <c r="BN13" s="54">
        <f t="shared" si="30"/>
        <v>1151.7284252125842</v>
      </c>
      <c r="BO13" s="102">
        <f t="shared" si="31"/>
        <v>104.68651555878891</v>
      </c>
      <c r="BP13" s="61">
        <f t="shared" si="32"/>
        <v>1100.168841292465</v>
      </c>
      <c r="BQ13" s="57">
        <f t="shared" si="33"/>
        <v>717.2752758084367</v>
      </c>
      <c r="BR13" s="102">
        <f t="shared" si="34"/>
        <v>97.5761118840165</v>
      </c>
      <c r="BS13" s="56">
        <f t="shared" si="35"/>
        <v>735.0931103516642</v>
      </c>
      <c r="BT13" s="102">
        <f t="shared" si="36"/>
        <v>97.40004066238444</v>
      </c>
      <c r="BU13" s="56">
        <f t="shared" si="37"/>
        <v>754.7154039695947</v>
      </c>
      <c r="BV13" s="102">
        <f t="shared" si="38"/>
        <v>99.46956315803537</v>
      </c>
      <c r="BW13" s="56">
        <f t="shared" si="39"/>
        <v>758.7400406800995</v>
      </c>
      <c r="BX13" s="101">
        <f t="shared" si="40"/>
        <v>100.82731507721827</v>
      </c>
      <c r="BY13" s="54">
        <f t="shared" si="41"/>
        <v>752.514375790946</v>
      </c>
      <c r="BZ13" s="102">
        <f t="shared" si="42"/>
        <v>101.90682289672739</v>
      </c>
      <c r="CA13" s="54">
        <f t="shared" si="43"/>
        <v>738.4337519319446</v>
      </c>
      <c r="CB13" s="57">
        <f t="shared" si="44"/>
        <v>417.39614143957743</v>
      </c>
      <c r="CC13" s="102">
        <f t="shared" si="45"/>
        <v>99.92807524843329</v>
      </c>
      <c r="CD13" s="56">
        <f t="shared" si="46"/>
        <v>417.696568658888</v>
      </c>
      <c r="CE13" s="102">
        <f t="shared" si="47"/>
        <v>97.95228680169107</v>
      </c>
      <c r="CF13" s="56">
        <f t="shared" si="48"/>
        <v>426.42860345316285</v>
      </c>
      <c r="CG13" s="102">
        <f t="shared" si="49"/>
        <v>101.17475106779342</v>
      </c>
      <c r="CH13" s="56">
        <f t="shared" si="50"/>
        <v>421.477294436266</v>
      </c>
      <c r="CI13" s="101">
        <f t="shared" si="51"/>
        <v>105.57676891554338</v>
      </c>
      <c r="CJ13" s="54">
        <f t="shared" si="52"/>
        <v>399.2140494216381</v>
      </c>
      <c r="CK13" s="102">
        <f t="shared" si="53"/>
        <v>110.36088595313586</v>
      </c>
      <c r="CL13" s="183">
        <f t="shared" si="54"/>
        <v>361.7350893605205</v>
      </c>
      <c r="CM13" s="172" t="s">
        <v>7</v>
      </c>
      <c r="CN13" s="63">
        <v>10</v>
      </c>
    </row>
    <row r="14" spans="1:92" s="28" customFormat="1" ht="19.5" customHeight="1">
      <c r="A14" s="14">
        <v>11</v>
      </c>
      <c r="B14" s="26" t="s">
        <v>8</v>
      </c>
      <c r="C14" s="10">
        <f>'市町村別（集団回収量除く）'!C14</f>
        <v>27611</v>
      </c>
      <c r="D14" s="11">
        <f t="shared" si="0"/>
        <v>98.21784291405805</v>
      </c>
      <c r="E14" s="10">
        <v>28112</v>
      </c>
      <c r="F14" s="11">
        <f t="shared" si="1"/>
        <v>98.4210342050905</v>
      </c>
      <c r="G14" s="10">
        <f>'市町村別（集団回収量除く）'!G14</f>
        <v>28563</v>
      </c>
      <c r="H14" s="11">
        <f t="shared" si="2"/>
        <v>98.48970725147409</v>
      </c>
      <c r="I14" s="10">
        <v>29001</v>
      </c>
      <c r="J14" s="11">
        <f t="shared" si="3"/>
        <v>98.39853425168799</v>
      </c>
      <c r="K14" s="10">
        <v>29473</v>
      </c>
      <c r="L14" s="11">
        <f t="shared" si="4"/>
        <v>98.81646885267887</v>
      </c>
      <c r="M14" s="24">
        <v>29826</v>
      </c>
      <c r="N14" s="41">
        <v>146</v>
      </c>
      <c r="O14" s="104">
        <f t="shared" si="55"/>
        <v>97.85522788203754</v>
      </c>
      <c r="P14" s="24">
        <v>149.2</v>
      </c>
      <c r="Q14" s="104">
        <f t="shared" si="56"/>
        <v>112.18045112781954</v>
      </c>
      <c r="R14" s="24">
        <v>133</v>
      </c>
      <c r="S14" s="104">
        <f t="shared" si="12"/>
        <v>95.68345323741008</v>
      </c>
      <c r="T14" s="24">
        <v>139</v>
      </c>
      <c r="U14" s="103">
        <f t="shared" si="13"/>
        <v>118.80341880341881</v>
      </c>
      <c r="V14" s="10">
        <v>117</v>
      </c>
      <c r="W14" s="104">
        <f t="shared" si="14"/>
        <v>83.57142857142857</v>
      </c>
      <c r="X14" s="12">
        <v>140</v>
      </c>
      <c r="Y14" s="41">
        <f>N14+'市町村別（集団回収量除く）'!N14</f>
        <v>8997.1</v>
      </c>
      <c r="Z14" s="104">
        <f t="shared" si="5"/>
        <v>98.55839276129129</v>
      </c>
      <c r="AA14" s="24">
        <f>P14+'市町村別（集団回収量除く）'!P14</f>
        <v>9128.700000000003</v>
      </c>
      <c r="AB14" s="104">
        <f t="shared" si="5"/>
        <v>97.42995890922677</v>
      </c>
      <c r="AC14" s="24">
        <f>R14+'市町村別（集団回収量除く）'!R14</f>
        <v>9369.5</v>
      </c>
      <c r="AD14" s="104">
        <f t="shared" si="6"/>
        <v>96.9114924338805</v>
      </c>
      <c r="AE14" s="24">
        <f>T14+'市町村別（集団回収量除く）'!T14</f>
        <v>9668.1</v>
      </c>
      <c r="AF14" s="103">
        <f t="shared" si="7"/>
        <v>97.8621967143421</v>
      </c>
      <c r="AG14" s="10">
        <f>V14+'市町村別（集団回収量除く）'!V14</f>
        <v>9879.300000000001</v>
      </c>
      <c r="AH14" s="104">
        <f t="shared" si="15"/>
        <v>98.12866891146936</v>
      </c>
      <c r="AI14" s="115">
        <f>X14+'市町村別（集団回収量除く）'!X14</f>
        <v>10067.7</v>
      </c>
      <c r="AJ14" s="41">
        <f>N14+'市町村別（集団回収量除く）'!Y14</f>
        <v>6617.6</v>
      </c>
      <c r="AK14" s="104">
        <f t="shared" si="8"/>
        <v>97.6392823418319</v>
      </c>
      <c r="AL14" s="24">
        <f>P14+'市町村別（集団回収量除く）'!AA14</f>
        <v>6777.600000000001</v>
      </c>
      <c r="AM14" s="104">
        <f>AL14*100/AN14</f>
        <v>95.73692685820834</v>
      </c>
      <c r="AN14" s="24">
        <f>R14+'市町村別（集団回収量除く）'!AC14</f>
        <v>7079.400000000001</v>
      </c>
      <c r="AO14" s="104">
        <f t="shared" si="10"/>
        <v>97.36085706819964</v>
      </c>
      <c r="AP14" s="24">
        <f>T14+'市町村別（集団回収量除く）'!AE14</f>
        <v>7271.3</v>
      </c>
      <c r="AQ14" s="103">
        <f t="shared" si="11"/>
        <v>97.05030497977924</v>
      </c>
      <c r="AR14" s="10">
        <f>V14+'市町村別（集団回収量除く）'!AG14</f>
        <v>7492.3</v>
      </c>
      <c r="AS14" s="104">
        <f t="shared" si="16"/>
        <v>98.3344708105838</v>
      </c>
      <c r="AT14" s="10">
        <f>X14+'市町村別（集団回収量除く）'!AI14</f>
        <v>7619.2</v>
      </c>
      <c r="AU14" s="41">
        <f>'市町村別（集団回収量除く）'!AJ14</f>
        <v>2379.5</v>
      </c>
      <c r="AV14" s="11">
        <f t="shared" si="17"/>
        <v>101.20794521713239</v>
      </c>
      <c r="AW14" s="24">
        <v>2351.1000000000004</v>
      </c>
      <c r="AX14" s="11">
        <f t="shared" si="18"/>
        <v>102.66363914239554</v>
      </c>
      <c r="AY14" s="24">
        <f>'市町村別（集団回収量除く）'!AN14</f>
        <v>2290.1</v>
      </c>
      <c r="AZ14" s="104">
        <f t="shared" si="19"/>
        <v>95.54823097463286</v>
      </c>
      <c r="BA14" s="24">
        <f>'市町村別（集団回収量除く）'!AP14</f>
        <v>2396.7999999999997</v>
      </c>
      <c r="BB14" s="103">
        <f t="shared" si="20"/>
        <v>100.41055718475072</v>
      </c>
      <c r="BC14" s="10">
        <v>2387</v>
      </c>
      <c r="BD14" s="104">
        <f t="shared" si="21"/>
        <v>97.48825811721463</v>
      </c>
      <c r="BE14" s="10">
        <v>2448.5</v>
      </c>
      <c r="BF14" s="41">
        <f t="shared" si="22"/>
        <v>892.7452479481326</v>
      </c>
      <c r="BG14" s="104">
        <f t="shared" si="23"/>
        <v>100.34672910453878</v>
      </c>
      <c r="BH14" s="24">
        <f t="shared" si="24"/>
        <v>889.6605359384383</v>
      </c>
      <c r="BI14" s="104">
        <f t="shared" si="25"/>
        <v>99.26423867881442</v>
      </c>
      <c r="BJ14" s="24">
        <f t="shared" si="26"/>
        <v>896.2548323340085</v>
      </c>
      <c r="BK14" s="104">
        <f t="shared" si="27"/>
        <v>98.12873815195624</v>
      </c>
      <c r="BL14" s="24">
        <f t="shared" si="28"/>
        <v>913.3459261914918</v>
      </c>
      <c r="BM14" s="103">
        <f t="shared" si="29"/>
        <v>99.45493340787576</v>
      </c>
      <c r="BN14" s="10">
        <f t="shared" si="30"/>
        <v>918.3515537090135</v>
      </c>
      <c r="BO14" s="104">
        <f t="shared" si="31"/>
        <v>99.30396223504513</v>
      </c>
      <c r="BP14" s="13">
        <f t="shared" si="32"/>
        <v>924.7884304307449</v>
      </c>
      <c r="BQ14" s="41">
        <f t="shared" si="33"/>
        <v>656.6372445367466</v>
      </c>
      <c r="BR14" s="104">
        <f t="shared" si="34"/>
        <v>99.4109414796124</v>
      </c>
      <c r="BS14" s="24">
        <f t="shared" si="35"/>
        <v>660.5281418357881</v>
      </c>
      <c r="BT14" s="104">
        <f t="shared" si="36"/>
        <v>97.53933250534728</v>
      </c>
      <c r="BU14" s="24">
        <f t="shared" si="37"/>
        <v>677.1915747932526</v>
      </c>
      <c r="BV14" s="104">
        <f t="shared" si="38"/>
        <v>98.58374697937613</v>
      </c>
      <c r="BW14" s="24">
        <f t="shared" si="39"/>
        <v>686.9201014797318</v>
      </c>
      <c r="BX14" s="103">
        <f t="shared" si="40"/>
        <v>98.6298278910739</v>
      </c>
      <c r="BY14" s="10">
        <f t="shared" si="41"/>
        <v>696.462841077206</v>
      </c>
      <c r="BZ14" s="104">
        <f t="shared" si="42"/>
        <v>99.5122290366258</v>
      </c>
      <c r="CA14" s="10">
        <f t="shared" si="43"/>
        <v>699.8766360874808</v>
      </c>
      <c r="CB14" s="41">
        <f t="shared" si="44"/>
        <v>236.10800341138608</v>
      </c>
      <c r="CC14" s="104">
        <f t="shared" si="45"/>
        <v>103.04435753663489</v>
      </c>
      <c r="CD14" s="24">
        <f t="shared" si="46"/>
        <v>229.1323941026501</v>
      </c>
      <c r="CE14" s="104">
        <f t="shared" si="47"/>
        <v>104.59645157975469</v>
      </c>
      <c r="CF14" s="24">
        <f t="shared" si="48"/>
        <v>219.06325754075596</v>
      </c>
      <c r="CG14" s="104">
        <f t="shared" si="49"/>
        <v>96.74835360305009</v>
      </c>
      <c r="CH14" s="24">
        <f t="shared" si="50"/>
        <v>226.42582471176001</v>
      </c>
      <c r="CI14" s="103">
        <f t="shared" si="51"/>
        <v>102.04476921161883</v>
      </c>
      <c r="CJ14" s="10">
        <f t="shared" si="52"/>
        <v>221.88871263180744</v>
      </c>
      <c r="CK14" s="104">
        <f t="shared" si="53"/>
        <v>98.65588119987933</v>
      </c>
      <c r="CL14" s="184">
        <f t="shared" si="54"/>
        <v>224.91179434326398</v>
      </c>
      <c r="CM14" s="173" t="s">
        <v>8</v>
      </c>
      <c r="CN14" s="47">
        <v>11</v>
      </c>
    </row>
    <row r="15" spans="1:92" s="62" customFormat="1" ht="19.5" customHeight="1">
      <c r="A15" s="52">
        <v>12</v>
      </c>
      <c r="B15" s="53" t="s">
        <v>9</v>
      </c>
      <c r="C15" s="54">
        <f>'市町村別（集団回収量除く）'!C15</f>
        <v>26338</v>
      </c>
      <c r="D15" s="55">
        <f t="shared" si="0"/>
        <v>98.33482676224612</v>
      </c>
      <c r="E15" s="54">
        <v>26784</v>
      </c>
      <c r="F15" s="55">
        <f t="shared" si="1"/>
        <v>98.22502567111633</v>
      </c>
      <c r="G15" s="54">
        <f>'市町村別（集団回収量除く）'!G15</f>
        <v>27268</v>
      </c>
      <c r="H15" s="55">
        <f t="shared" si="2"/>
        <v>98.23474313711363</v>
      </c>
      <c r="I15" s="54">
        <v>27758</v>
      </c>
      <c r="J15" s="55">
        <f t="shared" si="3"/>
        <v>98.53745118920838</v>
      </c>
      <c r="K15" s="54">
        <v>28170</v>
      </c>
      <c r="L15" s="55">
        <f t="shared" si="4"/>
        <v>98.44487157085445</v>
      </c>
      <c r="M15" s="56">
        <v>28615</v>
      </c>
      <c r="N15" s="57">
        <v>163</v>
      </c>
      <c r="O15" s="102">
        <f t="shared" si="55"/>
        <v>90.45504994450611</v>
      </c>
      <c r="P15" s="56">
        <v>180.2</v>
      </c>
      <c r="Q15" s="102">
        <f t="shared" si="56"/>
        <v>111.23456790123457</v>
      </c>
      <c r="R15" s="56">
        <v>162</v>
      </c>
      <c r="S15" s="102">
        <f t="shared" si="12"/>
        <v>111.72413793103448</v>
      </c>
      <c r="T15" s="56">
        <v>145</v>
      </c>
      <c r="U15" s="101">
        <f t="shared" si="13"/>
        <v>46.17834394904459</v>
      </c>
      <c r="V15" s="54">
        <v>314</v>
      </c>
      <c r="W15" s="102">
        <f t="shared" si="14"/>
        <v>149.52380952380952</v>
      </c>
      <c r="X15" s="59">
        <v>210</v>
      </c>
      <c r="Y15" s="57">
        <f>N15+'市町村別（集団回収量除く）'!N15</f>
        <v>10162.100000000002</v>
      </c>
      <c r="Z15" s="102">
        <f t="shared" si="5"/>
        <v>99.74480030623964</v>
      </c>
      <c r="AA15" s="56">
        <f>P15+'市町村別（集団回収量除く）'!P15</f>
        <v>10188.100000000002</v>
      </c>
      <c r="AB15" s="102">
        <f t="shared" si="5"/>
        <v>97.73695318495783</v>
      </c>
      <c r="AC15" s="56">
        <f>R15+'市町村別（集団回収量除く）'!R15</f>
        <v>10423.999999999998</v>
      </c>
      <c r="AD15" s="102">
        <f t="shared" si="6"/>
        <v>98.80943353302494</v>
      </c>
      <c r="AE15" s="56">
        <f>T15+'市町村別（集団回収量除く）'!T15</f>
        <v>10549.599999999999</v>
      </c>
      <c r="AF15" s="101">
        <f t="shared" si="7"/>
        <v>95.35413427817346</v>
      </c>
      <c r="AG15" s="54">
        <f>V15+'市町村別（集団回収量除く）'!V15</f>
        <v>11063.599999999999</v>
      </c>
      <c r="AH15" s="102">
        <f t="shared" si="15"/>
        <v>103.83092141074007</v>
      </c>
      <c r="AI15" s="116">
        <f>X15+'市町村別（集団回収量除く）'!X15</f>
        <v>10655.4</v>
      </c>
      <c r="AJ15" s="57">
        <f>N15+'市町村別（集団回収量除く）'!Y15</f>
        <v>6830.3</v>
      </c>
      <c r="AK15" s="102">
        <f t="shared" si="8"/>
        <v>98.19575030909458</v>
      </c>
      <c r="AL15" s="56">
        <f>P15+'市町村別（集団回収量除く）'!AA15</f>
        <v>6955.799999999999</v>
      </c>
      <c r="AM15" s="102">
        <f t="shared" si="9"/>
        <v>98.10304218439273</v>
      </c>
      <c r="AN15" s="56">
        <f>R15+'市町村別（集団回収量除く）'!AC15</f>
        <v>7090.300000000001</v>
      </c>
      <c r="AO15" s="102">
        <f t="shared" si="10"/>
        <v>97.73523006092685</v>
      </c>
      <c r="AP15" s="56">
        <f>T15+'市町村別（集団回収量除く）'!AE15</f>
        <v>7254.600000000001</v>
      </c>
      <c r="AQ15" s="101">
        <f t="shared" si="11"/>
        <v>95.11734626983088</v>
      </c>
      <c r="AR15" s="54">
        <f>V15+'市町村別（集団回収量除く）'!AG15</f>
        <v>7627</v>
      </c>
      <c r="AS15" s="102">
        <f t="shared" si="16"/>
        <v>104.40793976728268</v>
      </c>
      <c r="AT15" s="54">
        <f>X15+'市町村別（集団回収量除く）'!AI15</f>
        <v>7305</v>
      </c>
      <c r="AU15" s="57">
        <f>'市町村別（集団回収量除く）'!AJ15</f>
        <v>3331.8</v>
      </c>
      <c r="AV15" s="55">
        <f t="shared" si="17"/>
        <v>103.07830337530551</v>
      </c>
      <c r="AW15" s="56">
        <v>3232.3</v>
      </c>
      <c r="AX15" s="55">
        <f t="shared" si="18"/>
        <v>96.95833458319582</v>
      </c>
      <c r="AY15" s="56">
        <f>'市町村別（集団回収量除く）'!AN15</f>
        <v>3333.7000000000007</v>
      </c>
      <c r="AZ15" s="102">
        <f t="shared" si="19"/>
        <v>101.1745068285281</v>
      </c>
      <c r="BA15" s="56">
        <f>'市町村別（集団回収量除く）'!AP15</f>
        <v>3295</v>
      </c>
      <c r="BB15" s="101">
        <f t="shared" si="20"/>
        <v>95.87964848978639</v>
      </c>
      <c r="BC15" s="54">
        <v>3436.600000000001</v>
      </c>
      <c r="BD15" s="102">
        <f t="shared" si="21"/>
        <v>102.5728271251194</v>
      </c>
      <c r="BE15" s="54">
        <v>3350.4</v>
      </c>
      <c r="BF15" s="57">
        <f t="shared" si="22"/>
        <v>1057.0798793763272</v>
      </c>
      <c r="BG15" s="102">
        <f t="shared" si="23"/>
        <v>101.43384962420541</v>
      </c>
      <c r="BH15" s="56">
        <f t="shared" si="24"/>
        <v>1042.1371990638454</v>
      </c>
      <c r="BI15" s="102">
        <f t="shared" si="25"/>
        <v>99.77571905919699</v>
      </c>
      <c r="BJ15" s="56">
        <f t="shared" si="26"/>
        <v>1044.479768114269</v>
      </c>
      <c r="BK15" s="102">
        <f t="shared" si="27"/>
        <v>100.31019500464755</v>
      </c>
      <c r="BL15" s="56">
        <f t="shared" si="28"/>
        <v>1041.2498630531786</v>
      </c>
      <c r="BM15" s="101">
        <f t="shared" si="29"/>
        <v>96.76943449153926</v>
      </c>
      <c r="BN15" s="54">
        <f t="shared" si="30"/>
        <v>1076.0111067345517</v>
      </c>
      <c r="BO15" s="102">
        <f t="shared" si="31"/>
        <v>105.47113298432114</v>
      </c>
      <c r="BP15" s="61">
        <f t="shared" si="32"/>
        <v>1020.1948877277222</v>
      </c>
      <c r="BQ15" s="57">
        <f t="shared" si="33"/>
        <v>710.5000639734038</v>
      </c>
      <c r="BR15" s="102">
        <f t="shared" si="34"/>
        <v>99.85856846680802</v>
      </c>
      <c r="BS15" s="56">
        <f t="shared" si="35"/>
        <v>711.506358324741</v>
      </c>
      <c r="BT15" s="102">
        <f t="shared" si="36"/>
        <v>100.14944457414279</v>
      </c>
      <c r="BU15" s="56">
        <f t="shared" si="37"/>
        <v>710.4446373619152</v>
      </c>
      <c r="BV15" s="102">
        <f t="shared" si="38"/>
        <v>99.219676054098</v>
      </c>
      <c r="BW15" s="56">
        <f t="shared" si="39"/>
        <v>716.0320065694996</v>
      </c>
      <c r="BX15" s="101">
        <f t="shared" si="40"/>
        <v>96.52913194110296</v>
      </c>
      <c r="BY15" s="54">
        <f t="shared" si="41"/>
        <v>741.7781473538837</v>
      </c>
      <c r="BZ15" s="102">
        <f t="shared" si="42"/>
        <v>106.05726646932177</v>
      </c>
      <c r="CA15" s="54">
        <f t="shared" si="43"/>
        <v>699.4128474624142</v>
      </c>
      <c r="CB15" s="57">
        <f t="shared" si="44"/>
        <v>346.57981540292326</v>
      </c>
      <c r="CC15" s="102">
        <f t="shared" si="45"/>
        <v>104.82380126069494</v>
      </c>
      <c r="CD15" s="56">
        <f t="shared" si="46"/>
        <v>330.6308407391041</v>
      </c>
      <c r="CE15" s="102">
        <f t="shared" si="47"/>
        <v>98.9808586882516</v>
      </c>
      <c r="CF15" s="56">
        <f t="shared" si="48"/>
        <v>334.0351307523541</v>
      </c>
      <c r="CG15" s="102">
        <f t="shared" si="49"/>
        <v>102.71119008162985</v>
      </c>
      <c r="CH15" s="56">
        <f t="shared" si="50"/>
        <v>325.2178564836794</v>
      </c>
      <c r="CI15" s="101">
        <f t="shared" si="51"/>
        <v>97.30274868352485</v>
      </c>
      <c r="CJ15" s="54">
        <f t="shared" si="52"/>
        <v>334.2329593806683</v>
      </c>
      <c r="CK15" s="102">
        <f t="shared" si="53"/>
        <v>104.19316464981512</v>
      </c>
      <c r="CL15" s="183">
        <f t="shared" si="54"/>
        <v>320.7820402653077</v>
      </c>
      <c r="CM15" s="172" t="s">
        <v>9</v>
      </c>
      <c r="CN15" s="63">
        <v>12</v>
      </c>
    </row>
    <row r="16" spans="1:92" s="28" customFormat="1" ht="19.5" customHeight="1">
      <c r="A16" s="14">
        <v>13</v>
      </c>
      <c r="B16" s="26" t="s">
        <v>10</v>
      </c>
      <c r="C16" s="10">
        <f>'市町村別（集団回収量除く）'!C16</f>
        <v>119115</v>
      </c>
      <c r="D16" s="11">
        <f t="shared" si="0"/>
        <v>98.99192207964896</v>
      </c>
      <c r="E16" s="10">
        <v>120328</v>
      </c>
      <c r="F16" s="11">
        <f t="shared" si="1"/>
        <v>99.09492946379306</v>
      </c>
      <c r="G16" s="10">
        <f>'市町村別（集団回収量除く）'!G16</f>
        <v>121427</v>
      </c>
      <c r="H16" s="11">
        <f t="shared" si="2"/>
        <v>99.00688980390558</v>
      </c>
      <c r="I16" s="10">
        <v>122645</v>
      </c>
      <c r="J16" s="11">
        <f t="shared" si="3"/>
        <v>99.01665549841357</v>
      </c>
      <c r="K16" s="10">
        <v>123863</v>
      </c>
      <c r="L16" s="11">
        <f t="shared" si="4"/>
        <v>99.15862113133836</v>
      </c>
      <c r="M16" s="24">
        <v>124914</v>
      </c>
      <c r="N16" s="41">
        <v>1166.9</v>
      </c>
      <c r="O16" s="104">
        <f t="shared" si="55"/>
        <v>106.60515256714784</v>
      </c>
      <c r="P16" s="24">
        <v>1094.6</v>
      </c>
      <c r="Q16" s="104">
        <f t="shared" si="56"/>
        <v>95.93339176161261</v>
      </c>
      <c r="R16" s="24">
        <v>1141</v>
      </c>
      <c r="S16" s="104">
        <f t="shared" si="12"/>
        <v>86.93333333333334</v>
      </c>
      <c r="T16" s="24">
        <v>1312.5</v>
      </c>
      <c r="U16" s="103">
        <f t="shared" si="13"/>
        <v>88.7423935091278</v>
      </c>
      <c r="V16" s="10">
        <v>1479</v>
      </c>
      <c r="W16" s="104">
        <f t="shared" si="14"/>
        <v>84.0770848729464</v>
      </c>
      <c r="X16" s="12">
        <v>1759.1</v>
      </c>
      <c r="Y16" s="41">
        <f>N16+'市町村別（集団回収量除く）'!N16</f>
        <v>37478.9</v>
      </c>
      <c r="Z16" s="104">
        <f t="shared" si="5"/>
        <v>100.27611522994886</v>
      </c>
      <c r="AA16" s="24">
        <f>P16+'市町村別（集団回収量除く）'!P16</f>
        <v>37375.700000000004</v>
      </c>
      <c r="AB16" s="104">
        <f t="shared" si="5"/>
        <v>98.69604827103608</v>
      </c>
      <c r="AC16" s="24">
        <f>R16+'市町村別（集団回収量除く）'!R16</f>
        <v>37869.5</v>
      </c>
      <c r="AD16" s="104">
        <f t="shared" si="6"/>
        <v>97.33288440185879</v>
      </c>
      <c r="AE16" s="24">
        <f>T16+'市町村別（集団回収量除く）'!T16</f>
        <v>38907.2</v>
      </c>
      <c r="AF16" s="103">
        <f t="shared" si="7"/>
        <v>98.30785129709501</v>
      </c>
      <c r="AG16" s="10">
        <f>V16+'市町村別（集団回収量除く）'!V16</f>
        <v>39576.9</v>
      </c>
      <c r="AH16" s="104">
        <f t="shared" si="15"/>
        <v>101.35708249033216</v>
      </c>
      <c r="AI16" s="115">
        <f>X16+'市町村別（集団回収量除く）'!X16</f>
        <v>39047</v>
      </c>
      <c r="AJ16" s="41">
        <f>N16+'市町村別（集団回収量除く）'!Y16</f>
        <v>24953.899999999998</v>
      </c>
      <c r="AK16" s="104">
        <f t="shared" si="8"/>
        <v>100.57271137120243</v>
      </c>
      <c r="AL16" s="24">
        <f>P16+'市町村別（集団回収量除く）'!AA16</f>
        <v>24811.799999999996</v>
      </c>
      <c r="AM16" s="104">
        <f t="shared" si="9"/>
        <v>97.44906976470169</v>
      </c>
      <c r="AN16" s="24">
        <f>R16+'市町村別（集団回収量除く）'!AC16</f>
        <v>25461.300000000003</v>
      </c>
      <c r="AO16" s="104">
        <f t="shared" si="10"/>
        <v>96.70806745670012</v>
      </c>
      <c r="AP16" s="24">
        <f>T16+'市町村別（集団回収量除く）'!AE16</f>
        <v>26327.999999999996</v>
      </c>
      <c r="AQ16" s="103">
        <f t="shared" si="11"/>
        <v>98.08289807991773</v>
      </c>
      <c r="AR16" s="10">
        <f>V16+'市町村別（集団回収量除く）'!AG16</f>
        <v>26842.6</v>
      </c>
      <c r="AS16" s="104">
        <f t="shared" si="16"/>
        <v>99.66435228158764</v>
      </c>
      <c r="AT16" s="10">
        <f>X16+'市町村別（集団回収量除く）'!AI16</f>
        <v>26933</v>
      </c>
      <c r="AU16" s="41">
        <f>'市町村別（集団回収量除く）'!AJ16</f>
        <v>12525</v>
      </c>
      <c r="AV16" s="11">
        <f t="shared" si="17"/>
        <v>99.69038276331393</v>
      </c>
      <c r="AW16" s="24">
        <v>12563.900000000001</v>
      </c>
      <c r="AX16" s="11">
        <f t="shared" si="18"/>
        <v>101.25481536403349</v>
      </c>
      <c r="AY16" s="24">
        <f>'市町村別（集団回収量除く）'!AN16</f>
        <v>12408.199999999999</v>
      </c>
      <c r="AZ16" s="104">
        <f t="shared" si="19"/>
        <v>98.64061307555328</v>
      </c>
      <c r="BA16" s="24">
        <f>'市町村別（集団回収量除く）'!AP16</f>
        <v>12579.200000000003</v>
      </c>
      <c r="BB16" s="103">
        <f t="shared" si="20"/>
        <v>98.78202963649358</v>
      </c>
      <c r="BC16" s="10">
        <v>12734.300000000001</v>
      </c>
      <c r="BD16" s="104">
        <f t="shared" si="21"/>
        <v>105.1205217104177</v>
      </c>
      <c r="BE16" s="10">
        <v>12114</v>
      </c>
      <c r="BF16" s="41">
        <f t="shared" si="22"/>
        <v>862.0401948387623</v>
      </c>
      <c r="BG16" s="104">
        <f t="shared" si="23"/>
        <v>101.29727064928251</v>
      </c>
      <c r="BH16" s="24">
        <f t="shared" si="24"/>
        <v>851.0004162139468</v>
      </c>
      <c r="BI16" s="104">
        <f t="shared" si="25"/>
        <v>99.87034547458401</v>
      </c>
      <c r="BJ16" s="24">
        <f t="shared" si="26"/>
        <v>852.1052091789526</v>
      </c>
      <c r="BK16" s="104">
        <f t="shared" si="27"/>
        <v>98.04059874164606</v>
      </c>
      <c r="BL16" s="24">
        <f t="shared" si="28"/>
        <v>869.1350523311238</v>
      </c>
      <c r="BM16" s="103">
        <f t="shared" si="29"/>
        <v>99.28415659188781</v>
      </c>
      <c r="BN16" s="10">
        <f t="shared" si="30"/>
        <v>875.4015566690507</v>
      </c>
      <c r="BO16" s="104">
        <f t="shared" si="31"/>
        <v>102.21711570200425</v>
      </c>
      <c r="BP16" s="13">
        <f t="shared" si="32"/>
        <v>856.4138702769972</v>
      </c>
      <c r="BQ16" s="41">
        <f t="shared" si="33"/>
        <v>573.9566747686563</v>
      </c>
      <c r="BR16" s="104">
        <f t="shared" si="34"/>
        <v>101.59688715841033</v>
      </c>
      <c r="BS16" s="24">
        <f t="shared" si="35"/>
        <v>564.9352955802085</v>
      </c>
      <c r="BT16" s="104">
        <f t="shared" si="36"/>
        <v>98.60853027115259</v>
      </c>
      <c r="BU16" s="24">
        <f t="shared" si="37"/>
        <v>572.9071247961571</v>
      </c>
      <c r="BV16" s="104">
        <f t="shared" si="38"/>
        <v>97.41123870794597</v>
      </c>
      <c r="BW16" s="24">
        <f t="shared" si="39"/>
        <v>588.1324705394843</v>
      </c>
      <c r="BX16" s="103">
        <f t="shared" si="40"/>
        <v>99.05696934137428</v>
      </c>
      <c r="BY16" s="10">
        <f t="shared" si="41"/>
        <v>593.7315410010551</v>
      </c>
      <c r="BZ16" s="104">
        <f t="shared" si="42"/>
        <v>100.51002237070182</v>
      </c>
      <c r="CA16" s="10">
        <f t="shared" si="43"/>
        <v>590.7187432624878</v>
      </c>
      <c r="CB16" s="41">
        <f t="shared" si="44"/>
        <v>288.0835200701061</v>
      </c>
      <c r="CC16" s="104">
        <f t="shared" si="45"/>
        <v>100.7055734134579</v>
      </c>
      <c r="CD16" s="24">
        <f t="shared" si="46"/>
        <v>286.06512063373816</v>
      </c>
      <c r="CE16" s="104">
        <f t="shared" si="47"/>
        <v>102.45955707974254</v>
      </c>
      <c r="CF16" s="24">
        <f t="shared" si="48"/>
        <v>279.19808438279557</v>
      </c>
      <c r="CG16" s="104">
        <f t="shared" si="49"/>
        <v>99.35783600373396</v>
      </c>
      <c r="CH16" s="24">
        <f t="shared" si="50"/>
        <v>281.0025817916395</v>
      </c>
      <c r="CI16" s="103">
        <f t="shared" si="51"/>
        <v>99.7630440447226</v>
      </c>
      <c r="CJ16" s="10">
        <f t="shared" si="52"/>
        <v>281.6700156679956</v>
      </c>
      <c r="CK16" s="104">
        <f t="shared" si="53"/>
        <v>106.01248838583854</v>
      </c>
      <c r="CL16" s="184">
        <f t="shared" si="54"/>
        <v>265.69512701450924</v>
      </c>
      <c r="CM16" s="173" t="s">
        <v>10</v>
      </c>
      <c r="CN16" s="47">
        <v>13</v>
      </c>
    </row>
    <row r="17" spans="1:92" s="62" customFormat="1" ht="19.5" customHeight="1">
      <c r="A17" s="52">
        <v>14</v>
      </c>
      <c r="B17" s="53" t="s">
        <v>60</v>
      </c>
      <c r="C17" s="54">
        <f>'市町村別（集団回収量除く）'!C17</f>
        <v>55164</v>
      </c>
      <c r="D17" s="55">
        <f t="shared" si="0"/>
        <v>99.98187552107876</v>
      </c>
      <c r="E17" s="54">
        <v>55174</v>
      </c>
      <c r="F17" s="55">
        <f t="shared" si="1"/>
        <v>99.98187880545086</v>
      </c>
      <c r="G17" s="54">
        <f>'市町村別（集団回収量除く）'!G17</f>
        <v>55184</v>
      </c>
      <c r="H17" s="55">
        <f t="shared" si="2"/>
        <v>100.01812447892124</v>
      </c>
      <c r="I17" s="54">
        <v>55174</v>
      </c>
      <c r="J17" s="55">
        <f t="shared" si="3"/>
        <v>100.2908350601665</v>
      </c>
      <c r="K17" s="54">
        <v>55014</v>
      </c>
      <c r="L17" s="55">
        <f t="shared" si="4"/>
        <v>100.73056852513047</v>
      </c>
      <c r="M17" s="56">
        <v>54615</v>
      </c>
      <c r="N17" s="57">
        <v>569.2</v>
      </c>
      <c r="O17" s="102">
        <f t="shared" si="55"/>
        <v>91.59961377534601</v>
      </c>
      <c r="P17" s="56">
        <v>621.4</v>
      </c>
      <c r="Q17" s="102">
        <f t="shared" si="56"/>
        <v>75.59610705596107</v>
      </c>
      <c r="R17" s="56">
        <v>822</v>
      </c>
      <c r="S17" s="102">
        <f t="shared" si="12"/>
        <v>90.72847682119205</v>
      </c>
      <c r="T17" s="56">
        <v>906</v>
      </c>
      <c r="U17" s="101">
        <f t="shared" si="13"/>
        <v>91.05527638190955</v>
      </c>
      <c r="V17" s="54">
        <v>995</v>
      </c>
      <c r="W17" s="102">
        <f>V17*100/X17</f>
        <v>91.44380112122049</v>
      </c>
      <c r="X17" s="59">
        <v>1088.1</v>
      </c>
      <c r="Y17" s="57">
        <f>N17+'市町村別（集団回収量除く）'!N17</f>
        <v>17677.6</v>
      </c>
      <c r="Z17" s="102">
        <f t="shared" si="5"/>
        <v>98.94271401785463</v>
      </c>
      <c r="AA17" s="56">
        <f>P17+'市町村別（集団回収量除く）'!P17</f>
        <v>17866.5</v>
      </c>
      <c r="AB17" s="102">
        <f t="shared" si="5"/>
        <v>97.64235240109522</v>
      </c>
      <c r="AC17" s="56">
        <f>R17+'市町村別（集団回収量除く）'!R17</f>
        <v>18297.899999999998</v>
      </c>
      <c r="AD17" s="102">
        <f t="shared" si="6"/>
        <v>98.83811375789985</v>
      </c>
      <c r="AE17" s="56">
        <f>T17+'市町村別（集団回収量除く）'!T17</f>
        <v>18513</v>
      </c>
      <c r="AF17" s="101">
        <f t="shared" si="7"/>
        <v>100.69512433914235</v>
      </c>
      <c r="AG17" s="54">
        <f>V17+'市町村別（集団回収量除く）'!V17</f>
        <v>18385.2</v>
      </c>
      <c r="AH17" s="102">
        <f>AG17*100/AI17</f>
        <v>99.43374490938297</v>
      </c>
      <c r="AI17" s="116">
        <f>X17+'市町村別（集団回収量除く）'!X17</f>
        <v>18489.899999999998</v>
      </c>
      <c r="AJ17" s="57">
        <f>N17+'市町村別（集団回収量除く）'!Y17</f>
        <v>13949.9</v>
      </c>
      <c r="AK17" s="102">
        <f t="shared" si="8"/>
        <v>99.23104282259213</v>
      </c>
      <c r="AL17" s="56">
        <f>P17+'市町村別（集団回収量除く）'!AA17</f>
        <v>14057.999999999998</v>
      </c>
      <c r="AM17" s="102">
        <f t="shared" si="9"/>
        <v>96.31603828524838</v>
      </c>
      <c r="AN17" s="56">
        <f>R17+'市町村別（集団回収量除く）'!AC17</f>
        <v>14595.699999999999</v>
      </c>
      <c r="AO17" s="102">
        <f t="shared" si="10"/>
        <v>99.06942332754127</v>
      </c>
      <c r="AP17" s="56">
        <f>T17+'市町村別（集団回収量除く）'!AE17</f>
        <v>14732.8</v>
      </c>
      <c r="AQ17" s="101">
        <f t="shared" si="11"/>
        <v>100.76672115562184</v>
      </c>
      <c r="AR17" s="54">
        <f>V17+'市町村別（集団回収量除く）'!AG17</f>
        <v>14620.699999999999</v>
      </c>
      <c r="AS17" s="102">
        <f>AR17*100/AT17</f>
        <v>99.60622679429098</v>
      </c>
      <c r="AT17" s="54">
        <f>X17+'市町村別（集団回収量除く）'!AI17</f>
        <v>14678.5</v>
      </c>
      <c r="AU17" s="57">
        <f>'市町村別（集団回収量除く）'!AJ17</f>
        <v>3727.7000000000003</v>
      </c>
      <c r="AV17" s="55">
        <f t="shared" si="17"/>
        <v>97.8784298280163</v>
      </c>
      <c r="AW17" s="56">
        <v>3808.4999999999995</v>
      </c>
      <c r="AX17" s="55">
        <f t="shared" si="18"/>
        <v>102.87126573388797</v>
      </c>
      <c r="AY17" s="56">
        <f>'市町村別（集団回収量除く）'!AN17</f>
        <v>3702.1999999999994</v>
      </c>
      <c r="AZ17" s="102">
        <f t="shared" si="19"/>
        <v>97.9366171102058</v>
      </c>
      <c r="BA17" s="56">
        <f>'市町村別（集団回収量除く）'!AP17</f>
        <v>3780.2</v>
      </c>
      <c r="BB17" s="101">
        <f t="shared" si="20"/>
        <v>100.4170540576438</v>
      </c>
      <c r="BC17" s="54">
        <v>3764.4999999999995</v>
      </c>
      <c r="BD17" s="102">
        <f>BC17*100/BE17</f>
        <v>98.76948103059242</v>
      </c>
      <c r="BE17" s="54">
        <v>3811.4</v>
      </c>
      <c r="BF17" s="57">
        <f t="shared" si="22"/>
        <v>877.9599162844937</v>
      </c>
      <c r="BG17" s="102">
        <f t="shared" si="23"/>
        <v>98.96065012002596</v>
      </c>
      <c r="BH17" s="56">
        <f t="shared" si="24"/>
        <v>887.1808291675998</v>
      </c>
      <c r="BI17" s="102">
        <f t="shared" si="25"/>
        <v>97.92761134831454</v>
      </c>
      <c r="BJ17" s="56">
        <f t="shared" si="26"/>
        <v>905.9557533901486</v>
      </c>
      <c r="BK17" s="102">
        <f t="shared" si="27"/>
        <v>98.55020255606894</v>
      </c>
      <c r="BL17" s="56">
        <f t="shared" si="28"/>
        <v>919.2835021061637</v>
      </c>
      <c r="BM17" s="101">
        <f t="shared" si="29"/>
        <v>100.40311687377344</v>
      </c>
      <c r="BN17" s="54">
        <f t="shared" si="30"/>
        <v>915.5925938652728</v>
      </c>
      <c r="BO17" s="102">
        <f t="shared" si="31"/>
        <v>98.71258185599942</v>
      </c>
      <c r="BP17" s="61">
        <f t="shared" si="32"/>
        <v>927.533832719447</v>
      </c>
      <c r="BQ17" s="57">
        <f t="shared" si="33"/>
        <v>692.8232925384135</v>
      </c>
      <c r="BR17" s="102">
        <f t="shared" si="34"/>
        <v>99.24903119233014</v>
      </c>
      <c r="BS17" s="56">
        <f t="shared" si="35"/>
        <v>698.0655470538782</v>
      </c>
      <c r="BT17" s="102">
        <f t="shared" si="36"/>
        <v>96.59742244904571</v>
      </c>
      <c r="BU17" s="56">
        <f t="shared" si="37"/>
        <v>722.6544242648934</v>
      </c>
      <c r="BV17" s="102">
        <f t="shared" si="38"/>
        <v>98.7808383308183</v>
      </c>
      <c r="BW17" s="56">
        <f t="shared" si="39"/>
        <v>731.5734878101706</v>
      </c>
      <c r="BX17" s="101">
        <f t="shared" si="40"/>
        <v>100.47450606545438</v>
      </c>
      <c r="BY17" s="54">
        <f t="shared" si="41"/>
        <v>728.1185212630805</v>
      </c>
      <c r="BZ17" s="102">
        <f t="shared" si="42"/>
        <v>98.8838127816592</v>
      </c>
      <c r="CA17" s="54">
        <f t="shared" si="43"/>
        <v>736.3374254902625</v>
      </c>
      <c r="CB17" s="57">
        <f t="shared" si="44"/>
        <v>185.13662374608018</v>
      </c>
      <c r="CC17" s="102">
        <f t="shared" si="45"/>
        <v>97.89617299925625</v>
      </c>
      <c r="CD17" s="56">
        <f t="shared" si="46"/>
        <v>189.11528211372138</v>
      </c>
      <c r="CE17" s="102">
        <f t="shared" si="47"/>
        <v>103.17180078082973</v>
      </c>
      <c r="CF17" s="56">
        <f t="shared" si="48"/>
        <v>183.30132912525525</v>
      </c>
      <c r="CG17" s="102">
        <f t="shared" si="49"/>
        <v>97.6513319295869</v>
      </c>
      <c r="CH17" s="56">
        <f t="shared" si="50"/>
        <v>187.7100142959931</v>
      </c>
      <c r="CI17" s="101">
        <f t="shared" si="51"/>
        <v>100.1258529729078</v>
      </c>
      <c r="CJ17" s="54">
        <f t="shared" si="52"/>
        <v>187.4740726021919</v>
      </c>
      <c r="CK17" s="102">
        <f t="shared" si="53"/>
        <v>98.05313568338616</v>
      </c>
      <c r="CL17" s="183">
        <f t="shared" si="54"/>
        <v>191.1964072291846</v>
      </c>
      <c r="CM17" s="172" t="s">
        <v>61</v>
      </c>
      <c r="CN17" s="63">
        <v>14</v>
      </c>
    </row>
    <row r="18" spans="1:92" s="28" customFormat="1" ht="19.5" customHeight="1">
      <c r="A18" s="14">
        <v>15</v>
      </c>
      <c r="B18" s="26" t="s">
        <v>11</v>
      </c>
      <c r="C18" s="10">
        <f>'市町村別（集団回収量除く）'!C18</f>
        <v>16965</v>
      </c>
      <c r="D18" s="11">
        <f t="shared" si="0"/>
        <v>98.9155151303131</v>
      </c>
      <c r="E18" s="10">
        <v>17151</v>
      </c>
      <c r="F18" s="11">
        <f t="shared" si="1"/>
        <v>98.49537701717108</v>
      </c>
      <c r="G18" s="10">
        <f>'市町村別（集団回収量除く）'!G18</f>
        <v>17413</v>
      </c>
      <c r="H18" s="11">
        <f t="shared" si="2"/>
        <v>98.8083754184872</v>
      </c>
      <c r="I18" s="10">
        <v>17623</v>
      </c>
      <c r="J18" s="11">
        <f t="shared" si="3"/>
        <v>98.9444725169839</v>
      </c>
      <c r="K18" s="10">
        <v>17811</v>
      </c>
      <c r="L18" s="11">
        <f t="shared" si="4"/>
        <v>98.65403788634097</v>
      </c>
      <c r="M18" s="24">
        <v>18054</v>
      </c>
      <c r="N18" s="41">
        <v>390.1</v>
      </c>
      <c r="O18" s="104">
        <f t="shared" si="55"/>
        <v>109.27170868347339</v>
      </c>
      <c r="P18" s="24">
        <v>357</v>
      </c>
      <c r="Q18" s="104">
        <f t="shared" si="56"/>
        <v>103.47826086956522</v>
      </c>
      <c r="R18" s="24">
        <v>345</v>
      </c>
      <c r="S18" s="104">
        <f t="shared" si="12"/>
        <v>115.65538048944016</v>
      </c>
      <c r="T18" s="24">
        <v>298.3</v>
      </c>
      <c r="U18" s="103">
        <f t="shared" si="13"/>
        <v>100.1006711409396</v>
      </c>
      <c r="V18" s="10">
        <v>298</v>
      </c>
      <c r="W18" s="104">
        <f t="shared" si="14"/>
        <v>114.92479753181642</v>
      </c>
      <c r="X18" s="12">
        <v>259.3</v>
      </c>
      <c r="Y18" s="41">
        <f>N18+'市町村別（集団回収量除く）'!N18</f>
        <v>6750.6</v>
      </c>
      <c r="Z18" s="104">
        <f t="shared" si="5"/>
        <v>101.54790378627195</v>
      </c>
      <c r="AA18" s="24">
        <f>P18+'市町村別（集団回収量除く）'!P18</f>
        <v>6647.7</v>
      </c>
      <c r="AB18" s="104">
        <f t="shared" si="5"/>
        <v>100.19744973321677</v>
      </c>
      <c r="AC18" s="24">
        <f>R18+'市町村別（集団回収量除く）'!R18</f>
        <v>6634.6</v>
      </c>
      <c r="AD18" s="104">
        <f t="shared" si="6"/>
        <v>104.92472165991903</v>
      </c>
      <c r="AE18" s="24">
        <f>T18+'市町村別（集団回収量除く）'!T18</f>
        <v>6323.2</v>
      </c>
      <c r="AF18" s="103">
        <f aca="true" t="shared" si="57" ref="AF18:AF36">AE18*100/AG18</f>
        <v>98.0037197768134</v>
      </c>
      <c r="AG18" s="10">
        <f>V18+'市町村別（集団回収量除く）'!V18</f>
        <v>6452</v>
      </c>
      <c r="AH18" s="104">
        <f t="shared" si="15"/>
        <v>97.3813297109652</v>
      </c>
      <c r="AI18" s="115">
        <f>X18+'市町村別（集団回収量除く）'!X18</f>
        <v>6625.5</v>
      </c>
      <c r="AJ18" s="41">
        <f>N18+'市町村別（集団回収量除く）'!Y18</f>
        <v>4848.700000000001</v>
      </c>
      <c r="AK18" s="104">
        <f t="shared" si="8"/>
        <v>99.94434596199035</v>
      </c>
      <c r="AL18" s="24">
        <f>P18+'市町村別（集団回収量除く）'!AA18</f>
        <v>4851.400000000001</v>
      </c>
      <c r="AM18" s="104">
        <f t="shared" si="9"/>
        <v>97.3160555243521</v>
      </c>
      <c r="AN18" s="24">
        <f>R18+'市町村別（集団回収量除く）'!AC18</f>
        <v>4985.2</v>
      </c>
      <c r="AO18" s="104">
        <f t="shared" si="10"/>
        <v>104.10558409556027</v>
      </c>
      <c r="AP18" s="24">
        <f>T18+'市町村別（集団回収量除く）'!AE18</f>
        <v>4788.6</v>
      </c>
      <c r="AQ18" s="103">
        <f aca="true" t="shared" si="58" ref="AQ18:AQ36">AP18*100/AR18</f>
        <v>98.11900663880012</v>
      </c>
      <c r="AR18" s="10">
        <f>V18+'市町村別（集団回収量除く）'!AG18</f>
        <v>4880.4</v>
      </c>
      <c r="AS18" s="104">
        <f t="shared" si="16"/>
        <v>99.25968109339406</v>
      </c>
      <c r="AT18" s="10">
        <f>X18+'市町村別（集団回収量除く）'!AI18</f>
        <v>4916.8</v>
      </c>
      <c r="AU18" s="41">
        <f>'市町村別（集団回収量除く）'!AJ18</f>
        <v>1901.8999999999999</v>
      </c>
      <c r="AV18" s="11">
        <f t="shared" si="17"/>
        <v>105.87875076546234</v>
      </c>
      <c r="AW18" s="24">
        <v>1796.3</v>
      </c>
      <c r="AX18" s="11">
        <f t="shared" si="18"/>
        <v>108.90626894628348</v>
      </c>
      <c r="AY18" s="24">
        <f>'市町村別（集団回収量除く）'!AN18</f>
        <v>1649.4000000000003</v>
      </c>
      <c r="AZ18" s="104">
        <f t="shared" si="19"/>
        <v>107.4807767496416</v>
      </c>
      <c r="BA18" s="24">
        <f>'市町村別（集団回収量除く）'!AP18</f>
        <v>1534.6000000000001</v>
      </c>
      <c r="BB18" s="103">
        <f t="shared" si="20"/>
        <v>97.64571137694071</v>
      </c>
      <c r="BC18" s="10">
        <v>1571.6</v>
      </c>
      <c r="BD18" s="104">
        <f t="shared" si="21"/>
        <v>91.97635629425879</v>
      </c>
      <c r="BE18" s="10">
        <v>1708.7</v>
      </c>
      <c r="BF18" s="41">
        <f t="shared" si="22"/>
        <v>1090.173564429587</v>
      </c>
      <c r="BG18" s="104">
        <f t="shared" si="23"/>
        <v>102.66124950417624</v>
      </c>
      <c r="BH18" s="24">
        <f t="shared" si="24"/>
        <v>1061.9133993544847</v>
      </c>
      <c r="BI18" s="104">
        <f t="shared" si="25"/>
        <v>102.0067807615113</v>
      </c>
      <c r="BJ18" s="24">
        <f t="shared" si="26"/>
        <v>1041.0223628537062</v>
      </c>
      <c r="BK18" s="104">
        <f t="shared" si="27"/>
        <v>105.89997219300932</v>
      </c>
      <c r="BL18" s="24">
        <f t="shared" si="28"/>
        <v>983.0242079349916</v>
      </c>
      <c r="BM18" s="103">
        <f t="shared" si="29"/>
        <v>99.04921142511624</v>
      </c>
      <c r="BN18" s="10">
        <f t="shared" si="30"/>
        <v>992.4604081055035</v>
      </c>
      <c r="BO18" s="104">
        <f t="shared" si="31"/>
        <v>98.70992794350491</v>
      </c>
      <c r="BP18" s="13">
        <f t="shared" si="32"/>
        <v>1005.4311949994764</v>
      </c>
      <c r="BQ18" s="41">
        <f t="shared" si="33"/>
        <v>783.0303323926377</v>
      </c>
      <c r="BR18" s="104">
        <f t="shared" si="34"/>
        <v>101.04011067457097</v>
      </c>
      <c r="BS18" s="24">
        <f t="shared" si="35"/>
        <v>774.9697888936546</v>
      </c>
      <c r="BT18" s="104">
        <f t="shared" si="36"/>
        <v>99.07335532869104</v>
      </c>
      <c r="BU18" s="24">
        <f t="shared" si="37"/>
        <v>782.2181719015911</v>
      </c>
      <c r="BV18" s="104">
        <f t="shared" si="38"/>
        <v>105.07322093824783</v>
      </c>
      <c r="BW18" s="24">
        <f t="shared" si="39"/>
        <v>744.4505506891289</v>
      </c>
      <c r="BX18" s="103">
        <f t="shared" si="40"/>
        <v>99.16572815319006</v>
      </c>
      <c r="BY18" s="10">
        <f t="shared" si="41"/>
        <v>750.7135424237599</v>
      </c>
      <c r="BZ18" s="104">
        <f t="shared" si="42"/>
        <v>100.61390615126253</v>
      </c>
      <c r="CA18" s="10">
        <f t="shared" si="43"/>
        <v>746.1329861253378</v>
      </c>
      <c r="CB18" s="41">
        <f t="shared" si="44"/>
        <v>307.1432320369495</v>
      </c>
      <c r="CC18" s="104">
        <f t="shared" si="45"/>
        <v>107.03957880214821</v>
      </c>
      <c r="CD18" s="24">
        <f t="shared" si="46"/>
        <v>286.94361046083014</v>
      </c>
      <c r="CE18" s="104">
        <f t="shared" si="47"/>
        <v>110.87286083165534</v>
      </c>
      <c r="CF18" s="24">
        <f t="shared" si="48"/>
        <v>258.8041909521151</v>
      </c>
      <c r="CG18" s="104">
        <f t="shared" si="49"/>
        <v>108.47978521174444</v>
      </c>
      <c r="CH18" s="24">
        <f t="shared" si="50"/>
        <v>238.57365724586256</v>
      </c>
      <c r="CI18" s="103">
        <f t="shared" si="51"/>
        <v>98.68738383559503</v>
      </c>
      <c r="CJ18" s="10">
        <f t="shared" si="52"/>
        <v>241.74686568174351</v>
      </c>
      <c r="CK18" s="104">
        <f t="shared" si="53"/>
        <v>93.23121310069891</v>
      </c>
      <c r="CL18" s="184">
        <f t="shared" si="54"/>
        <v>259.2982088741386</v>
      </c>
      <c r="CM18" s="173" t="s">
        <v>11</v>
      </c>
      <c r="CN18" s="47">
        <v>15</v>
      </c>
    </row>
    <row r="19" spans="1:92" s="62" customFormat="1" ht="19.5" customHeight="1">
      <c r="A19" s="52">
        <v>16</v>
      </c>
      <c r="B19" s="53" t="s">
        <v>12</v>
      </c>
      <c r="C19" s="54">
        <f>'市町村別（集団回収量除く）'!C19</f>
        <v>6390</v>
      </c>
      <c r="D19" s="55">
        <f t="shared" si="0"/>
        <v>97.87103691223771</v>
      </c>
      <c r="E19" s="54">
        <v>6529</v>
      </c>
      <c r="F19" s="55">
        <f t="shared" si="1"/>
        <v>97.1577380952381</v>
      </c>
      <c r="G19" s="54">
        <f>'市町村別（集団回収量除く）'!G19</f>
        <v>6720</v>
      </c>
      <c r="H19" s="55">
        <f t="shared" si="2"/>
        <v>97.75967413441956</v>
      </c>
      <c r="I19" s="54">
        <v>6874</v>
      </c>
      <c r="J19" s="55">
        <f t="shared" si="3"/>
        <v>97.090395480226</v>
      </c>
      <c r="K19" s="54">
        <v>7080</v>
      </c>
      <c r="L19" s="55">
        <f t="shared" si="4"/>
        <v>97.60132340777503</v>
      </c>
      <c r="M19" s="56">
        <v>7254</v>
      </c>
      <c r="N19" s="57">
        <v>19.3</v>
      </c>
      <c r="O19" s="102">
        <f t="shared" si="55"/>
        <v>65.2027027027027</v>
      </c>
      <c r="P19" s="56">
        <v>29.6</v>
      </c>
      <c r="Q19" s="102">
        <f t="shared" si="56"/>
        <v>98.66666666666667</v>
      </c>
      <c r="R19" s="56">
        <v>30</v>
      </c>
      <c r="S19" s="102">
        <f t="shared" si="12"/>
        <v>89.82035928143713</v>
      </c>
      <c r="T19" s="56">
        <v>33.4</v>
      </c>
      <c r="U19" s="101">
        <f t="shared" si="13"/>
        <v>85.64102564102564</v>
      </c>
      <c r="V19" s="54">
        <v>39</v>
      </c>
      <c r="W19" s="102">
        <f t="shared" si="14"/>
        <v>104.83870967741935</v>
      </c>
      <c r="X19" s="59">
        <v>37.2</v>
      </c>
      <c r="Y19" s="57">
        <f>N19+'市町村別（集団回収量除く）'!N19</f>
        <v>1807.3</v>
      </c>
      <c r="Z19" s="102">
        <f t="shared" si="5"/>
        <v>97.83997401472499</v>
      </c>
      <c r="AA19" s="56">
        <f>P19+'市町村別（集団回収量除く）'!P19</f>
        <v>1847.2</v>
      </c>
      <c r="AB19" s="102">
        <f t="shared" si="5"/>
        <v>107.45782431646305</v>
      </c>
      <c r="AC19" s="56">
        <f>R19+'市町村別（集団回収量除く）'!R19</f>
        <v>1719.0000000000002</v>
      </c>
      <c r="AD19" s="102">
        <f t="shared" si="6"/>
        <v>99.17498413431028</v>
      </c>
      <c r="AE19" s="56">
        <f>T19+'市町村別（集団回収量除く）'!T19</f>
        <v>1733.3000000000002</v>
      </c>
      <c r="AF19" s="101">
        <f t="shared" si="57"/>
        <v>100.81428488338281</v>
      </c>
      <c r="AG19" s="54">
        <f>V19+'市町村別（集団回収量除く）'!V19</f>
        <v>1719.2999999999997</v>
      </c>
      <c r="AH19" s="102">
        <f t="shared" si="15"/>
        <v>91.37436224489794</v>
      </c>
      <c r="AI19" s="116">
        <f>X19+'市町村別（集団回収量除く）'!X19</f>
        <v>1881.6000000000001</v>
      </c>
      <c r="AJ19" s="57">
        <f>N19+'市町村別（集団回収量除く）'!Y19</f>
        <v>1321.6</v>
      </c>
      <c r="AK19" s="102">
        <f t="shared" si="8"/>
        <v>94.60949244756246</v>
      </c>
      <c r="AL19" s="56">
        <f>P19+'市町村別（集団回収量除く）'!AA19</f>
        <v>1396.9</v>
      </c>
      <c r="AM19" s="102">
        <f t="shared" si="9"/>
        <v>107.96042970863283</v>
      </c>
      <c r="AN19" s="56">
        <f>R19+'市町村別（集団回収量除く）'!AC19</f>
        <v>1293.8999999999999</v>
      </c>
      <c r="AO19" s="102">
        <f t="shared" si="10"/>
        <v>104.13682092555331</v>
      </c>
      <c r="AP19" s="56">
        <f>T19+'市町村別（集団回収量除く）'!AE19</f>
        <v>1242.5</v>
      </c>
      <c r="AQ19" s="101">
        <f t="shared" si="58"/>
        <v>102.22971861115681</v>
      </c>
      <c r="AR19" s="54">
        <f>V19+'市町村別（集団回収量除く）'!AG19</f>
        <v>1215.4</v>
      </c>
      <c r="AS19" s="102">
        <f t="shared" si="16"/>
        <v>85.94258237873004</v>
      </c>
      <c r="AT19" s="54">
        <f>X19+'市町村別（集団回収量除く）'!AI19</f>
        <v>1414.2</v>
      </c>
      <c r="AU19" s="57">
        <f>'市町村別（集団回収量除く）'!AJ19</f>
        <v>485.7</v>
      </c>
      <c r="AV19" s="55">
        <f t="shared" si="17"/>
        <v>107.8614257161892</v>
      </c>
      <c r="AW19" s="56">
        <v>450.3</v>
      </c>
      <c r="AX19" s="55">
        <f t="shared" si="18"/>
        <v>105.92801693719126</v>
      </c>
      <c r="AY19" s="56">
        <f>'市町村別（集団回収量除く）'!AN19</f>
        <v>425.09999999999997</v>
      </c>
      <c r="AZ19" s="102">
        <f t="shared" si="19"/>
        <v>86.61369193154033</v>
      </c>
      <c r="BA19" s="56">
        <f>'市町村別（集団回収量除く）'!AP19</f>
        <v>490.80000000000007</v>
      </c>
      <c r="BB19" s="101">
        <f t="shared" si="20"/>
        <v>97.40027783290337</v>
      </c>
      <c r="BC19" s="54">
        <v>503.9</v>
      </c>
      <c r="BD19" s="102">
        <f t="shared" si="21"/>
        <v>107.80915703893882</v>
      </c>
      <c r="BE19" s="54">
        <v>467.4</v>
      </c>
      <c r="BF19" s="57">
        <f t="shared" si="22"/>
        <v>774.8837009882736</v>
      </c>
      <c r="BG19" s="102">
        <f t="shared" si="23"/>
        <v>99.96826139939586</v>
      </c>
      <c r="BH19" s="56">
        <f t="shared" si="24"/>
        <v>775.1297163130982</v>
      </c>
      <c r="BI19" s="102">
        <f t="shared" si="25"/>
        <v>110.90442349426358</v>
      </c>
      <c r="BJ19" s="56">
        <f t="shared" si="26"/>
        <v>698.916861826698</v>
      </c>
      <c r="BK19" s="102">
        <f t="shared" si="27"/>
        <v>101.17056455846092</v>
      </c>
      <c r="BL19" s="56">
        <f t="shared" si="28"/>
        <v>690.8302477869759</v>
      </c>
      <c r="BM19" s="101">
        <f t="shared" si="29"/>
        <v>103.83548690345508</v>
      </c>
      <c r="BN19" s="54">
        <f t="shared" si="30"/>
        <v>665.3122823310888</v>
      </c>
      <c r="BO19" s="102">
        <f t="shared" si="31"/>
        <v>93.62000335091662</v>
      </c>
      <c r="BP19" s="61">
        <f t="shared" si="32"/>
        <v>710.6518463124738</v>
      </c>
      <c r="BQ19" s="57">
        <f t="shared" si="33"/>
        <v>566.638797779064</v>
      </c>
      <c r="BR19" s="102">
        <f t="shared" si="34"/>
        <v>96.66750801097578</v>
      </c>
      <c r="BS19" s="56">
        <f t="shared" si="35"/>
        <v>586.1729648753612</v>
      </c>
      <c r="BT19" s="102">
        <f t="shared" si="36"/>
        <v>111.42314943737911</v>
      </c>
      <c r="BU19" s="56">
        <f t="shared" si="37"/>
        <v>526.0782591725215</v>
      </c>
      <c r="BV19" s="102">
        <f t="shared" si="38"/>
        <v>106.23224249870809</v>
      </c>
      <c r="BW19" s="56">
        <f t="shared" si="39"/>
        <v>495.2152442596881</v>
      </c>
      <c r="BX19" s="101">
        <f t="shared" si="40"/>
        <v>105.29333834259387</v>
      </c>
      <c r="BY19" s="54">
        <f t="shared" si="41"/>
        <v>470.3196347031964</v>
      </c>
      <c r="BZ19" s="102">
        <f t="shared" si="42"/>
        <v>88.05473058973273</v>
      </c>
      <c r="CA19" s="54">
        <f t="shared" si="43"/>
        <v>534.1219393362566</v>
      </c>
      <c r="CB19" s="57">
        <f t="shared" si="44"/>
        <v>208.2449032092096</v>
      </c>
      <c r="CC19" s="102">
        <f t="shared" si="45"/>
        <v>110.20770712065716</v>
      </c>
      <c r="CD19" s="56">
        <f t="shared" si="46"/>
        <v>188.95675143773727</v>
      </c>
      <c r="CE19" s="102">
        <f t="shared" si="47"/>
        <v>109.32554911694744</v>
      </c>
      <c r="CF19" s="56">
        <f t="shared" si="48"/>
        <v>172.8386026541764</v>
      </c>
      <c r="CG19" s="102">
        <f t="shared" si="49"/>
        <v>88.35651639065915</v>
      </c>
      <c r="CH19" s="56">
        <f t="shared" si="50"/>
        <v>195.61500352728768</v>
      </c>
      <c r="CI19" s="101">
        <f t="shared" si="51"/>
        <v>100.31916890557987</v>
      </c>
      <c r="CJ19" s="54">
        <f t="shared" si="52"/>
        <v>194.99264762789255</v>
      </c>
      <c r="CK19" s="102">
        <f t="shared" si="53"/>
        <v>110.4587041187093</v>
      </c>
      <c r="CL19" s="183">
        <f t="shared" si="54"/>
        <v>176.5299069762172</v>
      </c>
      <c r="CM19" s="172" t="s">
        <v>12</v>
      </c>
      <c r="CN19" s="63">
        <v>16</v>
      </c>
    </row>
    <row r="20" spans="1:92" s="28" customFormat="1" ht="19.5" customHeight="1">
      <c r="A20" s="14">
        <v>17</v>
      </c>
      <c r="B20" s="26" t="s">
        <v>13</v>
      </c>
      <c r="C20" s="10">
        <f>'市町村別（集団回収量除く）'!C20</f>
        <v>13842</v>
      </c>
      <c r="D20" s="11">
        <f t="shared" si="0"/>
        <v>98.1075908994259</v>
      </c>
      <c r="E20" s="10">
        <v>14109</v>
      </c>
      <c r="F20" s="11">
        <f t="shared" si="1"/>
        <v>98.47839743142319</v>
      </c>
      <c r="G20" s="10">
        <f>'市町村別（集団回収量除く）'!G20</f>
        <v>14327</v>
      </c>
      <c r="H20" s="11">
        <f t="shared" si="2"/>
        <v>97.33016304347827</v>
      </c>
      <c r="I20" s="10">
        <v>14720</v>
      </c>
      <c r="J20" s="11">
        <f t="shared" si="3"/>
        <v>98.67274433570184</v>
      </c>
      <c r="K20" s="10">
        <v>14918</v>
      </c>
      <c r="L20" s="11">
        <f t="shared" si="4"/>
        <v>98.22874827154803</v>
      </c>
      <c r="M20" s="24">
        <v>15187</v>
      </c>
      <c r="N20" s="41">
        <v>53.8</v>
      </c>
      <c r="O20" s="104">
        <f t="shared" si="55"/>
        <v>78.54014598540147</v>
      </c>
      <c r="P20" s="24">
        <v>68.5</v>
      </c>
      <c r="Q20" s="104">
        <f t="shared" si="56"/>
        <v>107.03125</v>
      </c>
      <c r="R20" s="24">
        <v>64</v>
      </c>
      <c r="S20" s="104">
        <f t="shared" si="12"/>
        <v>80.20050125313284</v>
      </c>
      <c r="T20" s="24">
        <v>79.8</v>
      </c>
      <c r="U20" s="103">
        <f t="shared" si="13"/>
        <v>110.83333333333333</v>
      </c>
      <c r="V20" s="10">
        <v>72</v>
      </c>
      <c r="W20" s="104" t="s">
        <v>49</v>
      </c>
      <c r="X20" s="12">
        <v>0</v>
      </c>
      <c r="Y20" s="41">
        <f>N20+'市町村別（集団回収量除く）'!N20</f>
        <v>3996.7000000000003</v>
      </c>
      <c r="Z20" s="104">
        <f t="shared" si="5"/>
        <v>96.20634041836172</v>
      </c>
      <c r="AA20" s="24">
        <f>P20+'市町村別（集団回収量除く）'!P20</f>
        <v>4154.299999999999</v>
      </c>
      <c r="AB20" s="104">
        <f t="shared" si="5"/>
        <v>100.2679088627148</v>
      </c>
      <c r="AC20" s="24">
        <f>R20+'市町村別（集団回収量除く）'!R20</f>
        <v>4143.2</v>
      </c>
      <c r="AD20" s="104">
        <f t="shared" si="6"/>
        <v>99.56264718604316</v>
      </c>
      <c r="AE20" s="24">
        <f>T20+'市町村別（集団回収量除く）'!T20</f>
        <v>4161.4</v>
      </c>
      <c r="AF20" s="103">
        <f t="shared" si="57"/>
        <v>98.50633211030888</v>
      </c>
      <c r="AG20" s="10">
        <f>V20+'市町村別（集団回収量除く）'!V20</f>
        <v>4224.500000000001</v>
      </c>
      <c r="AH20" s="104">
        <f t="shared" si="15"/>
        <v>100.78971226797732</v>
      </c>
      <c r="AI20" s="115">
        <f>X20+'市町村別（集団回収量除く）'!X20</f>
        <v>4191.4</v>
      </c>
      <c r="AJ20" s="41">
        <f>N20+'市町村別（集団回収量除く）'!Y20</f>
        <v>3255.1</v>
      </c>
      <c r="AK20" s="104">
        <f t="shared" si="8"/>
        <v>97.50479271507308</v>
      </c>
      <c r="AL20" s="24">
        <f>P20+'市町村別（集団回収量除く）'!AA20</f>
        <v>3338.4</v>
      </c>
      <c r="AM20" s="104">
        <f t="shared" si="9"/>
        <v>99.05643581983266</v>
      </c>
      <c r="AN20" s="24">
        <f>R20+'市町村別（集団回収量除く）'!AC20</f>
        <v>3370.2</v>
      </c>
      <c r="AO20" s="104">
        <f t="shared" si="10"/>
        <v>99.19938776711601</v>
      </c>
      <c r="AP20" s="24">
        <f>T20+'市町村別（集団回収量除く）'!AE20</f>
        <v>3397.4000000000005</v>
      </c>
      <c r="AQ20" s="103">
        <f t="shared" si="58"/>
        <v>99.17678654834191</v>
      </c>
      <c r="AR20" s="10">
        <f>V20+'市町村別（集団回収量除く）'!AG20</f>
        <v>3425.6000000000004</v>
      </c>
      <c r="AS20" s="104">
        <f t="shared" si="16"/>
        <v>100.13739074512557</v>
      </c>
      <c r="AT20" s="10">
        <f>X20+'市町村別（集団回収量除く）'!AI20</f>
        <v>3420.9</v>
      </c>
      <c r="AU20" s="41">
        <f>'市町村別（集団回収量除く）'!AJ20</f>
        <v>741.6</v>
      </c>
      <c r="AV20" s="11">
        <f t="shared" si="17"/>
        <v>90.89349184949135</v>
      </c>
      <c r="AW20" s="24">
        <v>815.9000000000001</v>
      </c>
      <c r="AX20" s="11">
        <f t="shared" si="18"/>
        <v>105.54980595084088</v>
      </c>
      <c r="AY20" s="24">
        <f>'市町村別（集団回収量除く）'!AN20</f>
        <v>773.0000000000001</v>
      </c>
      <c r="AZ20" s="104">
        <f t="shared" si="19"/>
        <v>101.17801047120419</v>
      </c>
      <c r="BA20" s="24">
        <f>'市町村別（集団回収量除く）'!AP20</f>
        <v>764.0000000000001</v>
      </c>
      <c r="BB20" s="103">
        <f t="shared" si="20"/>
        <v>95.63149330329203</v>
      </c>
      <c r="BC20" s="10">
        <v>798.9000000000001</v>
      </c>
      <c r="BD20" s="104">
        <f t="shared" si="21"/>
        <v>103.6859182349124</v>
      </c>
      <c r="BE20" s="10">
        <v>770.5</v>
      </c>
      <c r="BF20" s="41">
        <f t="shared" si="22"/>
        <v>791.0607581056662</v>
      </c>
      <c r="BG20" s="104">
        <f t="shared" si="23"/>
        <v>98.06207607012465</v>
      </c>
      <c r="BH20" s="24">
        <f t="shared" si="24"/>
        <v>806.6938716859053</v>
      </c>
      <c r="BI20" s="104">
        <f t="shared" si="25"/>
        <v>102.09611253305879</v>
      </c>
      <c r="BJ20" s="24">
        <f t="shared" si="26"/>
        <v>790.1318195878392</v>
      </c>
      <c r="BK20" s="104">
        <f t="shared" si="27"/>
        <v>102.01423175569624</v>
      </c>
      <c r="BL20" s="24">
        <f t="shared" si="28"/>
        <v>774.5309708159617</v>
      </c>
      <c r="BM20" s="103">
        <f t="shared" si="29"/>
        <v>99.83134934929265</v>
      </c>
      <c r="BN20" s="10">
        <f t="shared" si="30"/>
        <v>775.8394290615182</v>
      </c>
      <c r="BO20" s="104">
        <f t="shared" si="31"/>
        <v>102.60714306299582</v>
      </c>
      <c r="BP20" s="13">
        <f t="shared" si="32"/>
        <v>756.1261388841032</v>
      </c>
      <c r="BQ20" s="41">
        <f t="shared" si="33"/>
        <v>644.2769969499221</v>
      </c>
      <c r="BR20" s="104">
        <f t="shared" si="34"/>
        <v>99.38557436909161</v>
      </c>
      <c r="BS20" s="24">
        <f t="shared" si="35"/>
        <v>648.2600729933386</v>
      </c>
      <c r="BT20" s="104">
        <f t="shared" si="36"/>
        <v>100.86255047397353</v>
      </c>
      <c r="BU20" s="24">
        <f t="shared" si="37"/>
        <v>642.7163203260609</v>
      </c>
      <c r="BV20" s="104">
        <f t="shared" si="38"/>
        <v>101.64202760487017</v>
      </c>
      <c r="BW20" s="24">
        <f t="shared" si="39"/>
        <v>632.3332340678977</v>
      </c>
      <c r="BX20" s="103">
        <f t="shared" si="40"/>
        <v>100.51082212827207</v>
      </c>
      <c r="BY20" s="10">
        <f t="shared" si="41"/>
        <v>629.1195521820656</v>
      </c>
      <c r="BZ20" s="104">
        <f t="shared" si="42"/>
        <v>101.94305893861254</v>
      </c>
      <c r="CA20" s="10">
        <f t="shared" si="43"/>
        <v>617.1283839549145</v>
      </c>
      <c r="CB20" s="41">
        <f t="shared" si="44"/>
        <v>146.783761155744</v>
      </c>
      <c r="CC20" s="104">
        <f t="shared" si="45"/>
        <v>92.64674732729905</v>
      </c>
      <c r="CD20" s="24">
        <f t="shared" si="46"/>
        <v>158.4337986925668</v>
      </c>
      <c r="CE20" s="104">
        <f t="shared" si="47"/>
        <v>107.47431544577438</v>
      </c>
      <c r="CF20" s="24">
        <f t="shared" si="48"/>
        <v>147.41549926177828</v>
      </c>
      <c r="CG20" s="104">
        <f t="shared" si="49"/>
        <v>103.66937099917305</v>
      </c>
      <c r="CH20" s="24">
        <f t="shared" si="50"/>
        <v>142.19773674806436</v>
      </c>
      <c r="CI20" s="103">
        <f t="shared" si="51"/>
        <v>96.91784083549665</v>
      </c>
      <c r="CJ20" s="10">
        <f t="shared" si="52"/>
        <v>146.71987687945244</v>
      </c>
      <c r="CK20" s="104">
        <f t="shared" si="53"/>
        <v>105.55557314878769</v>
      </c>
      <c r="CL20" s="184">
        <f t="shared" si="54"/>
        <v>138.99775492918872</v>
      </c>
      <c r="CM20" s="173" t="s">
        <v>13</v>
      </c>
      <c r="CN20" s="47">
        <v>17</v>
      </c>
    </row>
    <row r="21" spans="1:92" s="62" customFormat="1" ht="19.5" customHeight="1">
      <c r="A21" s="52">
        <v>18</v>
      </c>
      <c r="B21" s="53" t="s">
        <v>14</v>
      </c>
      <c r="C21" s="54">
        <f>'市町村別（集団回収量除く）'!C21</f>
        <v>33324</v>
      </c>
      <c r="D21" s="55">
        <f t="shared" si="0"/>
        <v>99.48650585144495</v>
      </c>
      <c r="E21" s="54">
        <v>33496</v>
      </c>
      <c r="F21" s="55">
        <f t="shared" si="1"/>
        <v>99.47140226881274</v>
      </c>
      <c r="G21" s="54">
        <f>'市町村別（集団回収量除く）'!G21</f>
        <v>33674</v>
      </c>
      <c r="H21" s="55">
        <f t="shared" si="2"/>
        <v>99.69210728876784</v>
      </c>
      <c r="I21" s="54">
        <v>33778</v>
      </c>
      <c r="J21" s="55">
        <f t="shared" si="3"/>
        <v>99.43772262945627</v>
      </c>
      <c r="K21" s="54">
        <v>33969</v>
      </c>
      <c r="L21" s="55">
        <f t="shared" si="4"/>
        <v>99.76797462406014</v>
      </c>
      <c r="M21" s="56">
        <v>34048</v>
      </c>
      <c r="N21" s="57">
        <v>758.2</v>
      </c>
      <c r="O21" s="102">
        <f t="shared" si="55"/>
        <v>93.42040413997043</v>
      </c>
      <c r="P21" s="56">
        <v>811.6</v>
      </c>
      <c r="Q21" s="102">
        <f t="shared" si="56"/>
        <v>96.84964200477327</v>
      </c>
      <c r="R21" s="56">
        <v>838</v>
      </c>
      <c r="S21" s="102">
        <f t="shared" si="12"/>
        <v>93.85149512823385</v>
      </c>
      <c r="T21" s="56">
        <v>892.9</v>
      </c>
      <c r="U21" s="101">
        <f t="shared" si="13"/>
        <v>97.90570175438596</v>
      </c>
      <c r="V21" s="54">
        <v>912</v>
      </c>
      <c r="W21" s="102">
        <f t="shared" si="14"/>
        <v>101.06382978723404</v>
      </c>
      <c r="X21" s="59">
        <v>902.4</v>
      </c>
      <c r="Y21" s="57">
        <f>N21+'市町村別（集団回収量除く）'!N21</f>
        <v>11089.1</v>
      </c>
      <c r="Z21" s="102">
        <f t="shared" si="5"/>
        <v>101.14285193089987</v>
      </c>
      <c r="AA21" s="56">
        <f>P21+'市町村別（集団回収量除く）'!P21</f>
        <v>10963.800000000001</v>
      </c>
      <c r="AB21" s="102">
        <f t="shared" si="5"/>
        <v>97.12706301326175</v>
      </c>
      <c r="AC21" s="56">
        <f>R21+'市町村別（集団回収量除く）'!R21</f>
        <v>11288.1</v>
      </c>
      <c r="AD21" s="102">
        <f t="shared" si="6"/>
        <v>101.58568741619345</v>
      </c>
      <c r="AE21" s="56">
        <f>T21+'市町村別（集団回収量除く）'!T21</f>
        <v>11111.9</v>
      </c>
      <c r="AF21" s="101">
        <f t="shared" si="57"/>
        <v>95.28378737598504</v>
      </c>
      <c r="AG21" s="54">
        <f>V21+'市町村別（集団回収量除く）'!V21</f>
        <v>11661.9</v>
      </c>
      <c r="AH21" s="102">
        <f t="shared" si="15"/>
        <v>102.93756785622865</v>
      </c>
      <c r="AI21" s="116">
        <f>X21+'市町村別（集団回収量除く）'!X21</f>
        <v>11329.1</v>
      </c>
      <c r="AJ21" s="57">
        <f>N21+'市町村別（集団回収量除く）'!Y21</f>
        <v>7240.4</v>
      </c>
      <c r="AK21" s="102">
        <f t="shared" si="8"/>
        <v>99.78500551267918</v>
      </c>
      <c r="AL21" s="56">
        <f>P21+'市町村別（集団回収量除く）'!AA21</f>
        <v>7255.999999999999</v>
      </c>
      <c r="AM21" s="102">
        <f t="shared" si="9"/>
        <v>98.00372781544611</v>
      </c>
      <c r="AN21" s="56">
        <f>R21+'市町村別（集団回収量除く）'!AC21</f>
        <v>7403.799999999999</v>
      </c>
      <c r="AO21" s="102">
        <f t="shared" si="10"/>
        <v>99.73059619063012</v>
      </c>
      <c r="AP21" s="56">
        <f>T21+'市町村別（集団回収量除く）'!AE21</f>
        <v>7423.799999999999</v>
      </c>
      <c r="AQ21" s="101">
        <f t="shared" si="58"/>
        <v>97.72915761620786</v>
      </c>
      <c r="AR21" s="54">
        <f>V21+'市町村別（集団回収量除く）'!AG21</f>
        <v>7596.300000000001</v>
      </c>
      <c r="AS21" s="102">
        <f t="shared" si="16"/>
        <v>103.83416714508327</v>
      </c>
      <c r="AT21" s="54">
        <f>X21+'市町村別（集団回収量除く）'!AI21</f>
        <v>7315.799999999999</v>
      </c>
      <c r="AU21" s="57">
        <f>'市町村別（集団回収量除く）'!AJ21</f>
        <v>3848.7</v>
      </c>
      <c r="AV21" s="55">
        <f t="shared" si="17"/>
        <v>103.80009709261554</v>
      </c>
      <c r="AW21" s="56">
        <v>3707.8000000000006</v>
      </c>
      <c r="AX21" s="55">
        <f t="shared" si="18"/>
        <v>95.45606673017018</v>
      </c>
      <c r="AY21" s="56">
        <f>'市町村別（集団回収量除く）'!AN21</f>
        <v>3884.3</v>
      </c>
      <c r="AZ21" s="102">
        <f t="shared" si="19"/>
        <v>105.31981236951277</v>
      </c>
      <c r="BA21" s="56">
        <f>'市町村別（集団回収量除く）'!AP21</f>
        <v>3688.0999999999995</v>
      </c>
      <c r="BB21" s="101">
        <f t="shared" si="20"/>
        <v>90.71477764659579</v>
      </c>
      <c r="BC21" s="54">
        <v>4065.600000000001</v>
      </c>
      <c r="BD21" s="102">
        <f t="shared" si="21"/>
        <v>101.30316696982534</v>
      </c>
      <c r="BE21" s="54">
        <v>4013.3</v>
      </c>
      <c r="BF21" s="57">
        <f t="shared" si="22"/>
        <v>911.6881493941592</v>
      </c>
      <c r="BG21" s="102">
        <f t="shared" si="23"/>
        <v>101.66489521898396</v>
      </c>
      <c r="BH21" s="56">
        <f t="shared" si="24"/>
        <v>896.7580672073707</v>
      </c>
      <c r="BI21" s="102">
        <f t="shared" si="25"/>
        <v>97.91071839177191</v>
      </c>
      <c r="BJ21" s="56">
        <f t="shared" si="26"/>
        <v>915.8936651033</v>
      </c>
      <c r="BK21" s="102">
        <f t="shared" si="27"/>
        <v>101.6210145902018</v>
      </c>
      <c r="BL21" s="56">
        <f t="shared" si="28"/>
        <v>901.2837244311568</v>
      </c>
      <c r="BM21" s="101">
        <f t="shared" si="29"/>
        <v>95.82257603691265</v>
      </c>
      <c r="BN21" s="54">
        <f t="shared" si="30"/>
        <v>940.5755529719482</v>
      </c>
      <c r="BO21" s="102">
        <f t="shared" si="31"/>
        <v>103.17696459621634</v>
      </c>
      <c r="BP21" s="61">
        <f t="shared" si="32"/>
        <v>911.6139020496447</v>
      </c>
      <c r="BQ21" s="57">
        <f t="shared" si="33"/>
        <v>595.26804491559</v>
      </c>
      <c r="BR21" s="102">
        <f t="shared" si="34"/>
        <v>100.3000403508793</v>
      </c>
      <c r="BS21" s="56">
        <f t="shared" si="35"/>
        <v>593.4873434080044</v>
      </c>
      <c r="BT21" s="102">
        <f t="shared" si="36"/>
        <v>98.794456434576</v>
      </c>
      <c r="BU21" s="56">
        <f t="shared" si="37"/>
        <v>600.7293980113404</v>
      </c>
      <c r="BV21" s="102">
        <f t="shared" si="38"/>
        <v>99.76527824294668</v>
      </c>
      <c r="BW21" s="56">
        <f t="shared" si="39"/>
        <v>602.1427580730589</v>
      </c>
      <c r="BX21" s="101">
        <f t="shared" si="40"/>
        <v>98.28177378959576</v>
      </c>
      <c r="BY21" s="54">
        <f t="shared" si="41"/>
        <v>612.6698113549946</v>
      </c>
      <c r="BZ21" s="102">
        <f t="shared" si="42"/>
        <v>104.07564906107906</v>
      </c>
      <c r="CA21" s="54">
        <f t="shared" si="43"/>
        <v>588.6773869605521</v>
      </c>
      <c r="CB21" s="57">
        <f t="shared" si="44"/>
        <v>316.42010447856904</v>
      </c>
      <c r="CC21" s="102">
        <f t="shared" si="45"/>
        <v>104.33585560599718</v>
      </c>
      <c r="CD21" s="56">
        <f t="shared" si="46"/>
        <v>303.270723799366</v>
      </c>
      <c r="CE21" s="102">
        <f t="shared" si="47"/>
        <v>96.2262399216967</v>
      </c>
      <c r="CF21" s="56">
        <f t="shared" si="48"/>
        <v>315.1642670919596</v>
      </c>
      <c r="CG21" s="102">
        <f t="shared" si="49"/>
        <v>105.3564381130869</v>
      </c>
      <c r="CH21" s="56">
        <f t="shared" si="50"/>
        <v>299.14096635809796</v>
      </c>
      <c r="CI21" s="101">
        <f t="shared" si="51"/>
        <v>91.22773053103239</v>
      </c>
      <c r="CJ21" s="54">
        <f t="shared" si="52"/>
        <v>327.9057416169538</v>
      </c>
      <c r="CK21" s="102">
        <f t="shared" si="53"/>
        <v>101.53876266562492</v>
      </c>
      <c r="CL21" s="183">
        <f t="shared" si="54"/>
        <v>322.9365150890926</v>
      </c>
      <c r="CM21" s="172" t="s">
        <v>14</v>
      </c>
      <c r="CN21" s="63">
        <v>18</v>
      </c>
    </row>
    <row r="22" spans="1:92" s="28" customFormat="1" ht="19.5" customHeight="1">
      <c r="A22" s="14">
        <v>19</v>
      </c>
      <c r="B22" s="26" t="s">
        <v>15</v>
      </c>
      <c r="C22" s="10">
        <f>'市町村別（集団回収量除く）'!C22</f>
        <v>27340</v>
      </c>
      <c r="D22" s="11">
        <f t="shared" si="0"/>
        <v>100.30082911438843</v>
      </c>
      <c r="E22" s="10">
        <v>27258</v>
      </c>
      <c r="F22" s="11">
        <f t="shared" si="1"/>
        <v>100.5236760584157</v>
      </c>
      <c r="G22" s="10">
        <f>'市町村別（集団回収量除く）'!G22</f>
        <v>27116</v>
      </c>
      <c r="H22" s="11">
        <f t="shared" si="2"/>
        <v>100.97564608624414</v>
      </c>
      <c r="I22" s="10">
        <v>26854</v>
      </c>
      <c r="J22" s="11">
        <f t="shared" si="3"/>
        <v>100.52783289035301</v>
      </c>
      <c r="K22" s="10">
        <v>26713</v>
      </c>
      <c r="L22" s="11">
        <f t="shared" si="4"/>
        <v>99.85421650717703</v>
      </c>
      <c r="M22" s="24">
        <v>26752</v>
      </c>
      <c r="N22" s="41">
        <v>570.3</v>
      </c>
      <c r="O22" s="104">
        <f t="shared" si="55"/>
        <v>93.18627450980391</v>
      </c>
      <c r="P22" s="24">
        <v>612</v>
      </c>
      <c r="Q22" s="104">
        <f t="shared" si="56"/>
        <v>97.92</v>
      </c>
      <c r="R22" s="24">
        <v>625</v>
      </c>
      <c r="S22" s="104">
        <f t="shared" si="12"/>
        <v>98.65824782951854</v>
      </c>
      <c r="T22" s="24">
        <v>633.5</v>
      </c>
      <c r="U22" s="103">
        <f t="shared" si="13"/>
        <v>98.52255054432348</v>
      </c>
      <c r="V22" s="10">
        <v>643</v>
      </c>
      <c r="W22" s="104">
        <f t="shared" si="14"/>
        <v>101.72441069451035</v>
      </c>
      <c r="X22" s="12">
        <v>632.1</v>
      </c>
      <c r="Y22" s="41">
        <f>N22+'市町村別（集団回収量除く）'!N22</f>
        <v>11160.299999999997</v>
      </c>
      <c r="Z22" s="104">
        <f t="shared" si="5"/>
        <v>96.57747624569478</v>
      </c>
      <c r="AA22" s="24">
        <f>P22+'市町村別（集団回収量除く）'!P22</f>
        <v>11555.8</v>
      </c>
      <c r="AB22" s="104">
        <f t="shared" si="5"/>
        <v>95.14548718033166</v>
      </c>
      <c r="AC22" s="24">
        <f>R22+'市町村別（集団回収量除く）'!R22</f>
        <v>12145.4</v>
      </c>
      <c r="AD22" s="104">
        <f t="shared" si="6"/>
        <v>101.66662481270349</v>
      </c>
      <c r="AE22" s="24">
        <f>T22+'市町村別（集団回収量除く）'!T22</f>
        <v>11946.300000000003</v>
      </c>
      <c r="AF22" s="103">
        <f t="shared" si="57"/>
        <v>98.58798091999938</v>
      </c>
      <c r="AG22" s="10">
        <f>V22+'市町村別（集団回収量除く）'!V22</f>
        <v>12117.399999999998</v>
      </c>
      <c r="AH22" s="104">
        <f t="shared" si="15"/>
        <v>110.3025779201864</v>
      </c>
      <c r="AI22" s="115">
        <f>X22+'市町村別（集団回収量除く）'!X22</f>
        <v>10985.6</v>
      </c>
      <c r="AJ22" s="41">
        <f>N22+'市町村別（集団回収量除く）'!Y22</f>
        <v>6353.000000000001</v>
      </c>
      <c r="AK22" s="104">
        <f t="shared" si="8"/>
        <v>99.16491063763368</v>
      </c>
      <c r="AL22" s="24">
        <f>P22+'市町村別（集団回収量除く）'!AA22</f>
        <v>6406.499999999999</v>
      </c>
      <c r="AM22" s="104">
        <f t="shared" si="9"/>
        <v>98.81846647437179</v>
      </c>
      <c r="AN22" s="24">
        <f>R22+'市町村別（集団回収量除く）'!AC22</f>
        <v>6483.100000000001</v>
      </c>
      <c r="AO22" s="104">
        <f t="shared" si="10"/>
        <v>101.29527202274933</v>
      </c>
      <c r="AP22" s="24">
        <f>T22+'市町村別（集団回収量除く）'!AE22</f>
        <v>6400.199999999999</v>
      </c>
      <c r="AQ22" s="103">
        <f t="shared" si="58"/>
        <v>91.11902050113893</v>
      </c>
      <c r="AR22" s="10">
        <f>V22+'市町村別（集団回収量除く）'!AG22</f>
        <v>7024</v>
      </c>
      <c r="AS22" s="104">
        <f t="shared" si="16"/>
        <v>109.95616781465247</v>
      </c>
      <c r="AT22" s="10">
        <f>X22+'市町村別（集団回収量除く）'!AI22</f>
        <v>6388</v>
      </c>
      <c r="AU22" s="41">
        <f>'市町村別（集団回収量除く）'!AJ22</f>
        <v>4807.3</v>
      </c>
      <c r="AV22" s="11">
        <f t="shared" si="17"/>
        <v>93.35832054842406</v>
      </c>
      <c r="AW22" s="24">
        <v>5149.3</v>
      </c>
      <c r="AX22" s="11">
        <f t="shared" si="18"/>
        <v>90.94007735372551</v>
      </c>
      <c r="AY22" s="24">
        <f>'市町村別（集団回収量除く）'!AN22</f>
        <v>5662.3</v>
      </c>
      <c r="AZ22" s="104">
        <f t="shared" si="19"/>
        <v>102.09516597248516</v>
      </c>
      <c r="BA22" s="24">
        <f>'市町村別（集団回収量除く）'!AP22</f>
        <v>5546.1</v>
      </c>
      <c r="BB22" s="103">
        <f t="shared" si="20"/>
        <v>108.88797267051478</v>
      </c>
      <c r="BC22" s="10">
        <v>5093.4</v>
      </c>
      <c r="BD22" s="104">
        <f t="shared" si="21"/>
        <v>110.78388724551938</v>
      </c>
      <c r="BE22" s="10">
        <v>4597.6</v>
      </c>
      <c r="BF22" s="41">
        <f t="shared" si="22"/>
        <v>1118.3673878405866</v>
      </c>
      <c r="BG22" s="104">
        <f t="shared" si="23"/>
        <v>96.28781446617222</v>
      </c>
      <c r="BH22" s="24">
        <f t="shared" si="24"/>
        <v>1161.4838222685912</v>
      </c>
      <c r="BI22" s="104">
        <f t="shared" si="25"/>
        <v>94.90914328730594</v>
      </c>
      <c r="BJ22" s="24">
        <f t="shared" si="26"/>
        <v>1223.7849611102108</v>
      </c>
      <c r="BK22" s="104">
        <f t="shared" si="27"/>
        <v>100.40920863500465</v>
      </c>
      <c r="BL22" s="24">
        <f t="shared" si="28"/>
        <v>1218.7975363482499</v>
      </c>
      <c r="BM22" s="103">
        <f t="shared" si="29"/>
        <v>98.07033344440097</v>
      </c>
      <c r="BN22" s="10">
        <f t="shared" si="30"/>
        <v>1242.7790276039216</v>
      </c>
      <c r="BO22" s="104">
        <f t="shared" si="31"/>
        <v>110.46361563736107</v>
      </c>
      <c r="BP22" s="13">
        <f t="shared" si="32"/>
        <v>1125.057350724258</v>
      </c>
      <c r="BQ22" s="41">
        <f t="shared" si="33"/>
        <v>636.6305578659399</v>
      </c>
      <c r="BR22" s="104">
        <f t="shared" si="34"/>
        <v>98.86748844771832</v>
      </c>
      <c r="BS22" s="24">
        <f t="shared" si="35"/>
        <v>643.9230609186494</v>
      </c>
      <c r="BT22" s="104">
        <f t="shared" si="36"/>
        <v>98.57299880415935</v>
      </c>
      <c r="BU22" s="24">
        <f t="shared" si="37"/>
        <v>653.2448730691134</v>
      </c>
      <c r="BV22" s="104">
        <f t="shared" si="38"/>
        <v>100.04244874863693</v>
      </c>
      <c r="BW22" s="24">
        <f t="shared" si="39"/>
        <v>652.9676964529657</v>
      </c>
      <c r="BX22" s="103">
        <f t="shared" si="40"/>
        <v>90.6405896569198</v>
      </c>
      <c r="BY22" s="10">
        <f t="shared" si="41"/>
        <v>720.3921542484317</v>
      </c>
      <c r="BZ22" s="104">
        <f t="shared" si="42"/>
        <v>110.11669978578158</v>
      </c>
      <c r="CA22" s="10">
        <f t="shared" si="43"/>
        <v>654.2079045683947</v>
      </c>
      <c r="CB22" s="41">
        <f t="shared" si="44"/>
        <v>481.73682997464704</v>
      </c>
      <c r="CC22" s="104">
        <f t="shared" si="45"/>
        <v>93.0783138810879</v>
      </c>
      <c r="CD22" s="24">
        <f t="shared" si="46"/>
        <v>517.5607613499418</v>
      </c>
      <c r="CE22" s="104">
        <f t="shared" si="47"/>
        <v>90.7141798093354</v>
      </c>
      <c r="CF22" s="24">
        <f t="shared" si="48"/>
        <v>570.5400880410976</v>
      </c>
      <c r="CG22" s="104">
        <f t="shared" si="49"/>
        <v>100.83244958355073</v>
      </c>
      <c r="CH22" s="24">
        <f t="shared" si="50"/>
        <v>565.8298398952836</v>
      </c>
      <c r="CI22" s="103">
        <f t="shared" si="51"/>
        <v>108.31624390956512</v>
      </c>
      <c r="CJ22" s="10">
        <f t="shared" si="52"/>
        <v>522.38687335549</v>
      </c>
      <c r="CK22" s="104">
        <f t="shared" si="53"/>
        <v>110.94562765665161</v>
      </c>
      <c r="CL22" s="184">
        <f t="shared" si="54"/>
        <v>470.84944615586295</v>
      </c>
      <c r="CM22" s="173" t="s">
        <v>15</v>
      </c>
      <c r="CN22" s="47">
        <v>19</v>
      </c>
    </row>
    <row r="23" spans="1:92" s="62" customFormat="1" ht="19.5" customHeight="1">
      <c r="A23" s="52">
        <v>20</v>
      </c>
      <c r="B23" s="53" t="s">
        <v>16</v>
      </c>
      <c r="C23" s="54">
        <f>'市町村別（集団回収量除く）'!C23</f>
        <v>5878</v>
      </c>
      <c r="D23" s="55">
        <f t="shared" si="0"/>
        <v>97.59256184625602</v>
      </c>
      <c r="E23" s="54">
        <v>6023</v>
      </c>
      <c r="F23" s="55">
        <f t="shared" si="1"/>
        <v>98.04655705681263</v>
      </c>
      <c r="G23" s="54">
        <f>'市町村別（集団回収量除く）'!G23</f>
        <v>6143</v>
      </c>
      <c r="H23" s="55">
        <f t="shared" si="2"/>
        <v>97.39971460282226</v>
      </c>
      <c r="I23" s="54">
        <v>6307</v>
      </c>
      <c r="J23" s="55">
        <f t="shared" si="3"/>
        <v>97.42045103490887</v>
      </c>
      <c r="K23" s="54">
        <v>6474</v>
      </c>
      <c r="L23" s="55">
        <f t="shared" si="4"/>
        <v>97.79456193353474</v>
      </c>
      <c r="M23" s="56">
        <v>6620</v>
      </c>
      <c r="N23" s="57">
        <v>42.8</v>
      </c>
      <c r="O23" s="102">
        <f t="shared" si="55"/>
        <v>91.84549356223175</v>
      </c>
      <c r="P23" s="56">
        <v>46.6</v>
      </c>
      <c r="Q23" s="102">
        <f t="shared" si="56"/>
        <v>89.10133843212238</v>
      </c>
      <c r="R23" s="56">
        <v>52.3</v>
      </c>
      <c r="S23" s="102">
        <f t="shared" si="12"/>
        <v>92.23985890652557</v>
      </c>
      <c r="T23" s="56">
        <v>56.7</v>
      </c>
      <c r="U23" s="101">
        <f t="shared" si="13"/>
        <v>96.10169491525424</v>
      </c>
      <c r="V23" s="54">
        <v>59</v>
      </c>
      <c r="W23" s="102">
        <f t="shared" si="14"/>
        <v>93.05993690851736</v>
      </c>
      <c r="X23" s="59">
        <v>63.4</v>
      </c>
      <c r="Y23" s="57">
        <f>N23+'市町村別（集団回収量除く）'!N23</f>
        <v>1675.2999999999997</v>
      </c>
      <c r="Z23" s="102">
        <f t="shared" si="5"/>
        <v>96.79898307043392</v>
      </c>
      <c r="AA23" s="56">
        <f>P23+'市町村別（集団回収量除く）'!P23</f>
        <v>1730.6999999999998</v>
      </c>
      <c r="AB23" s="102">
        <f t="shared" si="5"/>
        <v>97.36708860759491</v>
      </c>
      <c r="AC23" s="56">
        <f>R23+'市町村別（集団回収量除く）'!R23</f>
        <v>1777.5000000000002</v>
      </c>
      <c r="AD23" s="102">
        <f t="shared" si="6"/>
        <v>98.61850865512649</v>
      </c>
      <c r="AE23" s="56">
        <f>T23+'市町村別（集団回収量除く）'!T23</f>
        <v>1802.4000000000003</v>
      </c>
      <c r="AF23" s="101">
        <f t="shared" si="57"/>
        <v>98.19132708651124</v>
      </c>
      <c r="AG23" s="54">
        <f>V23+'市町村別（集団回収量除く）'!V23</f>
        <v>1835.6</v>
      </c>
      <c r="AH23" s="102">
        <f t="shared" si="15"/>
        <v>101.78551624708882</v>
      </c>
      <c r="AI23" s="116">
        <f>X23+'市町村別（集団回収量除く）'!X23</f>
        <v>1803.4</v>
      </c>
      <c r="AJ23" s="57">
        <f>N23+'市町村別（集団回収量除く）'!Y23</f>
        <v>1086.8</v>
      </c>
      <c r="AK23" s="102">
        <f t="shared" si="8"/>
        <v>98.56702339923817</v>
      </c>
      <c r="AL23" s="56">
        <f>P23+'市町村別（集団回収量除く）'!AA23</f>
        <v>1102.6</v>
      </c>
      <c r="AM23" s="102">
        <f t="shared" si="9"/>
        <v>96.53300647872527</v>
      </c>
      <c r="AN23" s="56">
        <f>R23+'市町村別（集団回収量除く）'!AC23</f>
        <v>1142.1999999999998</v>
      </c>
      <c r="AO23" s="102">
        <f t="shared" si="10"/>
        <v>96.72283851299854</v>
      </c>
      <c r="AP23" s="56">
        <f>T23+'市町村別（集団回収量除く）'!AE23</f>
        <v>1180.9</v>
      </c>
      <c r="AQ23" s="101">
        <f t="shared" si="58"/>
        <v>98.05696255085944</v>
      </c>
      <c r="AR23" s="54">
        <f>V23+'市町村別（集団回収量除く）'!AG23</f>
        <v>1204.3</v>
      </c>
      <c r="AS23" s="102">
        <f t="shared" si="16"/>
        <v>102.39775529291725</v>
      </c>
      <c r="AT23" s="54">
        <f>X23+'市町村別（集団回収量除く）'!AI23</f>
        <v>1176.1000000000001</v>
      </c>
      <c r="AU23" s="57">
        <f>'市町村別（集団回収量除く）'!AJ23</f>
        <v>588.5</v>
      </c>
      <c r="AV23" s="55">
        <f t="shared" si="17"/>
        <v>93.6952714535902</v>
      </c>
      <c r="AW23" s="56">
        <v>628.1</v>
      </c>
      <c r="AX23" s="55">
        <f t="shared" si="18"/>
        <v>98.86667716039665</v>
      </c>
      <c r="AY23" s="56">
        <f>'市町村別（集団回収量除く）'!AN23</f>
        <v>635.3000000000001</v>
      </c>
      <c r="AZ23" s="102">
        <f t="shared" si="19"/>
        <v>102.22043443282382</v>
      </c>
      <c r="BA23" s="56">
        <f>'市町村別（集団回収量除く）'!AP23</f>
        <v>621.5</v>
      </c>
      <c r="BB23" s="101">
        <f t="shared" si="20"/>
        <v>98.44764771107238</v>
      </c>
      <c r="BC23" s="54">
        <v>631.3000000000001</v>
      </c>
      <c r="BD23" s="102">
        <f t="shared" si="21"/>
        <v>100.6376534353579</v>
      </c>
      <c r="BE23" s="54">
        <v>627.3</v>
      </c>
      <c r="BF23" s="57">
        <f t="shared" si="22"/>
        <v>780.8545446918389</v>
      </c>
      <c r="BG23" s="102">
        <f t="shared" si="23"/>
        <v>99.1868450209635</v>
      </c>
      <c r="BH23" s="56">
        <f t="shared" si="24"/>
        <v>787.2561573329633</v>
      </c>
      <c r="BI23" s="102">
        <f t="shared" si="25"/>
        <v>99.57906803182448</v>
      </c>
      <c r="BJ23" s="56">
        <f t="shared" si="26"/>
        <v>790.5839780317729</v>
      </c>
      <c r="BK23" s="102">
        <f t="shared" si="27"/>
        <v>100.97468927806993</v>
      </c>
      <c r="BL23" s="56">
        <f t="shared" si="28"/>
        <v>782.9526227653121</v>
      </c>
      <c r="BM23" s="101">
        <f t="shared" si="29"/>
        <v>100.79128770541843</v>
      </c>
      <c r="BN23" s="54">
        <f t="shared" si="30"/>
        <v>776.8058535511909</v>
      </c>
      <c r="BO23" s="102">
        <f t="shared" si="31"/>
        <v>104.08095729930925</v>
      </c>
      <c r="BP23" s="61">
        <f t="shared" si="32"/>
        <v>746.3477217232959</v>
      </c>
      <c r="BQ23" s="57">
        <f t="shared" si="33"/>
        <v>506.55567311591403</v>
      </c>
      <c r="BR23" s="102">
        <f t="shared" si="34"/>
        <v>100.99849981857972</v>
      </c>
      <c r="BS23" s="56">
        <f t="shared" si="35"/>
        <v>501.54772004121185</v>
      </c>
      <c r="BT23" s="102">
        <f t="shared" si="36"/>
        <v>98.72603727736109</v>
      </c>
      <c r="BU23" s="56">
        <f t="shared" si="37"/>
        <v>508.0197016640736</v>
      </c>
      <c r="BV23" s="102">
        <f t="shared" si="38"/>
        <v>99.03372803067904</v>
      </c>
      <c r="BW23" s="56">
        <f t="shared" si="39"/>
        <v>512.9764493029055</v>
      </c>
      <c r="BX23" s="101">
        <f t="shared" si="40"/>
        <v>100.65336539626827</v>
      </c>
      <c r="BY23" s="54">
        <f t="shared" si="41"/>
        <v>509.6465948091629</v>
      </c>
      <c r="BZ23" s="102">
        <f t="shared" si="42"/>
        <v>104.70700340424963</v>
      </c>
      <c r="CA23" s="54">
        <f t="shared" si="43"/>
        <v>486.7359185531599</v>
      </c>
      <c r="CB23" s="57">
        <f t="shared" si="44"/>
        <v>274.29887157592503</v>
      </c>
      <c r="CC23" s="102">
        <f t="shared" si="45"/>
        <v>96.00657025603498</v>
      </c>
      <c r="CD23" s="56">
        <f t="shared" si="46"/>
        <v>285.7084372917515</v>
      </c>
      <c r="CE23" s="102">
        <f t="shared" si="47"/>
        <v>101.11272414350103</v>
      </c>
      <c r="CF23" s="56">
        <f t="shared" si="48"/>
        <v>282.56427636769916</v>
      </c>
      <c r="CG23" s="102">
        <f t="shared" si="49"/>
        <v>104.66267179945996</v>
      </c>
      <c r="CH23" s="56">
        <f t="shared" si="50"/>
        <v>269.97617346240645</v>
      </c>
      <c r="CI23" s="101">
        <f t="shared" si="51"/>
        <v>101.05439531972137</v>
      </c>
      <c r="CJ23" s="54">
        <f t="shared" si="52"/>
        <v>267.1592587420282</v>
      </c>
      <c r="CK23" s="102">
        <f t="shared" si="53"/>
        <v>102.9072081776443</v>
      </c>
      <c r="CL23" s="183">
        <f t="shared" si="54"/>
        <v>259.61180317013617</v>
      </c>
      <c r="CM23" s="172" t="s">
        <v>16</v>
      </c>
      <c r="CN23" s="63">
        <v>20</v>
      </c>
    </row>
    <row r="24" spans="1:92" s="28" customFormat="1" ht="19.5" customHeight="1">
      <c r="A24" s="14">
        <v>21</v>
      </c>
      <c r="B24" s="26" t="s">
        <v>43</v>
      </c>
      <c r="C24" s="10">
        <f>'市町村別（集団回収量除く）'!C24</f>
        <v>15779</v>
      </c>
      <c r="D24" s="11">
        <f t="shared" si="0"/>
        <v>98.7916353618833</v>
      </c>
      <c r="E24" s="10">
        <v>15972</v>
      </c>
      <c r="F24" s="11">
        <f t="shared" si="1"/>
        <v>99.51401869158879</v>
      </c>
      <c r="G24" s="10">
        <f>'市町村別（集団回収量除く）'!G24</f>
        <v>16050</v>
      </c>
      <c r="H24" s="11">
        <f t="shared" si="2"/>
        <v>99.31930693069307</v>
      </c>
      <c r="I24" s="10">
        <v>16160</v>
      </c>
      <c r="J24" s="11">
        <f t="shared" si="3"/>
        <v>99.42168081702965</v>
      </c>
      <c r="K24" s="10">
        <v>16254</v>
      </c>
      <c r="L24" s="11">
        <f t="shared" si="4"/>
        <v>99.64443354585582</v>
      </c>
      <c r="M24" s="24">
        <v>16312</v>
      </c>
      <c r="N24" s="41">
        <v>174.6</v>
      </c>
      <c r="O24" s="104" t="s">
        <v>67</v>
      </c>
      <c r="P24" s="24">
        <v>155</v>
      </c>
      <c r="Q24" s="104" t="s">
        <v>67</v>
      </c>
      <c r="R24" s="24">
        <v>0</v>
      </c>
      <c r="S24" s="104" t="s">
        <v>67</v>
      </c>
      <c r="T24" s="24">
        <v>184.2</v>
      </c>
      <c r="U24" s="103">
        <f t="shared" si="13"/>
        <v>101.76795580110497</v>
      </c>
      <c r="V24" s="10">
        <v>181</v>
      </c>
      <c r="W24" s="104">
        <f t="shared" si="14"/>
        <v>89.60396039603961</v>
      </c>
      <c r="X24" s="12">
        <v>202</v>
      </c>
      <c r="Y24" s="41">
        <f>N24+'市町村別（集団回収量除く）'!N24</f>
        <v>4209.800000000001</v>
      </c>
      <c r="Z24" s="104">
        <f t="shared" si="5"/>
        <v>102.09783425896738</v>
      </c>
      <c r="AA24" s="24">
        <f>P24+'市町村別（集団回収量除く）'!P24</f>
        <v>4123.299999999999</v>
      </c>
      <c r="AB24" s="104">
        <f t="shared" si="5"/>
        <v>103.84053591215874</v>
      </c>
      <c r="AC24" s="24">
        <f>R24+'市町村別（集団回収量除く）'!R24</f>
        <v>3970.8</v>
      </c>
      <c r="AD24" s="104">
        <f t="shared" si="6"/>
        <v>94.77754439564636</v>
      </c>
      <c r="AE24" s="24">
        <f>T24+'市町村別（集団回収量除く）'!T24</f>
        <v>4189.6</v>
      </c>
      <c r="AF24" s="103">
        <f t="shared" si="57"/>
        <v>99.33376010621903</v>
      </c>
      <c r="AG24" s="10">
        <f>V24+'市町村別（集団回収量除く）'!V24</f>
        <v>4217.700000000001</v>
      </c>
      <c r="AH24" s="104">
        <f t="shared" si="15"/>
        <v>99.57504072526385</v>
      </c>
      <c r="AI24" s="115">
        <f>X24+'市町村別（集団回収量除く）'!X24</f>
        <v>4235.7</v>
      </c>
      <c r="AJ24" s="41">
        <f>N24+'市町村別（集団回収量除く）'!Y24</f>
        <v>2698.7</v>
      </c>
      <c r="AK24" s="104">
        <f t="shared" si="8"/>
        <v>101.56179437001354</v>
      </c>
      <c r="AL24" s="24">
        <f>P24+'市町村別（集団回収量除く）'!AA24</f>
        <v>2657.2000000000003</v>
      </c>
      <c r="AM24" s="104">
        <f t="shared" si="9"/>
        <v>106.92527463683554</v>
      </c>
      <c r="AN24" s="24">
        <f>R24+'市町村別（集団回収量除く）'!AC24</f>
        <v>2485.1</v>
      </c>
      <c r="AO24" s="104">
        <f t="shared" si="10"/>
        <v>92.18755796268132</v>
      </c>
      <c r="AP24" s="24">
        <f>T24+'市町村別（集団回収量除く）'!AE24</f>
        <v>2695.6999999999994</v>
      </c>
      <c r="AQ24" s="103">
        <f t="shared" si="58"/>
        <v>98.74720685739402</v>
      </c>
      <c r="AR24" s="10">
        <f>V24+'市町村別（集団回収量除く）'!AG24</f>
        <v>2729.9</v>
      </c>
      <c r="AS24" s="104">
        <f t="shared" si="16"/>
        <v>98.45637825945829</v>
      </c>
      <c r="AT24" s="10">
        <f>X24+'市町村別（集団回収量除く）'!AI24</f>
        <v>2772.7</v>
      </c>
      <c r="AU24" s="41">
        <f>'市町村別（集団回収量除く）'!AJ24</f>
        <v>1511.1000000000001</v>
      </c>
      <c r="AV24" s="11">
        <f t="shared" si="17"/>
        <v>103.06936771025168</v>
      </c>
      <c r="AW24" s="24">
        <v>1466.1000000000001</v>
      </c>
      <c r="AX24" s="11">
        <f t="shared" si="18"/>
        <v>98.68075654573602</v>
      </c>
      <c r="AY24" s="24">
        <f>'市町村別（集団回収量除く）'!AN24</f>
        <v>1485.7</v>
      </c>
      <c r="AZ24" s="104">
        <f t="shared" si="19"/>
        <v>99.45110114465494</v>
      </c>
      <c r="BA24" s="24">
        <f>'市町村別（集団回収量除く）'!AP24</f>
        <v>1493.8999999999999</v>
      </c>
      <c r="BB24" s="103">
        <f t="shared" si="20"/>
        <v>100.41000134426669</v>
      </c>
      <c r="BC24" s="10">
        <v>1487.8000000000002</v>
      </c>
      <c r="BD24" s="104">
        <f t="shared" si="21"/>
        <v>101.69514695830487</v>
      </c>
      <c r="BE24" s="10">
        <v>1463</v>
      </c>
      <c r="BF24" s="41">
        <f t="shared" si="22"/>
        <v>730.9524450305463</v>
      </c>
      <c r="BG24" s="104">
        <f t="shared" si="23"/>
        <v>103.34663849320155</v>
      </c>
      <c r="BH24" s="24">
        <f t="shared" si="24"/>
        <v>707.282264510839</v>
      </c>
      <c r="BI24" s="104">
        <f t="shared" si="25"/>
        <v>104.63352992888137</v>
      </c>
      <c r="BJ24" s="24">
        <f t="shared" si="26"/>
        <v>675.9613911444768</v>
      </c>
      <c r="BK24" s="104">
        <f t="shared" si="27"/>
        <v>95.166380311404</v>
      </c>
      <c r="BL24" s="24">
        <f t="shared" si="28"/>
        <v>710.2943171029432</v>
      </c>
      <c r="BM24" s="103">
        <f t="shared" si="29"/>
        <v>99.9115678692131</v>
      </c>
      <c r="BN24" s="10">
        <f t="shared" si="30"/>
        <v>710.9230014613896</v>
      </c>
      <c r="BO24" s="104">
        <f t="shared" si="31"/>
        <v>99.93035956136976</v>
      </c>
      <c r="BP24" s="13">
        <f t="shared" si="32"/>
        <v>711.4184363809818</v>
      </c>
      <c r="BQ24" s="41">
        <f t="shared" si="33"/>
        <v>468.57840358305253</v>
      </c>
      <c r="BR24" s="104">
        <f t="shared" si="34"/>
        <v>102.80404206083125</v>
      </c>
      <c r="BS24" s="24">
        <f t="shared" si="35"/>
        <v>455.79764588029053</v>
      </c>
      <c r="BT24" s="104">
        <f t="shared" si="36"/>
        <v>107.74182572912923</v>
      </c>
      <c r="BU24" s="24">
        <f t="shared" si="37"/>
        <v>423.0461501795959</v>
      </c>
      <c r="BV24" s="104">
        <f t="shared" si="38"/>
        <v>92.56576815741101</v>
      </c>
      <c r="BW24" s="24">
        <f t="shared" si="39"/>
        <v>457.02224332022234</v>
      </c>
      <c r="BX24" s="103">
        <f t="shared" si="40"/>
        <v>99.32160273886649</v>
      </c>
      <c r="BY24" s="10">
        <f t="shared" si="41"/>
        <v>460.14384657264554</v>
      </c>
      <c r="BZ24" s="104">
        <f t="shared" si="42"/>
        <v>98.80770531366333</v>
      </c>
      <c r="CA24" s="10">
        <f t="shared" si="43"/>
        <v>465.6963190390132</v>
      </c>
      <c r="CB24" s="41">
        <f t="shared" si="44"/>
        <v>262.37404144749354</v>
      </c>
      <c r="CC24" s="104">
        <f t="shared" si="45"/>
        <v>104.3300552042677</v>
      </c>
      <c r="CD24" s="24">
        <f t="shared" si="46"/>
        <v>251.4846186305487</v>
      </c>
      <c r="CE24" s="104">
        <f t="shared" si="47"/>
        <v>99.43434712401105</v>
      </c>
      <c r="CF24" s="24">
        <f t="shared" si="48"/>
        <v>252.91524096488095</v>
      </c>
      <c r="CG24" s="104">
        <f t="shared" si="49"/>
        <v>99.85911087136047</v>
      </c>
      <c r="CH24" s="24">
        <f t="shared" si="50"/>
        <v>253.27207378272067</v>
      </c>
      <c r="CI24" s="103">
        <f t="shared" si="51"/>
        <v>100.99406942139295</v>
      </c>
      <c r="CJ24" s="10">
        <f t="shared" si="52"/>
        <v>250.779154888744</v>
      </c>
      <c r="CK24" s="104">
        <f t="shared" si="53"/>
        <v>102.0580310805875</v>
      </c>
      <c r="CL24" s="184">
        <f t="shared" si="54"/>
        <v>245.72211734196858</v>
      </c>
      <c r="CM24" s="173" t="s">
        <v>43</v>
      </c>
      <c r="CN24" s="47">
        <v>21</v>
      </c>
    </row>
    <row r="25" spans="1:92" s="62" customFormat="1" ht="19.5" customHeight="1">
      <c r="A25" s="52">
        <v>22</v>
      </c>
      <c r="B25" s="53" t="s">
        <v>17</v>
      </c>
      <c r="C25" s="54">
        <f>'市町村別（集団回収量除く）'!C25</f>
        <v>7800</v>
      </c>
      <c r="D25" s="55">
        <f t="shared" si="0"/>
        <v>98.62182323934758</v>
      </c>
      <c r="E25" s="54">
        <v>7909</v>
      </c>
      <c r="F25" s="55">
        <f t="shared" si="1"/>
        <v>98.8501437320335</v>
      </c>
      <c r="G25" s="54">
        <f>'市町村別（集団回収量除く）'!G25</f>
        <v>8001</v>
      </c>
      <c r="H25" s="55">
        <f t="shared" si="2"/>
        <v>98.44961240310077</v>
      </c>
      <c r="I25" s="54">
        <v>8127</v>
      </c>
      <c r="J25" s="55">
        <f t="shared" si="3"/>
        <v>98.96492937165124</v>
      </c>
      <c r="K25" s="54">
        <v>8212</v>
      </c>
      <c r="L25" s="55">
        <f t="shared" si="4"/>
        <v>99.41888619854721</v>
      </c>
      <c r="M25" s="56">
        <v>8260</v>
      </c>
      <c r="N25" s="57">
        <v>47.9</v>
      </c>
      <c r="O25" s="102">
        <f>N25*100/P25</f>
        <v>121.26582278481013</v>
      </c>
      <c r="P25" s="56">
        <v>39.5</v>
      </c>
      <c r="Q25" s="102">
        <f>P25*100/R25</f>
        <v>82.29166666666667</v>
      </c>
      <c r="R25" s="56">
        <v>48</v>
      </c>
      <c r="S25" s="102">
        <f t="shared" si="12"/>
        <v>143.7125748502994</v>
      </c>
      <c r="T25" s="56">
        <v>33.4</v>
      </c>
      <c r="U25" s="101">
        <f t="shared" si="13"/>
        <v>55.666666666666664</v>
      </c>
      <c r="V25" s="54">
        <v>60</v>
      </c>
      <c r="W25" s="102">
        <f t="shared" si="14"/>
        <v>88.62629246676514</v>
      </c>
      <c r="X25" s="59">
        <v>67.7</v>
      </c>
      <c r="Y25" s="57">
        <f>N25+'市町村別（集団回収量除く）'!N25</f>
        <v>2193.9</v>
      </c>
      <c r="Z25" s="102">
        <f t="shared" si="5"/>
        <v>101.43326089971796</v>
      </c>
      <c r="AA25" s="56">
        <f>P25+'市町村別（集団回収量除く）'!P25</f>
        <v>2162.9</v>
      </c>
      <c r="AB25" s="102">
        <f t="shared" si="5"/>
        <v>96.20585357174627</v>
      </c>
      <c r="AC25" s="56">
        <f>R25+'市町村別（集団回収量除く）'!R25</f>
        <v>2248.2000000000003</v>
      </c>
      <c r="AD25" s="102">
        <f t="shared" si="6"/>
        <v>98.87848001055548</v>
      </c>
      <c r="AE25" s="56">
        <f>T25+'市町村別（集団回収量除く）'!T25</f>
        <v>2273.7000000000003</v>
      </c>
      <c r="AF25" s="101">
        <f t="shared" si="57"/>
        <v>98.84792626728111</v>
      </c>
      <c r="AG25" s="54">
        <f>V25+'市町村別（集団回収量除く）'!V25</f>
        <v>2300.2000000000003</v>
      </c>
      <c r="AH25" s="102">
        <f t="shared" si="15"/>
        <v>89.4636536890825</v>
      </c>
      <c r="AI25" s="116">
        <f>X25+'市町村別（集団回収量除く）'!X25</f>
        <v>2571.1</v>
      </c>
      <c r="AJ25" s="57">
        <f>N25+'市町村別（集団回収量除く）'!Y25</f>
        <v>1621.8000000000002</v>
      </c>
      <c r="AK25" s="102">
        <f t="shared" si="8"/>
        <v>102.13489514453052</v>
      </c>
      <c r="AL25" s="56">
        <f>P25+'市町村別（集団回収量除く）'!AA25</f>
        <v>1587.9</v>
      </c>
      <c r="AM25" s="102">
        <f t="shared" si="9"/>
        <v>94.4447748765836</v>
      </c>
      <c r="AN25" s="56">
        <f>R25+'市町村別（集団回収量除く）'!AC25</f>
        <v>1681.3</v>
      </c>
      <c r="AO25" s="102">
        <f t="shared" si="10"/>
        <v>100.4961147638972</v>
      </c>
      <c r="AP25" s="56">
        <f>T25+'市町村別（集団回収量除く）'!AE25</f>
        <v>1673</v>
      </c>
      <c r="AQ25" s="101">
        <f t="shared" si="58"/>
        <v>97.83625730994152</v>
      </c>
      <c r="AR25" s="54">
        <f>V25+'市町村別（集団回収量除く）'!AG25</f>
        <v>1710</v>
      </c>
      <c r="AS25" s="102">
        <f t="shared" si="16"/>
        <v>97.1590909090909</v>
      </c>
      <c r="AT25" s="54">
        <f>X25+'市町村別（集団回収量除く）'!AI25</f>
        <v>1760</v>
      </c>
      <c r="AU25" s="57">
        <f>'市町村別（集団回収量除く）'!AJ25</f>
        <v>572.1</v>
      </c>
      <c r="AV25" s="55">
        <f t="shared" si="17"/>
        <v>99.49565217391304</v>
      </c>
      <c r="AW25" s="56">
        <v>575</v>
      </c>
      <c r="AX25" s="55">
        <f t="shared" si="18"/>
        <v>101.42882342564826</v>
      </c>
      <c r="AY25" s="56">
        <f>'市町村別（集団回収量除く）'!AN25</f>
        <v>566.9</v>
      </c>
      <c r="AZ25" s="102">
        <f t="shared" si="19"/>
        <v>94.37323123023138</v>
      </c>
      <c r="BA25" s="56">
        <f>'市町村別（集団回収量除く）'!AP25</f>
        <v>600.7</v>
      </c>
      <c r="BB25" s="101">
        <f t="shared" si="20"/>
        <v>101.77905794645883</v>
      </c>
      <c r="BC25" s="54">
        <v>590.2</v>
      </c>
      <c r="BD25" s="102">
        <f t="shared" si="21"/>
        <v>72.765380347676</v>
      </c>
      <c r="BE25" s="54">
        <v>811.1</v>
      </c>
      <c r="BF25" s="57">
        <f t="shared" si="22"/>
        <v>770.6006322444679</v>
      </c>
      <c r="BG25" s="102">
        <f t="shared" si="23"/>
        <v>102.85072569947042</v>
      </c>
      <c r="BH25" s="56">
        <f t="shared" si="24"/>
        <v>749.2418035981206</v>
      </c>
      <c r="BI25" s="102">
        <f t="shared" si="25"/>
        <v>97.59159431702757</v>
      </c>
      <c r="BJ25" s="56">
        <f t="shared" si="26"/>
        <v>767.7319023646635</v>
      </c>
      <c r="BK25" s="102">
        <f t="shared" si="27"/>
        <v>100.16120716184771</v>
      </c>
      <c r="BL25" s="56">
        <f t="shared" si="28"/>
        <v>766.4962555054941</v>
      </c>
      <c r="BM25" s="101">
        <f t="shared" si="29"/>
        <v>99.88177316437952</v>
      </c>
      <c r="BN25" s="54">
        <f t="shared" si="30"/>
        <v>767.403532418312</v>
      </c>
      <c r="BO25" s="102">
        <f t="shared" si="31"/>
        <v>89.98657811395779</v>
      </c>
      <c r="BP25" s="61">
        <f t="shared" si="32"/>
        <v>852.7977710703506</v>
      </c>
      <c r="BQ25" s="57">
        <f t="shared" si="33"/>
        <v>569.6522655426766</v>
      </c>
      <c r="BR25" s="102">
        <f t="shared" si="34"/>
        <v>103.5621648330887</v>
      </c>
      <c r="BS25" s="56">
        <f t="shared" si="35"/>
        <v>550.0582828302073</v>
      </c>
      <c r="BT25" s="102">
        <f t="shared" si="36"/>
        <v>95.80514919754731</v>
      </c>
      <c r="BU25" s="56">
        <f t="shared" si="37"/>
        <v>574.1427130351875</v>
      </c>
      <c r="BV25" s="102">
        <f t="shared" si="38"/>
        <v>101.79982710851725</v>
      </c>
      <c r="BW25" s="56">
        <f t="shared" si="39"/>
        <v>563.9918350972827</v>
      </c>
      <c r="BX25" s="101">
        <f t="shared" si="40"/>
        <v>98.85952319788848</v>
      </c>
      <c r="BY25" s="54">
        <f t="shared" si="41"/>
        <v>570.4982351253428</v>
      </c>
      <c r="BZ25" s="102">
        <f t="shared" si="42"/>
        <v>97.72699597042023</v>
      </c>
      <c r="CA25" s="54">
        <f t="shared" si="43"/>
        <v>583.7672891306511</v>
      </c>
      <c r="CB25" s="57">
        <f t="shared" si="44"/>
        <v>200.94836670179137</v>
      </c>
      <c r="CC25" s="102">
        <f t="shared" si="45"/>
        <v>100.88604013377929</v>
      </c>
      <c r="CD25" s="56">
        <f t="shared" si="46"/>
        <v>199.18352076791308</v>
      </c>
      <c r="CE25" s="102">
        <f t="shared" si="47"/>
        <v>102.88979537432537</v>
      </c>
      <c r="CF25" s="56">
        <f t="shared" si="48"/>
        <v>193.5891893294759</v>
      </c>
      <c r="CG25" s="102">
        <f t="shared" si="49"/>
        <v>95.59751285391</v>
      </c>
      <c r="CH25" s="56">
        <f t="shared" si="50"/>
        <v>202.50442040821144</v>
      </c>
      <c r="CI25" s="101">
        <f t="shared" si="51"/>
        <v>102.84356144411467</v>
      </c>
      <c r="CJ25" s="54">
        <f t="shared" si="52"/>
        <v>196.9052972929692</v>
      </c>
      <c r="CK25" s="102">
        <f t="shared" si="53"/>
        <v>73.19070161614756</v>
      </c>
      <c r="CL25" s="183">
        <f t="shared" si="54"/>
        <v>269.0304819396995</v>
      </c>
      <c r="CM25" s="172" t="s">
        <v>17</v>
      </c>
      <c r="CN25" s="63">
        <v>22</v>
      </c>
    </row>
    <row r="26" spans="1:92" s="28" customFormat="1" ht="19.5" customHeight="1">
      <c r="A26" s="14">
        <v>23</v>
      </c>
      <c r="B26" s="26" t="s">
        <v>18</v>
      </c>
      <c r="C26" s="10">
        <f>'市町村別（集団回収量除く）'!C26</f>
        <v>5686</v>
      </c>
      <c r="D26" s="11">
        <f t="shared" si="0"/>
        <v>97.16336295283664</v>
      </c>
      <c r="E26" s="10">
        <v>5852</v>
      </c>
      <c r="F26" s="11">
        <f t="shared" si="1"/>
        <v>98.7846049966239</v>
      </c>
      <c r="G26" s="10">
        <f>'市町村別（集団回収量除く）'!G26</f>
        <v>5924</v>
      </c>
      <c r="H26" s="11">
        <f t="shared" si="2"/>
        <v>97.78804886101024</v>
      </c>
      <c r="I26" s="10">
        <v>6058</v>
      </c>
      <c r="J26" s="11">
        <f t="shared" si="3"/>
        <v>98.232527971461</v>
      </c>
      <c r="K26" s="10">
        <v>6167</v>
      </c>
      <c r="L26" s="11">
        <f t="shared" si="4"/>
        <v>98.34157231701484</v>
      </c>
      <c r="M26" s="24">
        <v>6271</v>
      </c>
      <c r="N26" s="41">
        <v>118.5</v>
      </c>
      <c r="O26" s="104" t="s">
        <v>67</v>
      </c>
      <c r="P26" s="24">
        <v>0</v>
      </c>
      <c r="Q26" s="104" t="s">
        <v>67</v>
      </c>
      <c r="R26" s="24">
        <v>0</v>
      </c>
      <c r="S26" s="104" t="s">
        <v>67</v>
      </c>
      <c r="T26" s="24">
        <v>115.8</v>
      </c>
      <c r="U26" s="103">
        <f t="shared" si="13"/>
        <v>87.06766917293233</v>
      </c>
      <c r="V26" s="10">
        <v>133</v>
      </c>
      <c r="W26" s="104">
        <f t="shared" si="14"/>
        <v>99.84984984984986</v>
      </c>
      <c r="X26" s="12">
        <v>133.2</v>
      </c>
      <c r="Y26" s="41">
        <f>N26+'市町村別（集団回収量除く）'!N26</f>
        <v>1307.8</v>
      </c>
      <c r="Z26" s="104">
        <f t="shared" si="5"/>
        <v>112.46990024079805</v>
      </c>
      <c r="AA26" s="24">
        <f>P26+'市町村別（集団回収量除く）'!P26</f>
        <v>1162.8000000000002</v>
      </c>
      <c r="AB26" s="104">
        <f t="shared" si="5"/>
        <v>94.3448275862069</v>
      </c>
      <c r="AC26" s="24">
        <f>R26+'市町村別（集団回収量除く）'!R26</f>
        <v>1232.5</v>
      </c>
      <c r="AD26" s="104">
        <f t="shared" si="6"/>
        <v>91.21521610420368</v>
      </c>
      <c r="AE26" s="24">
        <f>T26+'市町村別（集団回収量除く）'!T26</f>
        <v>1351.1999999999998</v>
      </c>
      <c r="AF26" s="103">
        <f t="shared" si="57"/>
        <v>98.49832337075374</v>
      </c>
      <c r="AG26" s="10">
        <f>V26+'市町村別（集団回収量除く）'!V26</f>
        <v>1371.8</v>
      </c>
      <c r="AH26" s="104">
        <f t="shared" si="15"/>
        <v>100.16063084112149</v>
      </c>
      <c r="AI26" s="115">
        <f>X26+'市町村別（集団回収量除く）'!X26</f>
        <v>1369.6000000000001</v>
      </c>
      <c r="AJ26" s="41">
        <f>N26+'市町村別（集団回収量除く）'!Y26</f>
        <v>1307.8</v>
      </c>
      <c r="AK26" s="104">
        <f t="shared" si="8"/>
        <v>112.46990024079805</v>
      </c>
      <c r="AL26" s="24">
        <f>P26+'市町村別（集団回収量除く）'!AA26</f>
        <v>1162.8000000000002</v>
      </c>
      <c r="AM26" s="104">
        <f t="shared" si="9"/>
        <v>94.3448275862069</v>
      </c>
      <c r="AN26" s="24">
        <f>R26+'市町村別（集団回収量除く）'!AC26</f>
        <v>1232.5</v>
      </c>
      <c r="AO26" s="104">
        <f t="shared" si="10"/>
        <v>91.21521610420368</v>
      </c>
      <c r="AP26" s="24">
        <f>T26+'市町村別（集団回収量除く）'!AE26</f>
        <v>1351.1999999999998</v>
      </c>
      <c r="AQ26" s="103">
        <f t="shared" si="58"/>
        <v>98.49832337075374</v>
      </c>
      <c r="AR26" s="10">
        <f>V26+'市町村別（集団回収量除く）'!AG26</f>
        <v>1371.8</v>
      </c>
      <c r="AS26" s="104">
        <f t="shared" si="16"/>
        <v>100.16063084112149</v>
      </c>
      <c r="AT26" s="10">
        <f>X26+'市町村別（集団回収量除く）'!AI26</f>
        <v>1369.6000000000001</v>
      </c>
      <c r="AU26" s="41">
        <f>'市町村別（集団回収量除く）'!AJ26</f>
        <v>0</v>
      </c>
      <c r="AV26" s="104" t="s">
        <v>49</v>
      </c>
      <c r="AW26" s="24">
        <v>0</v>
      </c>
      <c r="AX26" s="104" t="s">
        <v>49</v>
      </c>
      <c r="AY26" s="24">
        <f>'市町村別（集団回収量除く）'!AN26</f>
        <v>0</v>
      </c>
      <c r="AZ26" s="104" t="s">
        <v>49</v>
      </c>
      <c r="BA26" s="24">
        <f>'市町村別（集団回収量除く）'!AP26</f>
        <v>0</v>
      </c>
      <c r="BB26" s="104" t="s">
        <v>49</v>
      </c>
      <c r="BC26" s="10">
        <v>0</v>
      </c>
      <c r="BD26" s="104" t="s">
        <v>49</v>
      </c>
      <c r="BE26" s="10">
        <v>0</v>
      </c>
      <c r="BF26" s="41">
        <f t="shared" si="22"/>
        <v>630.1466230443435</v>
      </c>
      <c r="BG26" s="104">
        <f t="shared" si="23"/>
        <v>115.75340418732857</v>
      </c>
      <c r="BH26" s="24">
        <f t="shared" si="24"/>
        <v>544.3871197295856</v>
      </c>
      <c r="BI26" s="104">
        <f t="shared" si="25"/>
        <v>95.7672570226184</v>
      </c>
      <c r="BJ26" s="24">
        <f t="shared" si="26"/>
        <v>568.4480652933515</v>
      </c>
      <c r="BK26" s="104">
        <f t="shared" si="27"/>
        <v>93.02363147829341</v>
      </c>
      <c r="BL26" s="24">
        <f t="shared" si="28"/>
        <v>611.0792024132019</v>
      </c>
      <c r="BM26" s="103">
        <f t="shared" si="29"/>
        <v>100.27057778597529</v>
      </c>
      <c r="BN26" s="10">
        <f t="shared" si="30"/>
        <v>609.4302196178954</v>
      </c>
      <c r="BO26" s="104">
        <f t="shared" si="31"/>
        <v>101.8497350421068</v>
      </c>
      <c r="BP26" s="13">
        <f t="shared" si="32"/>
        <v>598.3621060633533</v>
      </c>
      <c r="BQ26" s="41">
        <f t="shared" si="33"/>
        <v>630.1466230443435</v>
      </c>
      <c r="BR26" s="104">
        <f t="shared" si="34"/>
        <v>115.75340418732857</v>
      </c>
      <c r="BS26" s="24">
        <f t="shared" si="35"/>
        <v>544.3871197295856</v>
      </c>
      <c r="BT26" s="104">
        <f t="shared" si="36"/>
        <v>95.7672570226184</v>
      </c>
      <c r="BU26" s="24">
        <f t="shared" si="37"/>
        <v>568.4480652933515</v>
      </c>
      <c r="BV26" s="104">
        <f t="shared" si="38"/>
        <v>93.02363147829341</v>
      </c>
      <c r="BW26" s="24">
        <f t="shared" si="39"/>
        <v>611.0792024132019</v>
      </c>
      <c r="BX26" s="103">
        <f t="shared" si="40"/>
        <v>100.27057778597529</v>
      </c>
      <c r="BY26" s="10">
        <f t="shared" si="41"/>
        <v>609.4302196178954</v>
      </c>
      <c r="BZ26" s="104">
        <f t="shared" si="42"/>
        <v>101.8497350421068</v>
      </c>
      <c r="CA26" s="10">
        <f t="shared" si="43"/>
        <v>598.3621060633533</v>
      </c>
      <c r="CB26" s="41">
        <f t="shared" si="44"/>
        <v>0</v>
      </c>
      <c r="CC26" s="104" t="s">
        <v>49</v>
      </c>
      <c r="CD26" s="24">
        <f t="shared" si="46"/>
        <v>0</v>
      </c>
      <c r="CE26" s="104" t="s">
        <v>78</v>
      </c>
      <c r="CF26" s="24">
        <f t="shared" si="48"/>
        <v>0</v>
      </c>
      <c r="CG26" s="104" t="s">
        <v>78</v>
      </c>
      <c r="CH26" s="24">
        <f t="shared" si="50"/>
        <v>0</v>
      </c>
      <c r="CI26" s="104" t="s">
        <v>78</v>
      </c>
      <c r="CJ26" s="10">
        <f t="shared" si="52"/>
        <v>0</v>
      </c>
      <c r="CK26" s="104" t="s">
        <v>78</v>
      </c>
      <c r="CL26" s="184">
        <f t="shared" si="54"/>
        <v>0</v>
      </c>
      <c r="CM26" s="173" t="s">
        <v>18</v>
      </c>
      <c r="CN26" s="47">
        <v>23</v>
      </c>
    </row>
    <row r="27" spans="1:92" s="62" customFormat="1" ht="19.5" customHeight="1">
      <c r="A27" s="52">
        <v>24</v>
      </c>
      <c r="B27" s="53" t="s">
        <v>19</v>
      </c>
      <c r="C27" s="54">
        <f>'市町村別（集団回収量除く）'!C27</f>
        <v>12110</v>
      </c>
      <c r="D27" s="55">
        <f t="shared" si="0"/>
        <v>98.44728070888546</v>
      </c>
      <c r="E27" s="54">
        <v>12301</v>
      </c>
      <c r="F27" s="55">
        <f t="shared" si="1"/>
        <v>99.03389421141615</v>
      </c>
      <c r="G27" s="54">
        <f>'市町村別（集団回収量除く）'!G27</f>
        <v>12421</v>
      </c>
      <c r="H27" s="55">
        <f t="shared" si="2"/>
        <v>98.58718945948091</v>
      </c>
      <c r="I27" s="54">
        <v>12599</v>
      </c>
      <c r="J27" s="55">
        <f t="shared" si="3"/>
        <v>98.3682073703935</v>
      </c>
      <c r="K27" s="54">
        <v>12808</v>
      </c>
      <c r="L27" s="55">
        <f t="shared" si="4"/>
        <v>97.76352950156476</v>
      </c>
      <c r="M27" s="56">
        <v>13101</v>
      </c>
      <c r="N27" s="57">
        <v>10.8</v>
      </c>
      <c r="O27" s="102" t="s">
        <v>49</v>
      </c>
      <c r="P27" s="56">
        <v>0</v>
      </c>
      <c r="Q27" s="102" t="s">
        <v>49</v>
      </c>
      <c r="R27" s="56">
        <v>0</v>
      </c>
      <c r="S27" s="102" t="s">
        <v>49</v>
      </c>
      <c r="T27" s="56">
        <v>0</v>
      </c>
      <c r="U27" s="101" t="s">
        <v>49</v>
      </c>
      <c r="V27" s="54">
        <v>0</v>
      </c>
      <c r="W27" s="102" t="s">
        <v>49</v>
      </c>
      <c r="X27" s="59">
        <v>0</v>
      </c>
      <c r="Y27" s="57">
        <f>N27+'市町村別（集団回収量除く）'!N27</f>
        <v>4275.1</v>
      </c>
      <c r="Z27" s="102">
        <f t="shared" si="5"/>
        <v>98.86681621609121</v>
      </c>
      <c r="AA27" s="56">
        <f>P27+'市町村別（集団回収量除く）'!P27</f>
        <v>4324.1</v>
      </c>
      <c r="AB27" s="102">
        <f t="shared" si="5"/>
        <v>102.7883426832747</v>
      </c>
      <c r="AC27" s="56">
        <f>R27+'市町村別（集団回収量除く）'!R27</f>
        <v>4206.8</v>
      </c>
      <c r="AD27" s="102">
        <f t="shared" si="6"/>
        <v>97.8257330883892</v>
      </c>
      <c r="AE27" s="56">
        <f>T27+'市町村別（集団回収量除く）'!T27</f>
        <v>4300.299999999999</v>
      </c>
      <c r="AF27" s="101">
        <f t="shared" si="57"/>
        <v>107.40278228726989</v>
      </c>
      <c r="AG27" s="54">
        <f>V27+'市町村別（集団回収量除く）'!V27</f>
        <v>4003.9000000000005</v>
      </c>
      <c r="AH27" s="102">
        <f t="shared" si="15"/>
        <v>106.80769333368903</v>
      </c>
      <c r="AI27" s="116">
        <f>X27+'市町村別（集団回収量除く）'!X27</f>
        <v>3748.7</v>
      </c>
      <c r="AJ27" s="57">
        <f>N27+'市町村別（集団回収量除く）'!Y27</f>
        <v>3183.8</v>
      </c>
      <c r="AK27" s="102">
        <f t="shared" si="8"/>
        <v>103.75077394336363</v>
      </c>
      <c r="AL27" s="56">
        <f>P27+'市町村別（集団回収量除く）'!AA27</f>
        <v>3068.7000000000003</v>
      </c>
      <c r="AM27" s="102">
        <f t="shared" si="9"/>
        <v>98.38099512695563</v>
      </c>
      <c r="AN27" s="56">
        <f>R27+'市町村別（集団回収量除く）'!AC27</f>
        <v>3119.2000000000003</v>
      </c>
      <c r="AO27" s="102">
        <f t="shared" si="10"/>
        <v>97.81736076266935</v>
      </c>
      <c r="AP27" s="56">
        <f>T27+'市町村別（集団回収量除く）'!AE27</f>
        <v>3188.7999999999997</v>
      </c>
      <c r="AQ27" s="101">
        <f t="shared" si="58"/>
        <v>103.69406867845993</v>
      </c>
      <c r="AR27" s="54">
        <f>V27+'市町村別（集団回収量除く）'!AG27</f>
        <v>3075.2000000000003</v>
      </c>
      <c r="AS27" s="102">
        <f t="shared" si="16"/>
        <v>104.50621899000883</v>
      </c>
      <c r="AT27" s="54">
        <f>X27+'市町村別（集団回収量除く）'!AI27</f>
        <v>2942.6</v>
      </c>
      <c r="AU27" s="57">
        <f>'市町村別（集団回収量除く）'!AJ27</f>
        <v>1091.3</v>
      </c>
      <c r="AV27" s="55">
        <f aca="true" t="shared" si="59" ref="AV27:AV36">AU27*100/AW27</f>
        <v>86.92846901386012</v>
      </c>
      <c r="AW27" s="56">
        <v>1255.4</v>
      </c>
      <c r="AX27" s="55">
        <f aca="true" t="shared" si="60" ref="AX27:AX36">AW27*100/AY27</f>
        <v>115.42846634792203</v>
      </c>
      <c r="AY27" s="56">
        <f>'市町村別（集団回収量除く）'!AN27</f>
        <v>1087.6000000000001</v>
      </c>
      <c r="AZ27" s="102">
        <f aca="true" t="shared" si="61" ref="AZ27:AZ36">AY27*100/BA27</f>
        <v>97.8497525865947</v>
      </c>
      <c r="BA27" s="56">
        <f>'市町村別（集団回収量除く）'!AP27</f>
        <v>1111.5</v>
      </c>
      <c r="BB27" s="101">
        <f t="shared" si="20"/>
        <v>119.6834284483687</v>
      </c>
      <c r="BC27" s="54">
        <v>928.6999999999999</v>
      </c>
      <c r="BD27" s="102">
        <f t="shared" si="21"/>
        <v>115.20903113757598</v>
      </c>
      <c r="BE27" s="54">
        <v>806.1</v>
      </c>
      <c r="BF27" s="57">
        <f t="shared" si="22"/>
        <v>967.1843715711007</v>
      </c>
      <c r="BG27" s="102">
        <f t="shared" si="23"/>
        <v>100.42615245864063</v>
      </c>
      <c r="BH27" s="56">
        <f t="shared" si="24"/>
        <v>963.0801816981135</v>
      </c>
      <c r="BI27" s="102">
        <f t="shared" si="25"/>
        <v>104.07543336729222</v>
      </c>
      <c r="BJ27" s="56">
        <f t="shared" si="26"/>
        <v>925.3674479541304</v>
      </c>
      <c r="BK27" s="102">
        <f t="shared" si="27"/>
        <v>98.95651777835366</v>
      </c>
      <c r="BL27" s="56">
        <f t="shared" si="28"/>
        <v>935.125314359587</v>
      </c>
      <c r="BM27" s="101">
        <f t="shared" si="29"/>
        <v>109.18444603026849</v>
      </c>
      <c r="BN27" s="54">
        <f t="shared" si="30"/>
        <v>856.4638539269123</v>
      </c>
      <c r="BO27" s="102">
        <f t="shared" si="31"/>
        <v>109.25106108406153</v>
      </c>
      <c r="BP27" s="61">
        <f t="shared" si="32"/>
        <v>783.9409937336164</v>
      </c>
      <c r="BQ27" s="57">
        <f t="shared" si="33"/>
        <v>720.2922977727002</v>
      </c>
      <c r="BR27" s="102">
        <f t="shared" si="34"/>
        <v>105.38714040275113</v>
      </c>
      <c r="BS27" s="56">
        <f t="shared" si="35"/>
        <v>683.4726656592126</v>
      </c>
      <c r="BT27" s="102">
        <f t="shared" si="36"/>
        <v>99.61289807437889</v>
      </c>
      <c r="BU27" s="56">
        <f t="shared" si="37"/>
        <v>686.1286830033573</v>
      </c>
      <c r="BV27" s="102">
        <f t="shared" si="38"/>
        <v>98.94804867546237</v>
      </c>
      <c r="BW27" s="56">
        <f t="shared" si="39"/>
        <v>693.4231570890057</v>
      </c>
      <c r="BX27" s="101">
        <f t="shared" si="40"/>
        <v>105.41420998759543</v>
      </c>
      <c r="BY27" s="54">
        <f t="shared" si="41"/>
        <v>657.8080480521592</v>
      </c>
      <c r="BZ27" s="102">
        <f t="shared" si="42"/>
        <v>106.89693746003324</v>
      </c>
      <c r="CA27" s="54">
        <f t="shared" si="43"/>
        <v>615.3665985969909</v>
      </c>
      <c r="CB27" s="57">
        <f t="shared" si="44"/>
        <v>246.8920737984005</v>
      </c>
      <c r="CC27" s="102">
        <f aca="true" t="shared" si="62" ref="CC27:CC36">CB27*100/CD27</f>
        <v>88.29951257964436</v>
      </c>
      <c r="CD27" s="56">
        <f t="shared" si="46"/>
        <v>279.607516038901</v>
      </c>
      <c r="CE27" s="102">
        <f t="shared" si="47"/>
        <v>116.87383359316138</v>
      </c>
      <c r="CF27" s="56">
        <f t="shared" si="48"/>
        <v>239.23876495077306</v>
      </c>
      <c r="CG27" s="102">
        <f t="shared" si="49"/>
        <v>98.9808149221231</v>
      </c>
      <c r="CH27" s="56">
        <f t="shared" si="50"/>
        <v>241.70215727058138</v>
      </c>
      <c r="CI27" s="101">
        <f t="shared" si="51"/>
        <v>121.66881114109898</v>
      </c>
      <c r="CJ27" s="54">
        <f t="shared" si="52"/>
        <v>198.65580587475293</v>
      </c>
      <c r="CK27" s="102">
        <f t="shared" si="53"/>
        <v>117.84459064126972</v>
      </c>
      <c r="CL27" s="183">
        <f t="shared" si="54"/>
        <v>168.57439513662558</v>
      </c>
      <c r="CM27" s="172" t="s">
        <v>19</v>
      </c>
      <c r="CN27" s="63">
        <v>24</v>
      </c>
    </row>
    <row r="28" spans="1:92" s="28" customFormat="1" ht="19.5" customHeight="1">
      <c r="A28" s="14">
        <v>25</v>
      </c>
      <c r="B28" s="26" t="s">
        <v>20</v>
      </c>
      <c r="C28" s="10">
        <f>'市町村別（集団回収量除く）'!C28</f>
        <v>16009</v>
      </c>
      <c r="D28" s="11">
        <f t="shared" si="0"/>
        <v>98.65656005423061</v>
      </c>
      <c r="E28" s="10">
        <v>16227</v>
      </c>
      <c r="F28" s="11">
        <f t="shared" si="1"/>
        <v>98.48871085214859</v>
      </c>
      <c r="G28" s="10">
        <f>'市町村別（集団回収量除く）'!G28</f>
        <v>16476</v>
      </c>
      <c r="H28" s="11">
        <f t="shared" si="2"/>
        <v>98.03058249538883</v>
      </c>
      <c r="I28" s="10">
        <v>16807</v>
      </c>
      <c r="J28" s="11">
        <f t="shared" si="3"/>
        <v>98.78916122964792</v>
      </c>
      <c r="K28" s="10">
        <v>17013</v>
      </c>
      <c r="L28" s="11">
        <f t="shared" si="4"/>
        <v>98.36378353376503</v>
      </c>
      <c r="M28" s="24">
        <v>17296</v>
      </c>
      <c r="N28" s="41">
        <v>317.7</v>
      </c>
      <c r="O28" s="104">
        <f>N28*100/P28</f>
        <v>95.4054054054054</v>
      </c>
      <c r="P28" s="24">
        <v>333</v>
      </c>
      <c r="Q28" s="104">
        <f>P28*100/R28</f>
        <v>94.0677966101695</v>
      </c>
      <c r="R28" s="24">
        <v>354</v>
      </c>
      <c r="S28" s="104">
        <f>R28*100/T28</f>
        <v>94.4251800480128</v>
      </c>
      <c r="T28" s="24">
        <v>374.9</v>
      </c>
      <c r="U28" s="103">
        <f t="shared" si="13"/>
        <v>104.13888888888889</v>
      </c>
      <c r="V28" s="10">
        <v>360</v>
      </c>
      <c r="W28" s="104">
        <f t="shared" si="14"/>
        <v>81.13590263691684</v>
      </c>
      <c r="X28" s="12">
        <v>443.7</v>
      </c>
      <c r="Y28" s="41">
        <f>N28+'市町村別（集団回収量除く）'!N28</f>
        <v>5053.099999999999</v>
      </c>
      <c r="Z28" s="104">
        <f t="shared" si="5"/>
        <v>96.90664314206809</v>
      </c>
      <c r="AA28" s="24">
        <f>P28+'市町村別（集団回収量除く）'!P28</f>
        <v>5214.400000000001</v>
      </c>
      <c r="AB28" s="104">
        <f t="shared" si="5"/>
        <v>98.2477295851076</v>
      </c>
      <c r="AC28" s="24">
        <f>R28+'市町村別（集団回収量除く）'!R28</f>
        <v>5307.4</v>
      </c>
      <c r="AD28" s="104">
        <f t="shared" si="6"/>
        <v>94.01448992967603</v>
      </c>
      <c r="AE28" s="24">
        <f>T28+'市町村別（集団回収量除く）'!T28</f>
        <v>5645.299999999999</v>
      </c>
      <c r="AF28" s="103">
        <f t="shared" si="57"/>
        <v>105.06402143973793</v>
      </c>
      <c r="AG28" s="10">
        <f>V28+'市町村別（集団回収量除く）'!V28</f>
        <v>5373.200000000001</v>
      </c>
      <c r="AH28" s="104">
        <f t="shared" si="15"/>
        <v>106.12680229113177</v>
      </c>
      <c r="AI28" s="115">
        <f>X28+'市町村別（集団回収量除く）'!X28</f>
        <v>5063</v>
      </c>
      <c r="AJ28" s="41">
        <f>N28+'市町村別（集団回収量除く）'!Y28</f>
        <v>4025.899999999999</v>
      </c>
      <c r="AK28" s="104">
        <f t="shared" si="8"/>
        <v>98.35100405530854</v>
      </c>
      <c r="AL28" s="24">
        <f>P28+'市町村別（集団回収量除く）'!AA28</f>
        <v>4093.3999999999996</v>
      </c>
      <c r="AM28" s="104">
        <f t="shared" si="9"/>
        <v>95.72965388213282</v>
      </c>
      <c r="AN28" s="24">
        <f>R28+'市町村別（集団回収量除く）'!AC28</f>
        <v>4276</v>
      </c>
      <c r="AO28" s="104">
        <f t="shared" si="10"/>
        <v>97.15973642354011</v>
      </c>
      <c r="AP28" s="24">
        <f>T28+'市町村別（集団回収量除く）'!AE28</f>
        <v>4401</v>
      </c>
      <c r="AQ28" s="103">
        <f t="shared" si="58"/>
        <v>102.01668984700973</v>
      </c>
      <c r="AR28" s="10">
        <f>V28+'市町村別（集団回収量除く）'!AG28</f>
        <v>4314</v>
      </c>
      <c r="AS28" s="104">
        <f t="shared" si="16"/>
        <v>99.48573668795977</v>
      </c>
      <c r="AT28" s="10">
        <f>X28+'市町村別（集団回収量除く）'!AI28</f>
        <v>4336.3</v>
      </c>
      <c r="AU28" s="41">
        <f>'市町村別（集団回収量除く）'!AJ28</f>
        <v>1027.2</v>
      </c>
      <c r="AV28" s="11">
        <f t="shared" si="59"/>
        <v>91.63247100802855</v>
      </c>
      <c r="AW28" s="24">
        <v>1121</v>
      </c>
      <c r="AX28" s="11">
        <f t="shared" si="60"/>
        <v>108.68722125266629</v>
      </c>
      <c r="AY28" s="24">
        <f>'市町村別（集団回収量除く）'!AN28</f>
        <v>1031.3999999999999</v>
      </c>
      <c r="AZ28" s="104">
        <f t="shared" si="61"/>
        <v>82.88997830105278</v>
      </c>
      <c r="BA28" s="24">
        <f>'市町村別（集団回収量除く）'!AP28</f>
        <v>1244.3000000000002</v>
      </c>
      <c r="BB28" s="103">
        <f t="shared" si="20"/>
        <v>117.47545317220545</v>
      </c>
      <c r="BC28" s="10">
        <v>1059.2</v>
      </c>
      <c r="BD28" s="104">
        <f t="shared" si="21"/>
        <v>145.75478189073894</v>
      </c>
      <c r="BE28" s="10">
        <v>726.7</v>
      </c>
      <c r="BF28" s="41">
        <f t="shared" si="22"/>
        <v>864.7704159560931</v>
      </c>
      <c r="BG28" s="104">
        <f t="shared" si="23"/>
        <v>98.22625387384214</v>
      </c>
      <c r="BH28" s="24">
        <f t="shared" si="24"/>
        <v>880.3862326530028</v>
      </c>
      <c r="BI28" s="104">
        <f t="shared" si="25"/>
        <v>100.02862317375475</v>
      </c>
      <c r="BJ28" s="24">
        <f t="shared" si="26"/>
        <v>880.1343102800961</v>
      </c>
      <c r="BK28" s="104">
        <f t="shared" si="27"/>
        <v>95.64119415797771</v>
      </c>
      <c r="BL28" s="24">
        <f t="shared" si="28"/>
        <v>920.2460488169068</v>
      </c>
      <c r="BM28" s="103">
        <f t="shared" si="29"/>
        <v>106.35176990267514</v>
      </c>
      <c r="BN28" s="10">
        <f t="shared" si="30"/>
        <v>865.2851284553554</v>
      </c>
      <c r="BO28" s="104">
        <f t="shared" si="31"/>
        <v>107.89215143874773</v>
      </c>
      <c r="BP28" s="13">
        <f t="shared" si="32"/>
        <v>801.9907999949311</v>
      </c>
      <c r="BQ28" s="41">
        <f t="shared" si="33"/>
        <v>688.978887731815</v>
      </c>
      <c r="BR28" s="104">
        <f t="shared" si="34"/>
        <v>99.69028314107635</v>
      </c>
      <c r="BS28" s="24">
        <f t="shared" si="35"/>
        <v>691.1194010321036</v>
      </c>
      <c r="BT28" s="104">
        <f t="shared" si="36"/>
        <v>97.46490341473826</v>
      </c>
      <c r="BU28" s="24">
        <f t="shared" si="37"/>
        <v>709.0956609182822</v>
      </c>
      <c r="BV28" s="104">
        <f t="shared" si="38"/>
        <v>98.84086189876285</v>
      </c>
      <c r="BW28" s="24">
        <f t="shared" si="39"/>
        <v>717.4114503823015</v>
      </c>
      <c r="BX28" s="103">
        <f t="shared" si="40"/>
        <v>103.2670877828986</v>
      </c>
      <c r="BY28" s="10">
        <f t="shared" si="41"/>
        <v>694.7145172627861</v>
      </c>
      <c r="BZ28" s="104">
        <f t="shared" si="42"/>
        <v>101.14061610268337</v>
      </c>
      <c r="CA28" s="10">
        <f t="shared" si="43"/>
        <v>686.8798550302232</v>
      </c>
      <c r="CB28" s="41">
        <f t="shared" si="44"/>
        <v>175.79152822427798</v>
      </c>
      <c r="CC28" s="104">
        <f t="shared" si="62"/>
        <v>92.88026154333683</v>
      </c>
      <c r="CD28" s="24">
        <f t="shared" si="46"/>
        <v>189.26683162089904</v>
      </c>
      <c r="CE28" s="104">
        <f t="shared" si="47"/>
        <v>110.65734693713897</v>
      </c>
      <c r="CF28" s="24">
        <f t="shared" si="48"/>
        <v>171.0386493618139</v>
      </c>
      <c r="CG28" s="104">
        <f t="shared" si="49"/>
        <v>84.3241984759111</v>
      </c>
      <c r="CH28" s="24">
        <f t="shared" si="50"/>
        <v>202.83459843460534</v>
      </c>
      <c r="CI28" s="103">
        <f t="shared" si="51"/>
        <v>118.9153260438348</v>
      </c>
      <c r="CJ28" s="10">
        <f t="shared" si="52"/>
        <v>170.57061119256912</v>
      </c>
      <c r="CK28" s="104">
        <f t="shared" si="53"/>
        <v>148.17931626298838</v>
      </c>
      <c r="CL28" s="184">
        <f t="shared" si="54"/>
        <v>115.11094496470797</v>
      </c>
      <c r="CM28" s="173" t="s">
        <v>20</v>
      </c>
      <c r="CN28" s="47">
        <v>25</v>
      </c>
    </row>
    <row r="29" spans="1:92" s="62" customFormat="1" ht="19.5" customHeight="1">
      <c r="A29" s="52">
        <v>26</v>
      </c>
      <c r="B29" s="53" t="s">
        <v>21</v>
      </c>
      <c r="C29" s="54">
        <f>'市町村別（集団回収量除く）'!C29</f>
        <v>9666</v>
      </c>
      <c r="D29" s="55">
        <f t="shared" si="0"/>
        <v>97.65609213982623</v>
      </c>
      <c r="E29" s="54">
        <v>9898</v>
      </c>
      <c r="F29" s="55">
        <f t="shared" si="1"/>
        <v>97.61341222879685</v>
      </c>
      <c r="G29" s="54">
        <f>'市町村別（集団回収量除く）'!G29</f>
        <v>10140</v>
      </c>
      <c r="H29" s="55">
        <f t="shared" si="2"/>
        <v>98.11320754716981</v>
      </c>
      <c r="I29" s="54">
        <v>10335</v>
      </c>
      <c r="J29" s="55">
        <f t="shared" si="3"/>
        <v>97.51839969805624</v>
      </c>
      <c r="K29" s="54">
        <v>10598</v>
      </c>
      <c r="L29" s="55">
        <f t="shared" si="4"/>
        <v>97.78556929322754</v>
      </c>
      <c r="M29" s="56">
        <v>10838</v>
      </c>
      <c r="N29" s="57">
        <v>851</v>
      </c>
      <c r="O29" s="102">
        <f>N29*100/P29</f>
        <v>96.21254946297343</v>
      </c>
      <c r="P29" s="56">
        <v>884.5</v>
      </c>
      <c r="Q29" s="102">
        <f>P29*100/R29</f>
        <v>94.09574468085107</v>
      </c>
      <c r="R29" s="56">
        <v>940</v>
      </c>
      <c r="S29" s="102">
        <f>R29*100/T29</f>
        <v>93.9060939060939</v>
      </c>
      <c r="T29" s="56">
        <v>1001</v>
      </c>
      <c r="U29" s="101">
        <f t="shared" si="13"/>
        <v>101.93482688391039</v>
      </c>
      <c r="V29" s="54">
        <v>982</v>
      </c>
      <c r="W29" s="102">
        <f t="shared" si="14"/>
        <v>102.44105987899019</v>
      </c>
      <c r="X29" s="59">
        <v>958.6</v>
      </c>
      <c r="Y29" s="57">
        <f>N29+'市町村別（集団回収量除く）'!N29</f>
        <v>3574.6000000000004</v>
      </c>
      <c r="Z29" s="102">
        <f t="shared" si="5"/>
        <v>97.80294946510166</v>
      </c>
      <c r="AA29" s="56">
        <f>P29+'市町村別（集団回収量除く）'!P29</f>
        <v>3654.9</v>
      </c>
      <c r="AB29" s="102">
        <f t="shared" si="5"/>
        <v>99.00048756704047</v>
      </c>
      <c r="AC29" s="56">
        <f>R29+'市町村別（集団回収量除く）'!R29</f>
        <v>3691.8</v>
      </c>
      <c r="AD29" s="102">
        <f t="shared" si="6"/>
        <v>97.617599619239</v>
      </c>
      <c r="AE29" s="56">
        <f>T29+'市町村別（集団回収量除く）'!T29</f>
        <v>3781.9</v>
      </c>
      <c r="AF29" s="101">
        <f t="shared" si="57"/>
        <v>100.85335608949572</v>
      </c>
      <c r="AG29" s="54">
        <f>V29+'市町村別（集団回収量除く）'!V29</f>
        <v>3749.9</v>
      </c>
      <c r="AH29" s="102">
        <f t="shared" si="15"/>
        <v>100.14153714682476</v>
      </c>
      <c r="AI29" s="116">
        <f>X29+'市町村別（集団回収量除く）'!X29</f>
        <v>3744.6</v>
      </c>
      <c r="AJ29" s="57">
        <f>N29+'市町村別（集団回収量除く）'!Y29</f>
        <v>2869.9000000000005</v>
      </c>
      <c r="AK29" s="102">
        <f t="shared" si="8"/>
        <v>96.69474393530999</v>
      </c>
      <c r="AL29" s="56">
        <f>P29+'市町村別（集団回収量除く）'!AA29</f>
        <v>2968</v>
      </c>
      <c r="AM29" s="102">
        <f t="shared" si="9"/>
        <v>99.47380768844053</v>
      </c>
      <c r="AN29" s="56">
        <f>R29+'市町村別（集団回収量除く）'!AC29</f>
        <v>2983.7</v>
      </c>
      <c r="AO29" s="102">
        <f t="shared" si="10"/>
        <v>97.29033520281726</v>
      </c>
      <c r="AP29" s="56">
        <f>T29+'市町村別（集団回収量除く）'!AE29</f>
        <v>3066.8</v>
      </c>
      <c r="AQ29" s="101">
        <f t="shared" si="58"/>
        <v>100.38953811908736</v>
      </c>
      <c r="AR29" s="54">
        <f>V29+'市町村別（集団回収量除く）'!AG29</f>
        <v>3054.9</v>
      </c>
      <c r="AS29" s="102">
        <f t="shared" si="16"/>
        <v>100.16722408026757</v>
      </c>
      <c r="AT29" s="54">
        <f>X29+'市町村別（集団回収量除く）'!AI29</f>
        <v>3049.7999999999997</v>
      </c>
      <c r="AU29" s="57">
        <f>'市町村別（集団回収量除く）'!AJ29</f>
        <v>704.6999999999999</v>
      </c>
      <c r="AV29" s="55">
        <f t="shared" si="59"/>
        <v>102.59135245304994</v>
      </c>
      <c r="AW29" s="56">
        <v>686.9</v>
      </c>
      <c r="AX29" s="55">
        <f t="shared" si="60"/>
        <v>97.00607258861744</v>
      </c>
      <c r="AY29" s="56">
        <f>'市町村別（集団回収量除く）'!AN29</f>
        <v>708.0999999999999</v>
      </c>
      <c r="AZ29" s="102">
        <f t="shared" si="61"/>
        <v>99.02111592784223</v>
      </c>
      <c r="BA29" s="56">
        <f>'市町村別（集団回収量除く）'!AP29</f>
        <v>715.1</v>
      </c>
      <c r="BB29" s="101">
        <f t="shared" si="20"/>
        <v>102.89208633093526</v>
      </c>
      <c r="BC29" s="54">
        <v>695</v>
      </c>
      <c r="BD29" s="102">
        <f t="shared" si="21"/>
        <v>100.02878526194588</v>
      </c>
      <c r="BE29" s="54">
        <v>694.8</v>
      </c>
      <c r="BF29" s="57">
        <f t="shared" si="22"/>
        <v>1013.1827702808037</v>
      </c>
      <c r="BG29" s="102">
        <f t="shared" si="23"/>
        <v>100.15038214417301</v>
      </c>
      <c r="BH29" s="56">
        <f t="shared" si="24"/>
        <v>1011.6614121574304</v>
      </c>
      <c r="BI29" s="102">
        <f t="shared" si="25"/>
        <v>101.69885419727889</v>
      </c>
      <c r="BJ29" s="56">
        <f t="shared" si="26"/>
        <v>994.7618585701814</v>
      </c>
      <c r="BK29" s="102">
        <f t="shared" si="27"/>
        <v>99.22301726745367</v>
      </c>
      <c r="BL29" s="56">
        <f t="shared" si="28"/>
        <v>1002.5515106931495</v>
      </c>
      <c r="BM29" s="101">
        <f t="shared" si="29"/>
        <v>103.41982272244564</v>
      </c>
      <c r="BN29" s="54">
        <f t="shared" si="30"/>
        <v>969.3997575143411</v>
      </c>
      <c r="BO29" s="102">
        <f t="shared" si="31"/>
        <v>102.40932058853433</v>
      </c>
      <c r="BP29" s="61">
        <f t="shared" si="32"/>
        <v>946.5932904771896</v>
      </c>
      <c r="BQ29" s="57">
        <f t="shared" si="33"/>
        <v>813.4429677247464</v>
      </c>
      <c r="BR29" s="102">
        <f t="shared" si="34"/>
        <v>99.01557784726862</v>
      </c>
      <c r="BS29" s="56">
        <f t="shared" si="35"/>
        <v>821.5302939295885</v>
      </c>
      <c r="BT29" s="102">
        <f t="shared" si="36"/>
        <v>102.18507517656757</v>
      </c>
      <c r="BU29" s="56">
        <f t="shared" si="37"/>
        <v>803.9630958924779</v>
      </c>
      <c r="BV29" s="102">
        <f t="shared" si="38"/>
        <v>98.89037066511663</v>
      </c>
      <c r="BW29" s="56">
        <f t="shared" si="39"/>
        <v>812.9842071429044</v>
      </c>
      <c r="BX29" s="101">
        <f t="shared" si="40"/>
        <v>102.94420174030846</v>
      </c>
      <c r="BY29" s="54">
        <f t="shared" si="41"/>
        <v>789.7328780048963</v>
      </c>
      <c r="BZ29" s="102">
        <f t="shared" si="42"/>
        <v>102.43558922267786</v>
      </c>
      <c r="CA29" s="54">
        <f t="shared" si="43"/>
        <v>770.9555672961952</v>
      </c>
      <c r="CB29" s="57">
        <f t="shared" si="44"/>
        <v>199.7398025560572</v>
      </c>
      <c r="CC29" s="102">
        <f t="shared" si="62"/>
        <v>105.05371473001118</v>
      </c>
      <c r="CD29" s="56">
        <f t="shared" si="46"/>
        <v>190.1311182278418</v>
      </c>
      <c r="CE29" s="102">
        <f t="shared" si="47"/>
        <v>99.65007925602255</v>
      </c>
      <c r="CF29" s="56">
        <f t="shared" si="48"/>
        <v>190.7987626777034</v>
      </c>
      <c r="CG29" s="102">
        <f t="shared" si="49"/>
        <v>100.64961578520956</v>
      </c>
      <c r="CH29" s="56">
        <f t="shared" si="50"/>
        <v>189.56730355024487</v>
      </c>
      <c r="CI29" s="101">
        <f t="shared" si="51"/>
        <v>105.51043356896486</v>
      </c>
      <c r="CJ29" s="54">
        <f t="shared" si="52"/>
        <v>179.66687950944478</v>
      </c>
      <c r="CK29" s="102">
        <f t="shared" si="53"/>
        <v>102.29401534902524</v>
      </c>
      <c r="CL29" s="183">
        <f t="shared" si="54"/>
        <v>175.6377231809943</v>
      </c>
      <c r="CM29" s="172" t="s">
        <v>21</v>
      </c>
      <c r="CN29" s="63">
        <v>26</v>
      </c>
    </row>
    <row r="30" spans="1:92" s="28" customFormat="1" ht="19.5" customHeight="1">
      <c r="A30" s="14">
        <v>27</v>
      </c>
      <c r="B30" s="26" t="s">
        <v>22</v>
      </c>
      <c r="C30" s="10">
        <f>'市町村別（集団回収量除く）'!C30</f>
        <v>3551</v>
      </c>
      <c r="D30" s="11">
        <f t="shared" si="0"/>
        <v>98.72115651932165</v>
      </c>
      <c r="E30" s="10">
        <v>3597</v>
      </c>
      <c r="F30" s="11">
        <f t="shared" si="1"/>
        <v>98.92739273927393</v>
      </c>
      <c r="G30" s="10">
        <f>'市町村別（集団回収量除く）'!G30</f>
        <v>3636</v>
      </c>
      <c r="H30" s="11">
        <f t="shared" si="2"/>
        <v>98.40324763193505</v>
      </c>
      <c r="I30" s="10">
        <v>3695</v>
      </c>
      <c r="J30" s="11">
        <f t="shared" si="3"/>
        <v>98.48081023454158</v>
      </c>
      <c r="K30" s="10">
        <v>3752</v>
      </c>
      <c r="L30" s="11">
        <f t="shared" si="4"/>
        <v>97.6066597294485</v>
      </c>
      <c r="M30" s="24">
        <v>3844</v>
      </c>
      <c r="N30" s="41">
        <v>145.9</v>
      </c>
      <c r="O30" s="104" t="s">
        <v>67</v>
      </c>
      <c r="P30" s="24">
        <v>0</v>
      </c>
      <c r="Q30" s="104" t="s">
        <v>67</v>
      </c>
      <c r="R30" s="24">
        <v>0</v>
      </c>
      <c r="S30" s="104" t="s">
        <v>67</v>
      </c>
      <c r="T30" s="24">
        <v>155</v>
      </c>
      <c r="U30" s="103">
        <f t="shared" si="13"/>
        <v>100.64935064935065</v>
      </c>
      <c r="V30" s="10">
        <v>154</v>
      </c>
      <c r="W30" s="104">
        <f t="shared" si="14"/>
        <v>85.55555555555556</v>
      </c>
      <c r="X30" s="12">
        <v>180</v>
      </c>
      <c r="Y30" s="41">
        <f>N30+'市町村別（集団回収量除く）'!N30</f>
        <v>1083.2</v>
      </c>
      <c r="Z30" s="104">
        <f t="shared" si="5"/>
        <v>113.82934005884826</v>
      </c>
      <c r="AA30" s="24">
        <f>P30+'市町村別（集団回収量除く）'!P30</f>
        <v>951.5999999999999</v>
      </c>
      <c r="AB30" s="104">
        <f t="shared" si="5"/>
        <v>89.59608323133415</v>
      </c>
      <c r="AC30" s="24">
        <f>R30+'市町村別（集団回収量除く）'!R30</f>
        <v>1062.1</v>
      </c>
      <c r="AD30" s="104">
        <f t="shared" si="6"/>
        <v>91.66307068266161</v>
      </c>
      <c r="AE30" s="24">
        <f>T30+'市町村別（集団回収量除く）'!T30</f>
        <v>1158.6999999999998</v>
      </c>
      <c r="AF30" s="103">
        <f t="shared" si="57"/>
        <v>102.94980008884939</v>
      </c>
      <c r="AG30" s="10">
        <f>V30+'市町村別（集団回収量除く）'!V30</f>
        <v>1125.5</v>
      </c>
      <c r="AH30" s="104">
        <f t="shared" si="15"/>
        <v>100.598855917054</v>
      </c>
      <c r="AI30" s="115">
        <f>X30+'市町村別（集団回収量除く）'!X30</f>
        <v>1118.8</v>
      </c>
      <c r="AJ30" s="41">
        <f>N30+'市町村別（集団回収量除く）'!Y30</f>
        <v>853.6999999999999</v>
      </c>
      <c r="AK30" s="104">
        <f t="shared" si="8"/>
        <v>119.24849839363038</v>
      </c>
      <c r="AL30" s="24">
        <f>P30+'市町村別（集団回収量除く）'!AA30</f>
        <v>715.9000000000001</v>
      </c>
      <c r="AM30" s="104">
        <f t="shared" si="9"/>
        <v>94.62067142479515</v>
      </c>
      <c r="AN30" s="24">
        <f>R30+'市町村別（集団回収量除く）'!AC30</f>
        <v>756.6</v>
      </c>
      <c r="AO30" s="104">
        <f t="shared" si="10"/>
        <v>83.88956647078389</v>
      </c>
      <c r="AP30" s="24">
        <f>T30+'市町村別（集団回収量除く）'!AE30</f>
        <v>901.9000000000001</v>
      </c>
      <c r="AQ30" s="103">
        <f t="shared" si="58"/>
        <v>103.07428571428572</v>
      </c>
      <c r="AR30" s="10">
        <f>V30+'市町村別（集団回収量除く）'!AG30</f>
        <v>875.0000000000001</v>
      </c>
      <c r="AS30" s="104">
        <f t="shared" si="16"/>
        <v>97.87472035794185</v>
      </c>
      <c r="AT30" s="10">
        <f>X30+'市町村別（集団回収量除く）'!AI30</f>
        <v>894</v>
      </c>
      <c r="AU30" s="41">
        <f>'市町村別（集団回収量除く）'!AJ30</f>
        <v>229.5</v>
      </c>
      <c r="AV30" s="11">
        <f t="shared" si="59"/>
        <v>97.36953754773018</v>
      </c>
      <c r="AW30" s="24">
        <v>235.69999999999996</v>
      </c>
      <c r="AX30" s="11">
        <f t="shared" si="60"/>
        <v>77.15220949263501</v>
      </c>
      <c r="AY30" s="24">
        <f>'市町村別（集団回収量除く）'!AN30</f>
        <v>305.5</v>
      </c>
      <c r="AZ30" s="104">
        <f t="shared" si="61"/>
        <v>118.96417445482865</v>
      </c>
      <c r="BA30" s="24">
        <f>'市町村別（集団回収量除く）'!AP30</f>
        <v>256.8</v>
      </c>
      <c r="BB30" s="103">
        <f t="shared" si="20"/>
        <v>102.51497005988023</v>
      </c>
      <c r="BC30" s="10">
        <v>250.50000000000003</v>
      </c>
      <c r="BD30" s="104">
        <f t="shared" si="21"/>
        <v>111.43238434163702</v>
      </c>
      <c r="BE30" s="10">
        <v>224.8</v>
      </c>
      <c r="BF30" s="41">
        <f t="shared" si="22"/>
        <v>835.7283111452302</v>
      </c>
      <c r="BG30" s="104">
        <f t="shared" si="23"/>
        <v>115.3038964211989</v>
      </c>
      <c r="BH30" s="24">
        <f t="shared" si="24"/>
        <v>724.8049173397922</v>
      </c>
      <c r="BI30" s="104">
        <f t="shared" si="25"/>
        <v>90.81564717802272</v>
      </c>
      <c r="BJ30" s="24">
        <f t="shared" si="26"/>
        <v>798.105766860839</v>
      </c>
      <c r="BK30" s="104">
        <f t="shared" si="27"/>
        <v>92.8959433089706</v>
      </c>
      <c r="BL30" s="24">
        <f t="shared" si="28"/>
        <v>859.1395258309079</v>
      </c>
      <c r="BM30" s="103">
        <f t="shared" si="29"/>
        <v>104.53792961660702</v>
      </c>
      <c r="BN30" s="10">
        <f t="shared" si="30"/>
        <v>821.8447878026695</v>
      </c>
      <c r="BO30" s="104">
        <f t="shared" si="31"/>
        <v>103.06556560371948</v>
      </c>
      <c r="BP30" s="13">
        <f t="shared" si="32"/>
        <v>797.3999686399727</v>
      </c>
      <c r="BQ30" s="41">
        <f t="shared" si="33"/>
        <v>658.6606898307634</v>
      </c>
      <c r="BR30" s="104">
        <f t="shared" si="34"/>
        <v>120.79325506107813</v>
      </c>
      <c r="BS30" s="24">
        <f t="shared" si="35"/>
        <v>545.2793614160964</v>
      </c>
      <c r="BT30" s="104">
        <f t="shared" si="36"/>
        <v>95.90862905998773</v>
      </c>
      <c r="BU30" s="24">
        <f t="shared" si="37"/>
        <v>568.5404606034374</v>
      </c>
      <c r="BV30" s="104">
        <f t="shared" si="38"/>
        <v>85.01788509860748</v>
      </c>
      <c r="BW30" s="24">
        <f t="shared" si="39"/>
        <v>668.7304205979943</v>
      </c>
      <c r="BX30" s="103">
        <f t="shared" si="40"/>
        <v>104.66433558863328</v>
      </c>
      <c r="BY30" s="10">
        <f t="shared" si="41"/>
        <v>638.928644448988</v>
      </c>
      <c r="BZ30" s="104">
        <f t="shared" si="42"/>
        <v>100.27463354369095</v>
      </c>
      <c r="CA30" s="10">
        <f t="shared" si="43"/>
        <v>637.178737901444</v>
      </c>
      <c r="CB30" s="41">
        <f t="shared" si="44"/>
        <v>177.0676213144667</v>
      </c>
      <c r="CC30" s="104">
        <f t="shared" si="62"/>
        <v>98.63087202455237</v>
      </c>
      <c r="CD30" s="24">
        <f t="shared" si="46"/>
        <v>179.5255559236959</v>
      </c>
      <c r="CE30" s="104">
        <f t="shared" si="47"/>
        <v>78.20238992141158</v>
      </c>
      <c r="CF30" s="24">
        <f t="shared" si="48"/>
        <v>229.56530625740166</v>
      </c>
      <c r="CG30" s="104">
        <f t="shared" si="49"/>
        <v>120.56424821522631</v>
      </c>
      <c r="CH30" s="24">
        <f t="shared" si="50"/>
        <v>190.4091052329138</v>
      </c>
      <c r="CI30" s="103">
        <f t="shared" si="51"/>
        <v>104.09639179016796</v>
      </c>
      <c r="CJ30" s="10">
        <f t="shared" si="52"/>
        <v>182.91614335368172</v>
      </c>
      <c r="CK30" s="104">
        <f t="shared" si="53"/>
        <v>114.16473491717824</v>
      </c>
      <c r="CL30" s="184">
        <f t="shared" si="54"/>
        <v>160.22123073852865</v>
      </c>
      <c r="CM30" s="173" t="s">
        <v>22</v>
      </c>
      <c r="CN30" s="47">
        <v>27</v>
      </c>
    </row>
    <row r="31" spans="1:92" s="62" customFormat="1" ht="19.5" customHeight="1">
      <c r="A31" s="52">
        <v>28</v>
      </c>
      <c r="B31" s="53" t="s">
        <v>51</v>
      </c>
      <c r="C31" s="54">
        <f>'市町村別（集団回収量除く）'!C31</f>
        <v>2785</v>
      </c>
      <c r="D31" s="55">
        <f t="shared" si="0"/>
        <v>98.58407079646018</v>
      </c>
      <c r="E31" s="54">
        <v>2825</v>
      </c>
      <c r="F31" s="55">
        <f t="shared" si="1"/>
        <v>98.50069735006973</v>
      </c>
      <c r="G31" s="54">
        <f>'市町村別（集団回収量除く）'!G31</f>
        <v>2868</v>
      </c>
      <c r="H31" s="55">
        <f t="shared" si="2"/>
        <v>98.4552008238929</v>
      </c>
      <c r="I31" s="54">
        <v>2913</v>
      </c>
      <c r="J31" s="55">
        <f t="shared" si="3"/>
        <v>98.64544530985438</v>
      </c>
      <c r="K31" s="54">
        <v>2953</v>
      </c>
      <c r="L31" s="55">
        <f t="shared" si="4"/>
        <v>98.59766277128547</v>
      </c>
      <c r="M31" s="56">
        <v>2995</v>
      </c>
      <c r="N31" s="57">
        <v>15.8</v>
      </c>
      <c r="O31" s="102">
        <f>N31*100/P31</f>
        <v>112.85714285714286</v>
      </c>
      <c r="P31" s="56">
        <v>14</v>
      </c>
      <c r="Q31" s="102">
        <f>P31*100/R31</f>
        <v>73.6842105263158</v>
      </c>
      <c r="R31" s="56">
        <v>19</v>
      </c>
      <c r="S31" s="102">
        <f>R31*100/T31</f>
        <v>107.95454545454544</v>
      </c>
      <c r="T31" s="56">
        <v>17.6</v>
      </c>
      <c r="U31" s="101">
        <f t="shared" si="13"/>
        <v>92.63157894736844</v>
      </c>
      <c r="V31" s="54">
        <v>19</v>
      </c>
      <c r="W31" s="102" t="s">
        <v>49</v>
      </c>
      <c r="X31" s="59">
        <v>0</v>
      </c>
      <c r="Y31" s="57">
        <f>N31+'市町村別（集団回収量除く）'!N31</f>
        <v>977.9000000000001</v>
      </c>
      <c r="Z31" s="102">
        <f t="shared" si="5"/>
        <v>95.00631497133976</v>
      </c>
      <c r="AA31" s="56">
        <f>P31+'市町村別（集団回収量除く）'!P31</f>
        <v>1029.3</v>
      </c>
      <c r="AB31" s="102">
        <f t="shared" si="5"/>
        <v>102.12322651056654</v>
      </c>
      <c r="AC31" s="56">
        <f>R31+'市町村別（集団回収量除く）'!R31</f>
        <v>1007.8999999999999</v>
      </c>
      <c r="AD31" s="102">
        <f t="shared" si="6"/>
        <v>102.58524173027988</v>
      </c>
      <c r="AE31" s="56">
        <f>T31+'市町村別（集団回収量除く）'!T31</f>
        <v>982.5000000000001</v>
      </c>
      <c r="AF31" s="101">
        <f t="shared" si="57"/>
        <v>98.14204375187296</v>
      </c>
      <c r="AG31" s="54">
        <f>V31+'市町村別（集団回収量除く）'!V31</f>
        <v>1001.0999999999999</v>
      </c>
      <c r="AH31" s="102">
        <f t="shared" si="15"/>
        <v>96.14867460622357</v>
      </c>
      <c r="AI31" s="116">
        <f>X31+'市町村別（集団回収量除く）'!X31</f>
        <v>1041.2</v>
      </c>
      <c r="AJ31" s="57">
        <f>N31+'市町村別（集団回収量除く）'!Y31</f>
        <v>826.6999999999999</v>
      </c>
      <c r="AK31" s="102">
        <f t="shared" si="8"/>
        <v>98.9112227805695</v>
      </c>
      <c r="AL31" s="56">
        <f>P31+'市町村別（集団回収量除く）'!AA31</f>
        <v>835.8000000000001</v>
      </c>
      <c r="AM31" s="102">
        <f t="shared" si="9"/>
        <v>101.4197306152166</v>
      </c>
      <c r="AN31" s="56">
        <f>R31+'市町村別（集団回収量除く）'!AC31</f>
        <v>824.1</v>
      </c>
      <c r="AO31" s="102">
        <f t="shared" si="10"/>
        <v>99.90301854770276</v>
      </c>
      <c r="AP31" s="56">
        <f>T31+'市町村別（集団回収量除く）'!AE31</f>
        <v>824.9</v>
      </c>
      <c r="AQ31" s="101">
        <f t="shared" si="58"/>
        <v>100.03638127577007</v>
      </c>
      <c r="AR31" s="54">
        <f>V31+'市町村別（集団回収量除く）'!AG31</f>
        <v>824.6</v>
      </c>
      <c r="AS31" s="102">
        <f t="shared" si="16"/>
        <v>100.42625745950554</v>
      </c>
      <c r="AT31" s="54">
        <f>X31+'市町村別（集団回収量除く）'!AI31</f>
        <v>821.1</v>
      </c>
      <c r="AU31" s="57">
        <f>'市町村別（集団回収量除く）'!AJ31</f>
        <v>151.2</v>
      </c>
      <c r="AV31" s="55">
        <f t="shared" si="59"/>
        <v>78.13953488372093</v>
      </c>
      <c r="AW31" s="56">
        <v>193.5</v>
      </c>
      <c r="AX31" s="55">
        <f t="shared" si="60"/>
        <v>105.27747551686615</v>
      </c>
      <c r="AY31" s="56">
        <f>'市町村別（集団回収量除く）'!AN31</f>
        <v>183.8</v>
      </c>
      <c r="AZ31" s="102">
        <f t="shared" si="61"/>
        <v>116.6243654822335</v>
      </c>
      <c r="BA31" s="56">
        <f>'市町村別（集団回収量除く）'!AP31</f>
        <v>157.6</v>
      </c>
      <c r="BB31" s="101">
        <f t="shared" si="20"/>
        <v>89.29178470254958</v>
      </c>
      <c r="BC31" s="54">
        <v>176.5</v>
      </c>
      <c r="BD31" s="102">
        <f t="shared" si="21"/>
        <v>80.1908223534757</v>
      </c>
      <c r="BE31" s="54">
        <v>220.1</v>
      </c>
      <c r="BF31" s="57">
        <f t="shared" si="22"/>
        <v>962.0029020437275</v>
      </c>
      <c r="BG31" s="102">
        <f t="shared" si="23"/>
        <v>96.37085809480604</v>
      </c>
      <c r="BH31" s="56">
        <f t="shared" si="24"/>
        <v>998.2300884955752</v>
      </c>
      <c r="BI31" s="102">
        <f t="shared" si="25"/>
        <v>103.96171694937428</v>
      </c>
      <c r="BJ31" s="56">
        <f t="shared" si="26"/>
        <v>960.1900755272043</v>
      </c>
      <c r="BK31" s="102">
        <f t="shared" si="27"/>
        <v>103.91015744060277</v>
      </c>
      <c r="BL31" s="56">
        <f t="shared" si="28"/>
        <v>924.0579546576754</v>
      </c>
      <c r="BM31" s="101">
        <f t="shared" si="29"/>
        <v>99.48968595924507</v>
      </c>
      <c r="BN31" s="54">
        <f t="shared" si="30"/>
        <v>928.7977399347772</v>
      </c>
      <c r="BO31" s="102">
        <f t="shared" si="31"/>
        <v>97.5161803066846</v>
      </c>
      <c r="BP31" s="61">
        <f t="shared" si="32"/>
        <v>952.4550049168706</v>
      </c>
      <c r="BQ31" s="57">
        <f t="shared" si="33"/>
        <v>813.2608642187845</v>
      </c>
      <c r="BR31" s="102">
        <f t="shared" si="34"/>
        <v>100.3318507558739</v>
      </c>
      <c r="BS31" s="56">
        <f t="shared" si="35"/>
        <v>810.5709783004002</v>
      </c>
      <c r="BT31" s="102">
        <f t="shared" si="36"/>
        <v>103.24555625169158</v>
      </c>
      <c r="BU31" s="56">
        <f t="shared" si="37"/>
        <v>785.0904268696985</v>
      </c>
      <c r="BV31" s="102">
        <f t="shared" si="38"/>
        <v>101.19329263147927</v>
      </c>
      <c r="BW31" s="56">
        <f t="shared" si="39"/>
        <v>775.8324751115689</v>
      </c>
      <c r="BX31" s="101">
        <f t="shared" si="40"/>
        <v>101.41003567021937</v>
      </c>
      <c r="BY31" s="54">
        <f t="shared" si="41"/>
        <v>765.045066776763</v>
      </c>
      <c r="BZ31" s="102">
        <f t="shared" si="42"/>
        <v>101.85460246908876</v>
      </c>
      <c r="CA31" s="54">
        <f t="shared" si="43"/>
        <v>751.1148718183274</v>
      </c>
      <c r="CB31" s="57">
        <f t="shared" si="44"/>
        <v>148.74203782494283</v>
      </c>
      <c r="CC31" s="102">
        <f t="shared" si="62"/>
        <v>79.26182622854996</v>
      </c>
      <c r="CD31" s="56">
        <f t="shared" si="46"/>
        <v>187.65911019517515</v>
      </c>
      <c r="CE31" s="102">
        <f t="shared" si="47"/>
        <v>107.17275085013765</v>
      </c>
      <c r="CF31" s="56">
        <f t="shared" si="48"/>
        <v>175.09964865750587</v>
      </c>
      <c r="CG31" s="102">
        <f t="shared" si="49"/>
        <v>118.1306002137372</v>
      </c>
      <c r="CH31" s="56">
        <f t="shared" si="50"/>
        <v>148.2254795461065</v>
      </c>
      <c r="CI31" s="101">
        <f t="shared" si="51"/>
        <v>90.51789915091965</v>
      </c>
      <c r="CJ31" s="54">
        <f t="shared" si="52"/>
        <v>163.75267315801437</v>
      </c>
      <c r="CK31" s="102">
        <f t="shared" si="53"/>
        <v>81.33136232599381</v>
      </c>
      <c r="CL31" s="183">
        <f t="shared" si="54"/>
        <v>201.34013309854322</v>
      </c>
      <c r="CM31" s="172" t="s">
        <v>51</v>
      </c>
      <c r="CN31" s="63">
        <v>28</v>
      </c>
    </row>
    <row r="32" spans="1:92" s="28" customFormat="1" ht="19.5" customHeight="1">
      <c r="A32" s="14">
        <v>29</v>
      </c>
      <c r="B32" s="26" t="s">
        <v>23</v>
      </c>
      <c r="C32" s="10">
        <f>'市町村別（集団回収量除く）'!C32</f>
        <v>9441</v>
      </c>
      <c r="D32" s="11">
        <f t="shared" si="0"/>
        <v>98.05774823431658</v>
      </c>
      <c r="E32" s="10">
        <v>9628</v>
      </c>
      <c r="F32" s="11">
        <f t="shared" si="1"/>
        <v>98.03482333774565</v>
      </c>
      <c r="G32" s="10">
        <f>'市町村別（集団回収量除く）'!G32</f>
        <v>9821</v>
      </c>
      <c r="H32" s="11">
        <f t="shared" si="2"/>
        <v>98.15110933439937</v>
      </c>
      <c r="I32" s="10">
        <v>10006</v>
      </c>
      <c r="J32" s="11">
        <f t="shared" si="3"/>
        <v>97.93481452481159</v>
      </c>
      <c r="K32" s="10">
        <v>10217</v>
      </c>
      <c r="L32" s="11">
        <f t="shared" si="4"/>
        <v>97.85461162723877</v>
      </c>
      <c r="M32" s="24">
        <v>10441</v>
      </c>
      <c r="N32" s="41">
        <v>7.5</v>
      </c>
      <c r="O32" s="104" t="s">
        <v>49</v>
      </c>
      <c r="P32" s="24">
        <v>10.1</v>
      </c>
      <c r="Q32" s="104" t="s">
        <v>49</v>
      </c>
      <c r="R32" s="24">
        <v>13.6</v>
      </c>
      <c r="S32" s="104" t="s">
        <v>49</v>
      </c>
      <c r="T32" s="24">
        <v>0</v>
      </c>
      <c r="U32" s="103" t="s">
        <v>49</v>
      </c>
      <c r="V32" s="10">
        <v>0</v>
      </c>
      <c r="W32" s="104" t="s">
        <v>49</v>
      </c>
      <c r="X32" s="12">
        <v>0</v>
      </c>
      <c r="Y32" s="41">
        <f>N32+'市町村別（集団回収量除く）'!N32</f>
        <v>2220.6</v>
      </c>
      <c r="Z32" s="104">
        <f t="shared" si="5"/>
        <v>106.411730879816</v>
      </c>
      <c r="AA32" s="24">
        <f>P32+'市町村別（集団回収量除く）'!P32</f>
        <v>2086.7999999999997</v>
      </c>
      <c r="AB32" s="104">
        <f t="shared" si="5"/>
        <v>98.17925194071984</v>
      </c>
      <c r="AC32" s="24">
        <f>R32+'市町村別（集団回収量除く）'!R32</f>
        <v>2125.4999999999995</v>
      </c>
      <c r="AD32" s="104">
        <f t="shared" si="6"/>
        <v>99.02627655609389</v>
      </c>
      <c r="AE32" s="24">
        <f>T32+'市町村別（集団回収量除く）'!T32</f>
        <v>2146.4</v>
      </c>
      <c r="AF32" s="103">
        <f t="shared" si="57"/>
        <v>102.19005903637402</v>
      </c>
      <c r="AG32" s="10">
        <f>V32+'市町村別（集団回収量除く）'!V32</f>
        <v>2100.4</v>
      </c>
      <c r="AH32" s="104">
        <f t="shared" si="15"/>
        <v>97.50707952277054</v>
      </c>
      <c r="AI32" s="115">
        <f>X32+'市町村別（集団回収量除く）'!X32</f>
        <v>2154.1</v>
      </c>
      <c r="AJ32" s="41">
        <f>N32+'市町村別（集団回収量除く）'!Y32</f>
        <v>1857.5</v>
      </c>
      <c r="AK32" s="104">
        <f t="shared" si="8"/>
        <v>106.96803915922835</v>
      </c>
      <c r="AL32" s="24">
        <f>P32+'市町村別（集団回収量除く）'!AA32</f>
        <v>1736.4999999999995</v>
      </c>
      <c r="AM32" s="104">
        <f t="shared" si="9"/>
        <v>98.17945383615083</v>
      </c>
      <c r="AN32" s="24">
        <f>R32+'市町村別（集団回収量除く）'!AC32</f>
        <v>1768.6999999999998</v>
      </c>
      <c r="AO32" s="104">
        <f t="shared" si="10"/>
        <v>100.15855937482301</v>
      </c>
      <c r="AP32" s="24">
        <f>T32+'市町村別（集団回収量除く）'!AE32</f>
        <v>1765.9</v>
      </c>
      <c r="AQ32" s="103">
        <f t="shared" si="58"/>
        <v>101.43021252153935</v>
      </c>
      <c r="AR32" s="10">
        <f>V32+'市町村別（集団回収量除く）'!AG32</f>
        <v>1741</v>
      </c>
      <c r="AS32" s="104">
        <f t="shared" si="16"/>
        <v>96.1984749696099</v>
      </c>
      <c r="AT32" s="10">
        <f>X32+'市町村別（集団回収量除く）'!AI32</f>
        <v>1809.8</v>
      </c>
      <c r="AU32" s="41">
        <f>'市町村別（集団回収量除く）'!AJ32</f>
        <v>363.1</v>
      </c>
      <c r="AV32" s="11">
        <f t="shared" si="59"/>
        <v>103.65401084784472</v>
      </c>
      <c r="AW32" s="24">
        <v>350.29999999999995</v>
      </c>
      <c r="AX32" s="11">
        <f t="shared" si="60"/>
        <v>98.17825112107622</v>
      </c>
      <c r="AY32" s="24">
        <f>'市町村別（集団回収量除く）'!AN32</f>
        <v>356.8</v>
      </c>
      <c r="AZ32" s="104">
        <f t="shared" si="61"/>
        <v>93.77135348226018</v>
      </c>
      <c r="BA32" s="24">
        <f>'市町村別（集団回収量除く）'!AP32</f>
        <v>380.5</v>
      </c>
      <c r="BB32" s="103">
        <f t="shared" si="20"/>
        <v>105.87089593767391</v>
      </c>
      <c r="BC32" s="10">
        <v>359.4</v>
      </c>
      <c r="BD32" s="104">
        <f t="shared" si="21"/>
        <v>104.38571013650885</v>
      </c>
      <c r="BE32" s="10">
        <v>344.3</v>
      </c>
      <c r="BF32" s="41">
        <f t="shared" si="22"/>
        <v>644.4058485794255</v>
      </c>
      <c r="BG32" s="104">
        <f t="shared" si="23"/>
        <v>108.51945184947235</v>
      </c>
      <c r="BH32" s="24">
        <f t="shared" si="24"/>
        <v>593.8159819248652</v>
      </c>
      <c r="BI32" s="104">
        <f t="shared" si="25"/>
        <v>100.42170000494855</v>
      </c>
      <c r="BJ32" s="24">
        <f t="shared" si="26"/>
        <v>591.3223754383797</v>
      </c>
      <c r="BK32" s="104">
        <f t="shared" si="27"/>
        <v>100.61599265525045</v>
      </c>
      <c r="BL32" s="24">
        <f t="shared" si="28"/>
        <v>587.702173216618</v>
      </c>
      <c r="BM32" s="103">
        <f t="shared" si="29"/>
        <v>104.34497633166434</v>
      </c>
      <c r="BN32" s="10">
        <f t="shared" si="30"/>
        <v>563.2299645634928</v>
      </c>
      <c r="BO32" s="104">
        <f t="shared" si="31"/>
        <v>99.64484851690781</v>
      </c>
      <c r="BP32" s="13">
        <f t="shared" si="32"/>
        <v>565.2374136209595</v>
      </c>
      <c r="BQ32" s="41">
        <f t="shared" si="33"/>
        <v>539.0362351329744</v>
      </c>
      <c r="BR32" s="104">
        <f t="shared" si="34"/>
        <v>109.08677905148296</v>
      </c>
      <c r="BS32" s="24">
        <f t="shared" si="35"/>
        <v>494.13525618771723</v>
      </c>
      <c r="BT32" s="104">
        <f t="shared" si="36"/>
        <v>100.421906511741</v>
      </c>
      <c r="BU32" s="24">
        <f t="shared" si="37"/>
        <v>492.0592262704598</v>
      </c>
      <c r="BV32" s="104">
        <f t="shared" si="38"/>
        <v>101.7664525506943</v>
      </c>
      <c r="BW32" s="24">
        <f t="shared" si="39"/>
        <v>483.5181083130944</v>
      </c>
      <c r="BX32" s="103">
        <f t="shared" si="40"/>
        <v>103.56910666925522</v>
      </c>
      <c r="BY32" s="10">
        <f t="shared" si="41"/>
        <v>466.855536233594</v>
      </c>
      <c r="BZ32" s="104">
        <f t="shared" si="42"/>
        <v>98.30755379834561</v>
      </c>
      <c r="CA32" s="10">
        <f t="shared" si="43"/>
        <v>474.8928421016724</v>
      </c>
      <c r="CB32" s="41">
        <f t="shared" si="44"/>
        <v>105.36961344645115</v>
      </c>
      <c r="CC32" s="104">
        <f t="shared" si="62"/>
        <v>105.70710903961965</v>
      </c>
      <c r="CD32" s="24">
        <f t="shared" si="46"/>
        <v>99.68072573714791</v>
      </c>
      <c r="CE32" s="104">
        <f t="shared" si="47"/>
        <v>100.42067632623817</v>
      </c>
      <c r="CF32" s="24">
        <f t="shared" si="48"/>
        <v>99.26314916791999</v>
      </c>
      <c r="CG32" s="104">
        <f t="shared" si="49"/>
        <v>95.27670979226957</v>
      </c>
      <c r="CH32" s="24">
        <f t="shared" si="50"/>
        <v>104.18406490352363</v>
      </c>
      <c r="CI32" s="103">
        <f t="shared" si="51"/>
        <v>108.10343232012936</v>
      </c>
      <c r="CJ32" s="10">
        <f t="shared" si="52"/>
        <v>96.37442832989872</v>
      </c>
      <c r="CK32" s="104">
        <f t="shared" si="53"/>
        <v>106.67428790596935</v>
      </c>
      <c r="CL32" s="184">
        <f t="shared" si="54"/>
        <v>90.34457151928711</v>
      </c>
      <c r="CM32" s="173" t="s">
        <v>23</v>
      </c>
      <c r="CN32" s="47">
        <v>29</v>
      </c>
    </row>
    <row r="33" spans="1:92" s="62" customFormat="1" ht="19.5" customHeight="1">
      <c r="A33" s="52">
        <v>30</v>
      </c>
      <c r="B33" s="53" t="s">
        <v>52</v>
      </c>
      <c r="C33" s="54">
        <f>'市町村別（集団回収量除く）'!C33</f>
        <v>4313</v>
      </c>
      <c r="D33" s="55">
        <f t="shared" si="0"/>
        <v>97.93369663941871</v>
      </c>
      <c r="E33" s="54">
        <v>4404</v>
      </c>
      <c r="F33" s="55">
        <f t="shared" si="1"/>
        <v>98.96629213483146</v>
      </c>
      <c r="G33" s="54">
        <f>'市町村別（集団回収量除く）'!G33</f>
        <v>4450</v>
      </c>
      <c r="H33" s="55">
        <f t="shared" si="2"/>
        <v>99.02091677792612</v>
      </c>
      <c r="I33" s="54">
        <v>4494</v>
      </c>
      <c r="J33" s="55">
        <f t="shared" si="3"/>
        <v>98.12227074235808</v>
      </c>
      <c r="K33" s="54">
        <v>4580</v>
      </c>
      <c r="L33" s="55">
        <f t="shared" si="4"/>
        <v>98.85603280811569</v>
      </c>
      <c r="M33" s="56">
        <v>4633</v>
      </c>
      <c r="N33" s="57">
        <v>25</v>
      </c>
      <c r="O33" s="102">
        <f>N33*100/P33</f>
        <v>100</v>
      </c>
      <c r="P33" s="56">
        <v>25</v>
      </c>
      <c r="Q33" s="102">
        <f>P33*100/R33</f>
        <v>89.28571428571429</v>
      </c>
      <c r="R33" s="56">
        <v>28</v>
      </c>
      <c r="S33" s="102">
        <f>R33*100/T33</f>
        <v>64.22018348623853</v>
      </c>
      <c r="T33" s="56">
        <v>43.6</v>
      </c>
      <c r="U33" s="101">
        <f t="shared" si="13"/>
        <v>94.78260869565217</v>
      </c>
      <c r="V33" s="54">
        <v>46</v>
      </c>
      <c r="W33" s="102" t="s">
        <v>49</v>
      </c>
      <c r="X33" s="59">
        <v>0</v>
      </c>
      <c r="Y33" s="57">
        <f>N33+'市町村別（集団回収量除く）'!N33</f>
        <v>1289.7</v>
      </c>
      <c r="Z33" s="102">
        <f t="shared" si="5"/>
        <v>98.60091743119266</v>
      </c>
      <c r="AA33" s="56">
        <f>P33+'市町村別（集団回収量除く）'!P33</f>
        <v>1308</v>
      </c>
      <c r="AB33" s="102">
        <f t="shared" si="5"/>
        <v>98.8288628636192</v>
      </c>
      <c r="AC33" s="56">
        <f>R33+'市町村別（集団回収量除く）'!R33</f>
        <v>1323.5</v>
      </c>
      <c r="AD33" s="102">
        <f t="shared" si="6"/>
        <v>96.28255492506912</v>
      </c>
      <c r="AE33" s="56">
        <f>T33+'市町村別（集団回収量除く）'!T33</f>
        <v>1374.6</v>
      </c>
      <c r="AF33" s="101">
        <f t="shared" si="57"/>
        <v>78.719505211316</v>
      </c>
      <c r="AG33" s="54">
        <f>V33+'市町村別（集団回収量除く）'!V33</f>
        <v>1746.1999999999998</v>
      </c>
      <c r="AH33" s="102">
        <f t="shared" si="15"/>
        <v>97.74966412897446</v>
      </c>
      <c r="AI33" s="116">
        <f>X33+'市町村別（集団回収量除く）'!X33</f>
        <v>1786.4</v>
      </c>
      <c r="AJ33" s="57">
        <f>N33+'市町村別（集団回収量除く）'!Y33</f>
        <v>968.5999999999999</v>
      </c>
      <c r="AK33" s="102">
        <f t="shared" si="8"/>
        <v>97.62144728885305</v>
      </c>
      <c r="AL33" s="56">
        <f>P33+'市町村別（集団回収量除く）'!AA33</f>
        <v>992.1999999999999</v>
      </c>
      <c r="AM33" s="102">
        <f t="shared" si="9"/>
        <v>98.92323030907278</v>
      </c>
      <c r="AN33" s="56">
        <f>R33+'市町村別（集団回収量除く）'!AC33</f>
        <v>1003</v>
      </c>
      <c r="AO33" s="102">
        <f t="shared" si="10"/>
        <v>91.99302944143815</v>
      </c>
      <c r="AP33" s="56">
        <f>T33+'市町村別（集団回収量除く）'!AE33</f>
        <v>1090.2999999999997</v>
      </c>
      <c r="AQ33" s="101">
        <f t="shared" si="58"/>
        <v>103.99656619610832</v>
      </c>
      <c r="AR33" s="54">
        <f>V33+'市町村別（集団回収量除く）'!AG33</f>
        <v>1048.4</v>
      </c>
      <c r="AS33" s="102">
        <f t="shared" si="16"/>
        <v>104.55769422559091</v>
      </c>
      <c r="AT33" s="54">
        <f>X33+'市町村別（集団回収量除く）'!AI33</f>
        <v>1002.7</v>
      </c>
      <c r="AU33" s="57">
        <f>'市町村別（集団回収量除く）'!AJ33</f>
        <v>321.1</v>
      </c>
      <c r="AV33" s="55">
        <f t="shared" si="59"/>
        <v>101.67827739075366</v>
      </c>
      <c r="AW33" s="56">
        <v>315.79999999999995</v>
      </c>
      <c r="AX33" s="55">
        <f t="shared" si="60"/>
        <v>98.53354134165366</v>
      </c>
      <c r="AY33" s="56">
        <f>'市町村別（集団回収量除く）'!AN33</f>
        <v>320.5</v>
      </c>
      <c r="AZ33" s="102">
        <f t="shared" si="61"/>
        <v>112.7330284910306</v>
      </c>
      <c r="BA33" s="56">
        <f>'市町村別（集団回収量除く）'!AP33</f>
        <v>284.3</v>
      </c>
      <c r="BB33" s="101">
        <f t="shared" si="20"/>
        <v>40.742333046718265</v>
      </c>
      <c r="BC33" s="54">
        <v>697.7999999999998</v>
      </c>
      <c r="BD33" s="102">
        <f t="shared" si="21"/>
        <v>89.03917315299219</v>
      </c>
      <c r="BE33" s="54">
        <v>783.7</v>
      </c>
      <c r="BF33" s="57">
        <f t="shared" si="22"/>
        <v>819.2498626325636</v>
      </c>
      <c r="BG33" s="102">
        <f t="shared" si="23"/>
        <v>100.6812984852707</v>
      </c>
      <c r="BH33" s="56">
        <f t="shared" si="24"/>
        <v>813.7060953305214</v>
      </c>
      <c r="BI33" s="102">
        <f t="shared" si="25"/>
        <v>100.13472742461808</v>
      </c>
      <c r="BJ33" s="56">
        <f t="shared" si="26"/>
        <v>812.6112850739853</v>
      </c>
      <c r="BK33" s="102">
        <f t="shared" si="27"/>
        <v>96.96889400696267</v>
      </c>
      <c r="BL33" s="56">
        <f t="shared" si="28"/>
        <v>838.0123269382008</v>
      </c>
      <c r="BM33" s="101">
        <f t="shared" si="29"/>
        <v>80.22593098972571</v>
      </c>
      <c r="BN33" s="54">
        <f t="shared" si="30"/>
        <v>1044.5654124543876</v>
      </c>
      <c r="BO33" s="102">
        <f t="shared" si="31"/>
        <v>98.88082836452809</v>
      </c>
      <c r="BP33" s="61">
        <f t="shared" si="32"/>
        <v>1056.388209657342</v>
      </c>
      <c r="BQ33" s="57">
        <f t="shared" si="33"/>
        <v>615.2790702844856</v>
      </c>
      <c r="BR33" s="102">
        <f t="shared" si="34"/>
        <v>99.68116249944558</v>
      </c>
      <c r="BS33" s="56">
        <f t="shared" si="35"/>
        <v>617.247085464024</v>
      </c>
      <c r="BT33" s="102">
        <f t="shared" si="36"/>
        <v>100.23034178417308</v>
      </c>
      <c r="BU33" s="56">
        <f t="shared" si="37"/>
        <v>615.8285749370664</v>
      </c>
      <c r="BV33" s="102">
        <f t="shared" si="38"/>
        <v>92.6487911359277</v>
      </c>
      <c r="BW33" s="56">
        <f t="shared" si="39"/>
        <v>664.6914302784228</v>
      </c>
      <c r="BX33" s="101">
        <f t="shared" si="40"/>
        <v>105.98670965246464</v>
      </c>
      <c r="BY33" s="54">
        <f t="shared" si="41"/>
        <v>627.146019022552</v>
      </c>
      <c r="BZ33" s="102">
        <f t="shared" si="42"/>
        <v>105.76764134217527</v>
      </c>
      <c r="CA33" s="54">
        <f t="shared" si="43"/>
        <v>592.9469647466508</v>
      </c>
      <c r="CB33" s="57">
        <f t="shared" si="44"/>
        <v>203.97079234807796</v>
      </c>
      <c r="CC33" s="102">
        <f t="shared" si="62"/>
        <v>103.82358767189406</v>
      </c>
      <c r="CD33" s="56">
        <f t="shared" si="46"/>
        <v>196.45900986649744</v>
      </c>
      <c r="CE33" s="102">
        <f t="shared" si="47"/>
        <v>99.83550370345222</v>
      </c>
      <c r="CF33" s="56">
        <f t="shared" si="48"/>
        <v>196.78271013691904</v>
      </c>
      <c r="CG33" s="102">
        <f t="shared" si="49"/>
        <v>113.5366328753745</v>
      </c>
      <c r="CH33" s="56">
        <f t="shared" si="50"/>
        <v>173.32089665977773</v>
      </c>
      <c r="CI33" s="101">
        <f t="shared" si="51"/>
        <v>41.522003861586484</v>
      </c>
      <c r="CJ33" s="54">
        <f t="shared" si="52"/>
        <v>417.4193934318358</v>
      </c>
      <c r="CK33" s="102">
        <f t="shared" si="53"/>
        <v>90.06953913052683</v>
      </c>
      <c r="CL33" s="183">
        <f t="shared" si="54"/>
        <v>463.4412449106913</v>
      </c>
      <c r="CM33" s="172" t="s">
        <v>52</v>
      </c>
      <c r="CN33" s="63">
        <v>30</v>
      </c>
    </row>
    <row r="34" spans="1:92" s="28" customFormat="1" ht="19.5" customHeight="1">
      <c r="A34" s="14">
        <v>31</v>
      </c>
      <c r="B34" s="26" t="s">
        <v>24</v>
      </c>
      <c r="C34" s="10">
        <f>'市町村別（集団回収量除く）'!C34</f>
        <v>5973</v>
      </c>
      <c r="D34" s="11">
        <f t="shared" si="0"/>
        <v>98.04661851608667</v>
      </c>
      <c r="E34" s="10">
        <v>6092</v>
      </c>
      <c r="F34" s="11">
        <f t="shared" si="1"/>
        <v>98.70382372002592</v>
      </c>
      <c r="G34" s="10">
        <f>'市町村別（集団回収量除く）'!G34</f>
        <v>6172</v>
      </c>
      <c r="H34" s="11">
        <f t="shared" si="2"/>
        <v>98.54702219383682</v>
      </c>
      <c r="I34" s="10">
        <v>6263</v>
      </c>
      <c r="J34" s="11">
        <f t="shared" si="3"/>
        <v>98.12000626664577</v>
      </c>
      <c r="K34" s="10">
        <v>6383</v>
      </c>
      <c r="L34" s="11">
        <f t="shared" si="4"/>
        <v>98.1094374423609</v>
      </c>
      <c r="M34" s="24">
        <v>6506</v>
      </c>
      <c r="N34" s="41">
        <v>0</v>
      </c>
      <c r="O34" s="104" t="s">
        <v>49</v>
      </c>
      <c r="P34" s="24">
        <v>0</v>
      </c>
      <c r="Q34" s="104" t="s">
        <v>49</v>
      </c>
      <c r="R34" s="24">
        <v>0</v>
      </c>
      <c r="S34" s="104" t="s">
        <v>49</v>
      </c>
      <c r="T34" s="24">
        <v>0</v>
      </c>
      <c r="U34" s="103" t="s">
        <v>49</v>
      </c>
      <c r="V34" s="10">
        <v>0</v>
      </c>
      <c r="W34" s="104" t="s">
        <v>49</v>
      </c>
      <c r="X34" s="12">
        <v>0</v>
      </c>
      <c r="Y34" s="41">
        <f>N34+'市町村別（集団回収量除く）'!N34</f>
        <v>1438.7</v>
      </c>
      <c r="Z34" s="104">
        <f t="shared" si="5"/>
        <v>91.759678550928</v>
      </c>
      <c r="AA34" s="24">
        <f>P34+'市町村別（集団回収量除く）'!P34</f>
        <v>1567.8999999999999</v>
      </c>
      <c r="AB34" s="104">
        <f t="shared" si="5"/>
        <v>100.16610234459849</v>
      </c>
      <c r="AC34" s="24">
        <f>R34+'市町村別（集団回収量除く）'!R34</f>
        <v>1565.3</v>
      </c>
      <c r="AD34" s="104">
        <f t="shared" si="6"/>
        <v>100.54599177800617</v>
      </c>
      <c r="AE34" s="24">
        <f>T34+'市町村別（集団回収量除く）'!T34</f>
        <v>1556.8</v>
      </c>
      <c r="AF34" s="103">
        <f t="shared" si="57"/>
        <v>101.36736554238831</v>
      </c>
      <c r="AG34" s="10">
        <f>V34+'市町村別（集団回収量除く）'!V34</f>
        <v>1535.8000000000002</v>
      </c>
      <c r="AH34" s="104">
        <f t="shared" si="15"/>
        <v>97.88400254939454</v>
      </c>
      <c r="AI34" s="115">
        <f>X34+'市町村別（集団回収量除く）'!X34</f>
        <v>1569</v>
      </c>
      <c r="AJ34" s="41">
        <f>N34+'市町村別（集団回収量除く）'!Y34</f>
        <v>1179.6999999999998</v>
      </c>
      <c r="AK34" s="104">
        <f t="shared" si="8"/>
        <v>96.79986871256256</v>
      </c>
      <c r="AL34" s="24">
        <f>P34+'市町村別（集団回収量除く）'!AA34</f>
        <v>1218.7</v>
      </c>
      <c r="AM34" s="104">
        <f t="shared" si="9"/>
        <v>99.33164887113864</v>
      </c>
      <c r="AN34" s="24">
        <f>R34+'市町村別（集団回収量除く）'!AC34</f>
        <v>1226.9</v>
      </c>
      <c r="AO34" s="104">
        <f t="shared" si="10"/>
        <v>101.9866999168745</v>
      </c>
      <c r="AP34" s="24">
        <f>T34+'市町村別（集団回収量除く）'!AE34</f>
        <v>1203</v>
      </c>
      <c r="AQ34" s="103">
        <f t="shared" si="58"/>
        <v>99.99168813897431</v>
      </c>
      <c r="AR34" s="10">
        <f>V34+'市町村別（集団回収量除く）'!AG34</f>
        <v>1203.1000000000001</v>
      </c>
      <c r="AS34" s="104">
        <f t="shared" si="16"/>
        <v>97.5354681799757</v>
      </c>
      <c r="AT34" s="10">
        <f>X34+'市町村別（集団回収量除く）'!AI34</f>
        <v>1233.5</v>
      </c>
      <c r="AU34" s="41">
        <f>'市町村別（集団回収量除く）'!AJ34</f>
        <v>259</v>
      </c>
      <c r="AV34" s="11">
        <f t="shared" si="59"/>
        <v>74.16953035509736</v>
      </c>
      <c r="AW34" s="24">
        <v>349.2</v>
      </c>
      <c r="AX34" s="11">
        <f t="shared" si="60"/>
        <v>103.19148936170211</v>
      </c>
      <c r="AY34" s="24">
        <f>'市町村別（集団回収量除く）'!AN34</f>
        <v>338.40000000000003</v>
      </c>
      <c r="AZ34" s="104">
        <f t="shared" si="61"/>
        <v>95.64725833804411</v>
      </c>
      <c r="BA34" s="24">
        <f>'市町村別（集団回収量除く）'!AP34</f>
        <v>353.79999999999995</v>
      </c>
      <c r="BB34" s="103">
        <f t="shared" si="20"/>
        <v>106.34204989480008</v>
      </c>
      <c r="BC34" s="10">
        <v>332.70000000000005</v>
      </c>
      <c r="BD34" s="104">
        <f t="shared" si="21"/>
        <v>99.16542473919526</v>
      </c>
      <c r="BE34" s="10">
        <v>335.5</v>
      </c>
      <c r="BF34" s="41">
        <f t="shared" si="22"/>
        <v>659.9102353283841</v>
      </c>
      <c r="BG34" s="104">
        <f t="shared" si="23"/>
        <v>93.58780541306771</v>
      </c>
      <c r="BH34" s="24">
        <f t="shared" si="24"/>
        <v>705.1241691326599</v>
      </c>
      <c r="BI34" s="104">
        <f t="shared" si="25"/>
        <v>101.75951268833835</v>
      </c>
      <c r="BJ34" s="24">
        <f t="shared" si="26"/>
        <v>692.9319436623709</v>
      </c>
      <c r="BK34" s="104">
        <f t="shared" si="27"/>
        <v>101.74967616601116</v>
      </c>
      <c r="BL34" s="24">
        <f t="shared" si="28"/>
        <v>681.0163626779586</v>
      </c>
      <c r="BM34" s="103">
        <f t="shared" si="29"/>
        <v>103.30957915648484</v>
      </c>
      <c r="BN34" s="10">
        <f t="shared" si="30"/>
        <v>659.1996291519212</v>
      </c>
      <c r="BO34" s="104">
        <f t="shared" si="31"/>
        <v>99.77022099112654</v>
      </c>
      <c r="BP34" s="13">
        <f t="shared" si="32"/>
        <v>660.7178200101908</v>
      </c>
      <c r="BQ34" s="41">
        <f t="shared" si="33"/>
        <v>541.1107976763012</v>
      </c>
      <c r="BR34" s="104">
        <f t="shared" si="34"/>
        <v>98.72841121663001</v>
      </c>
      <c r="BS34" s="24">
        <f t="shared" si="35"/>
        <v>548.0801230448196</v>
      </c>
      <c r="BT34" s="104">
        <f t="shared" si="36"/>
        <v>100.91178499570799</v>
      </c>
      <c r="BU34" s="24">
        <f t="shared" si="37"/>
        <v>543.1279637637276</v>
      </c>
      <c r="BV34" s="104">
        <f t="shared" si="38"/>
        <v>103.20763171438591</v>
      </c>
      <c r="BW34" s="24">
        <f t="shared" si="39"/>
        <v>526.2478701834431</v>
      </c>
      <c r="BX34" s="103">
        <f t="shared" si="40"/>
        <v>101.90754357194203</v>
      </c>
      <c r="BY34" s="10">
        <f t="shared" si="41"/>
        <v>516.3973654334395</v>
      </c>
      <c r="BZ34" s="104">
        <f t="shared" si="42"/>
        <v>99.4149703867965</v>
      </c>
      <c r="CA34" s="10">
        <f t="shared" si="43"/>
        <v>519.4362211488657</v>
      </c>
      <c r="CB34" s="41">
        <f t="shared" si="44"/>
        <v>118.79943765208277</v>
      </c>
      <c r="CC34" s="104">
        <f t="shared" si="62"/>
        <v>75.64720892738208</v>
      </c>
      <c r="CD34" s="24">
        <f t="shared" si="46"/>
        <v>157.04404608784031</v>
      </c>
      <c r="CE34" s="104">
        <f t="shared" si="47"/>
        <v>104.8330265952184</v>
      </c>
      <c r="CF34" s="24">
        <f t="shared" si="48"/>
        <v>149.80397989864326</v>
      </c>
      <c r="CG34" s="104">
        <f t="shared" si="49"/>
        <v>96.79229763380414</v>
      </c>
      <c r="CH34" s="24">
        <f t="shared" si="50"/>
        <v>154.7684924945155</v>
      </c>
      <c r="CI34" s="103">
        <f t="shared" si="51"/>
        <v>108.37957919184242</v>
      </c>
      <c r="CJ34" s="10">
        <f t="shared" si="52"/>
        <v>142.80226371848167</v>
      </c>
      <c r="CK34" s="104">
        <f t="shared" si="53"/>
        <v>101.07633610421497</v>
      </c>
      <c r="CL34" s="184">
        <f t="shared" si="54"/>
        <v>141.28159886132505</v>
      </c>
      <c r="CM34" s="173" t="s">
        <v>24</v>
      </c>
      <c r="CN34" s="47">
        <v>31</v>
      </c>
    </row>
    <row r="35" spans="1:92" s="62" customFormat="1" ht="19.5" customHeight="1">
      <c r="A35" s="52">
        <v>32</v>
      </c>
      <c r="B35" s="53" t="s">
        <v>25</v>
      </c>
      <c r="C35" s="54">
        <f>'市町村別（集団回収量除く）'!C35</f>
        <v>17207</v>
      </c>
      <c r="D35" s="55">
        <f t="shared" si="0"/>
        <v>97.90611664295875</v>
      </c>
      <c r="E35" s="54">
        <v>17575</v>
      </c>
      <c r="F35" s="55">
        <f t="shared" si="1"/>
        <v>98.23923979877026</v>
      </c>
      <c r="G35" s="54">
        <f>'市町村別（集団回収量除く）'!G35</f>
        <v>17890</v>
      </c>
      <c r="H35" s="55">
        <f t="shared" si="2"/>
        <v>98.58922076490687</v>
      </c>
      <c r="I35" s="54">
        <v>18146</v>
      </c>
      <c r="J35" s="55">
        <f t="shared" si="3"/>
        <v>97.96469254440426</v>
      </c>
      <c r="K35" s="54">
        <v>18523</v>
      </c>
      <c r="L35" s="55">
        <f t="shared" si="4"/>
        <v>98.2808935109036</v>
      </c>
      <c r="M35" s="56">
        <v>18847</v>
      </c>
      <c r="N35" s="57">
        <v>0</v>
      </c>
      <c r="O35" s="102" t="s">
        <v>49</v>
      </c>
      <c r="P35" s="56">
        <v>0</v>
      </c>
      <c r="Q35" s="102" t="s">
        <v>49</v>
      </c>
      <c r="R35" s="56">
        <v>0</v>
      </c>
      <c r="S35" s="102" t="s">
        <v>49</v>
      </c>
      <c r="T35" s="56">
        <v>0</v>
      </c>
      <c r="U35" s="101" t="s">
        <v>49</v>
      </c>
      <c r="V35" s="54">
        <v>0</v>
      </c>
      <c r="W35" s="102" t="s">
        <v>49</v>
      </c>
      <c r="X35" s="59">
        <v>0</v>
      </c>
      <c r="Y35" s="57">
        <f>N35+'市町村別（集団回収量除く）'!N35</f>
        <v>4475.800000000001</v>
      </c>
      <c r="Z35" s="102">
        <f t="shared" si="5"/>
        <v>100.17233275889085</v>
      </c>
      <c r="AA35" s="56">
        <f>P35+'市町村別（集団回収量除く）'!P35</f>
        <v>4468.099999999999</v>
      </c>
      <c r="AB35" s="102">
        <f t="shared" si="5"/>
        <v>98.04700357683612</v>
      </c>
      <c r="AC35" s="56">
        <f>R35+'市町村別（集団回収量除く）'!R35</f>
        <v>4557.1</v>
      </c>
      <c r="AD35" s="102">
        <f t="shared" si="6"/>
        <v>99.02003389683199</v>
      </c>
      <c r="AE35" s="56">
        <f>T35+'市町村別（集団回収量除く）'!T35</f>
        <v>4602.199999999999</v>
      </c>
      <c r="AF35" s="101">
        <f t="shared" si="57"/>
        <v>103.69051910598412</v>
      </c>
      <c r="AG35" s="54">
        <f>V35+'市町村別（集団回収量除く）'!V35</f>
        <v>4438.4</v>
      </c>
      <c r="AH35" s="102">
        <f t="shared" si="15"/>
        <v>99.341958010654</v>
      </c>
      <c r="AI35" s="116">
        <f>X35+'市町村別（集団回収量除く）'!X35</f>
        <v>4467.8</v>
      </c>
      <c r="AJ35" s="57">
        <f>N35+'市町村別（集団回収量除く）'!Y35</f>
        <v>3698.8999999999996</v>
      </c>
      <c r="AK35" s="102">
        <f t="shared" si="8"/>
        <v>101.38694734533891</v>
      </c>
      <c r="AL35" s="56">
        <f>P35+'市町村別（集団回収量除く）'!AA35</f>
        <v>3648.3</v>
      </c>
      <c r="AM35" s="102">
        <f t="shared" si="9"/>
        <v>97.68917688641353</v>
      </c>
      <c r="AN35" s="56">
        <f>R35+'市町村別（集団回収量除く）'!AC35</f>
        <v>3734.6000000000004</v>
      </c>
      <c r="AO35" s="102">
        <f t="shared" si="10"/>
        <v>99.70366019702595</v>
      </c>
      <c r="AP35" s="56">
        <f>T35+'市町村別（集団回収量除く）'!AE35</f>
        <v>3745.6999999999994</v>
      </c>
      <c r="AQ35" s="101">
        <f t="shared" si="58"/>
        <v>102.428286253384</v>
      </c>
      <c r="AR35" s="54">
        <f>V35+'市町村別（集団回収量除く）'!AG35</f>
        <v>3656.9</v>
      </c>
      <c r="AS35" s="102">
        <f t="shared" si="16"/>
        <v>99.34258781342534</v>
      </c>
      <c r="AT35" s="54">
        <f>X35+'市町村別（集団回収量除く）'!AI35</f>
        <v>3681.1</v>
      </c>
      <c r="AU35" s="57">
        <f>'市町村別（集団回収量除く）'!AJ35</f>
        <v>776.9000000000001</v>
      </c>
      <c r="AV35" s="55">
        <f t="shared" si="59"/>
        <v>94.76701634545013</v>
      </c>
      <c r="AW35" s="56">
        <v>819.8</v>
      </c>
      <c r="AX35" s="55">
        <f t="shared" si="60"/>
        <v>99.67173252279635</v>
      </c>
      <c r="AY35" s="56">
        <f>'市町村別（集団回収量除く）'!AN35</f>
        <v>822.5</v>
      </c>
      <c r="AZ35" s="102">
        <f t="shared" si="61"/>
        <v>96.03035610040865</v>
      </c>
      <c r="BA35" s="56">
        <f>'市町村別（集団回収量除く）'!AP35</f>
        <v>856.4999999999999</v>
      </c>
      <c r="BB35" s="101">
        <f>BA35*100/BC35</f>
        <v>109.59692898272549</v>
      </c>
      <c r="BC35" s="54">
        <v>781.5000000000001</v>
      </c>
      <c r="BD35" s="102">
        <f t="shared" si="21"/>
        <v>99.33901105885344</v>
      </c>
      <c r="BE35" s="54">
        <v>786.7</v>
      </c>
      <c r="BF35" s="57">
        <f>Y35/C35/366*1000000</f>
        <v>710.6969110614216</v>
      </c>
      <c r="BG35" s="102">
        <f t="shared" si="23"/>
        <v>102.31468287542899</v>
      </c>
      <c r="BH35" s="56">
        <f>AA35/E35/366*1000000</f>
        <v>694.6186911674399</v>
      </c>
      <c r="BI35" s="102">
        <f t="shared" si="25"/>
        <v>99.804318292438</v>
      </c>
      <c r="BJ35" s="56">
        <f t="shared" si="26"/>
        <v>695.9805978856829</v>
      </c>
      <c r="BK35" s="102">
        <f t="shared" si="27"/>
        <v>100.16255995328898</v>
      </c>
      <c r="BL35" s="56">
        <f t="shared" si="28"/>
        <v>694.8510483460635</v>
      </c>
      <c r="BM35" s="101">
        <f t="shared" si="29"/>
        <v>105.84478592528072</v>
      </c>
      <c r="BN35" s="54">
        <f t="shared" si="30"/>
        <v>656.4811315661609</v>
      </c>
      <c r="BO35" s="102">
        <f t="shared" si="31"/>
        <v>101.07962439274392</v>
      </c>
      <c r="BP35" s="61">
        <f t="shared" si="32"/>
        <v>649.4693025524211</v>
      </c>
      <c r="BQ35" s="57">
        <f t="shared" si="33"/>
        <v>588.944766823951</v>
      </c>
      <c r="BR35" s="102">
        <f t="shared" si="34"/>
        <v>103.55527399281289</v>
      </c>
      <c r="BS35" s="56">
        <f t="shared" si="35"/>
        <v>568.7250336132817</v>
      </c>
      <c r="BT35" s="102">
        <f t="shared" si="36"/>
        <v>99.71251677799575</v>
      </c>
      <c r="BU35" s="56">
        <f t="shared" si="37"/>
        <v>570.3647365350487</v>
      </c>
      <c r="BV35" s="102">
        <f t="shared" si="38"/>
        <v>100.85407416091046</v>
      </c>
      <c r="BW35" s="56">
        <f t="shared" si="39"/>
        <v>565.5346512080853</v>
      </c>
      <c r="BX35" s="101">
        <f t="shared" si="40"/>
        <v>104.55632901308452</v>
      </c>
      <c r="BY35" s="54">
        <f t="shared" si="41"/>
        <v>540.8899265555817</v>
      </c>
      <c r="BZ35" s="102">
        <f t="shared" si="42"/>
        <v>101.08026521187858</v>
      </c>
      <c r="CA35" s="54">
        <f t="shared" si="43"/>
        <v>535.1093266542184</v>
      </c>
      <c r="CB35" s="57">
        <f t="shared" si="44"/>
        <v>123.69925906229625</v>
      </c>
      <c r="CC35" s="102">
        <f t="shared" si="62"/>
        <v>96.7937648789031</v>
      </c>
      <c r="CD35" s="56">
        <f t="shared" si="46"/>
        <v>127.7967224614665</v>
      </c>
      <c r="CE35" s="102">
        <f t="shared" si="47"/>
        <v>101.73613514040639</v>
      </c>
      <c r="CF35" s="56">
        <f t="shared" si="48"/>
        <v>125.61586135063398</v>
      </c>
      <c r="CG35" s="102">
        <f t="shared" si="49"/>
        <v>97.13838626095045</v>
      </c>
      <c r="CH35" s="56">
        <f t="shared" si="50"/>
        <v>129.31639713797824</v>
      </c>
      <c r="CI35" s="101">
        <f t="shared" si="51"/>
        <v>111.87390695178134</v>
      </c>
      <c r="CJ35" s="54">
        <f t="shared" si="52"/>
        <v>115.59120501057924</v>
      </c>
      <c r="CK35" s="102">
        <f t="shared" si="53"/>
        <v>101.07662589354915</v>
      </c>
      <c r="CL35" s="183">
        <f t="shared" si="54"/>
        <v>114.35997589820263</v>
      </c>
      <c r="CM35" s="172" t="s">
        <v>25</v>
      </c>
      <c r="CN35" s="63">
        <v>32</v>
      </c>
    </row>
    <row r="36" spans="1:92" s="28" customFormat="1" ht="19.5" customHeight="1" thickBot="1">
      <c r="A36" s="191">
        <v>33</v>
      </c>
      <c r="B36" s="192" t="s">
        <v>26</v>
      </c>
      <c r="C36" s="119">
        <f>'市町村別（集団回収量除く）'!C36</f>
        <v>12884</v>
      </c>
      <c r="D36" s="179">
        <f t="shared" si="0"/>
        <v>98.07414173707848</v>
      </c>
      <c r="E36" s="119">
        <v>13137</v>
      </c>
      <c r="F36" s="179">
        <f t="shared" si="1"/>
        <v>97.6002971768202</v>
      </c>
      <c r="G36" s="119">
        <f>'市町村別（集団回収量除く）'!G36</f>
        <v>13460</v>
      </c>
      <c r="H36" s="179">
        <f t="shared" si="2"/>
        <v>97.94076984646729</v>
      </c>
      <c r="I36" s="119">
        <v>13743</v>
      </c>
      <c r="J36" s="179">
        <f t="shared" si="3"/>
        <v>98.1152281002356</v>
      </c>
      <c r="K36" s="119">
        <v>14007</v>
      </c>
      <c r="L36" s="179">
        <f t="shared" si="4"/>
        <v>98.71731623088309</v>
      </c>
      <c r="M36" s="122">
        <v>14189</v>
      </c>
      <c r="N36" s="117">
        <v>547.3</v>
      </c>
      <c r="O36" s="120">
        <f>N36*100/P36</f>
        <v>228.99581589958157</v>
      </c>
      <c r="P36" s="122">
        <v>239</v>
      </c>
      <c r="Q36" s="120">
        <f>P36*100/R36</f>
        <v>81.56996587030717</v>
      </c>
      <c r="R36" s="122">
        <v>293</v>
      </c>
      <c r="S36" s="120">
        <f>R36*100/T36</f>
        <v>106.23640319071791</v>
      </c>
      <c r="T36" s="122">
        <v>275.8</v>
      </c>
      <c r="U36" s="118">
        <f>T36*100/V36</f>
        <v>136.53465346534654</v>
      </c>
      <c r="V36" s="119">
        <v>202</v>
      </c>
      <c r="W36" s="120">
        <f t="shared" si="14"/>
        <v>138.26146475017111</v>
      </c>
      <c r="X36" s="194">
        <v>146.1</v>
      </c>
      <c r="Y36" s="117">
        <f>N36+'市町村別（集団回収量除く）'!N36</f>
        <v>3765.5</v>
      </c>
      <c r="Z36" s="120">
        <f t="shared" si="5"/>
        <v>106.75606713540486</v>
      </c>
      <c r="AA36" s="122">
        <f>P36+'市町村別（集団回収量除く）'!P36</f>
        <v>3527.2</v>
      </c>
      <c r="AB36" s="120">
        <f t="shared" si="5"/>
        <v>102.5021068844265</v>
      </c>
      <c r="AC36" s="122">
        <f>R36+'市町村別（集団回収量除く）'!R36</f>
        <v>3441.1</v>
      </c>
      <c r="AD36" s="120">
        <f t="shared" si="6"/>
        <v>95.63924402445802</v>
      </c>
      <c r="AE36" s="122">
        <f>T36+'市町村別（集団回収量除く）'!T36</f>
        <v>3598.0000000000005</v>
      </c>
      <c r="AF36" s="118">
        <f t="shared" si="57"/>
        <v>97.44339724840214</v>
      </c>
      <c r="AG36" s="119">
        <f>V36+'市町村別（集団回収量除く）'!V36</f>
        <v>3692.4</v>
      </c>
      <c r="AH36" s="120">
        <f t="shared" si="15"/>
        <v>98.99195710455764</v>
      </c>
      <c r="AI36" s="121">
        <f>X36+'市町村別（集団回収量除く）'!X36</f>
        <v>3730</v>
      </c>
      <c r="AJ36" s="117">
        <f>N36+'市町村別（集団回収量除く）'!Y36</f>
        <v>3114.0999999999995</v>
      </c>
      <c r="AK36" s="120">
        <f t="shared" si="8"/>
        <v>109.70935353179495</v>
      </c>
      <c r="AL36" s="122">
        <f>P36+'市町村別（集団回収量除く）'!AA36</f>
        <v>2838.5</v>
      </c>
      <c r="AM36" s="120">
        <f t="shared" si="9"/>
        <v>105.81941544885177</v>
      </c>
      <c r="AN36" s="122">
        <f>R36+'市町村別（集団回収量除く）'!AC36</f>
        <v>2682.4</v>
      </c>
      <c r="AO36" s="120">
        <f t="shared" si="10"/>
        <v>94.75097138820203</v>
      </c>
      <c r="AP36" s="122">
        <f>T36+'市町村別（集団回収量除く）'!AE36</f>
        <v>2831.0000000000005</v>
      </c>
      <c r="AQ36" s="118">
        <f t="shared" si="58"/>
        <v>96.35806671204902</v>
      </c>
      <c r="AR36" s="119">
        <f>V36+'市町村別（集団回収量除く）'!AG36</f>
        <v>2938.0000000000005</v>
      </c>
      <c r="AS36" s="120">
        <f t="shared" si="16"/>
        <v>99.04928865214755</v>
      </c>
      <c r="AT36" s="119">
        <f>X36+'市町村別（集団回収量除く）'!AI36</f>
        <v>2966.2</v>
      </c>
      <c r="AU36" s="117">
        <f>'市町村別（集団回収量除く）'!AJ36</f>
        <v>651.4</v>
      </c>
      <c r="AV36" s="179">
        <f t="shared" si="59"/>
        <v>94.58399883839118</v>
      </c>
      <c r="AW36" s="122">
        <v>688.6999999999999</v>
      </c>
      <c r="AX36" s="179">
        <f t="shared" si="60"/>
        <v>90.77369184130751</v>
      </c>
      <c r="AY36" s="122">
        <f>'市町村別（集団回収量除く）'!AN36</f>
        <v>758.6999999999999</v>
      </c>
      <c r="AZ36" s="120">
        <f t="shared" si="61"/>
        <v>98.91786179921775</v>
      </c>
      <c r="BA36" s="122">
        <f>'市町村別（集団回収量除く）'!AP36</f>
        <v>766.9999999999999</v>
      </c>
      <c r="BB36" s="118">
        <f>BA36*100/BC36</f>
        <v>101.6702014846235</v>
      </c>
      <c r="BC36" s="119">
        <v>754.4000000000001</v>
      </c>
      <c r="BD36" s="120">
        <f t="shared" si="21"/>
        <v>98.76931133804663</v>
      </c>
      <c r="BE36" s="119">
        <v>763.8</v>
      </c>
      <c r="BF36" s="117">
        <f>Y36/C36/366*1000000</f>
        <v>798.5292895156953</v>
      </c>
      <c r="BG36" s="120">
        <f t="shared" si="23"/>
        <v>108.85241027303738</v>
      </c>
      <c r="BH36" s="122">
        <f>AA36/E36/366*1000000</f>
        <v>733.5889830208841</v>
      </c>
      <c r="BI36" s="120">
        <f t="shared" si="25"/>
        <v>105.0223307196758</v>
      </c>
      <c r="BJ36" s="122">
        <f t="shared" si="26"/>
        <v>698.5076202307584</v>
      </c>
      <c r="BK36" s="120">
        <f t="shared" si="27"/>
        <v>97.38328049092354</v>
      </c>
      <c r="BL36" s="122">
        <f t="shared" si="28"/>
        <v>717.2767406370766</v>
      </c>
      <c r="BM36" s="118">
        <f t="shared" si="29"/>
        <v>99.3152634256253</v>
      </c>
      <c r="BN36" s="119">
        <f t="shared" si="30"/>
        <v>722.2220592247908</v>
      </c>
      <c r="BO36" s="120">
        <f t="shared" si="31"/>
        <v>100.27820942075881</v>
      </c>
      <c r="BP36" s="196">
        <f t="shared" si="32"/>
        <v>720.2183439419113</v>
      </c>
      <c r="BQ36" s="117">
        <f t="shared" si="33"/>
        <v>662.1996912385755</v>
      </c>
      <c r="BR36" s="120">
        <f t="shared" si="34"/>
        <v>111.86368964197378</v>
      </c>
      <c r="BS36" s="122">
        <f t="shared" si="35"/>
        <v>591.9701856410994</v>
      </c>
      <c r="BT36" s="120">
        <f t="shared" si="36"/>
        <v>108.71824648579206</v>
      </c>
      <c r="BU36" s="122">
        <f t="shared" si="37"/>
        <v>544.4993869713136</v>
      </c>
      <c r="BV36" s="120">
        <f t="shared" si="38"/>
        <v>96.4788096936972</v>
      </c>
      <c r="BW36" s="122">
        <f t="shared" si="39"/>
        <v>564.3719990949317</v>
      </c>
      <c r="BX36" s="118">
        <f t="shared" si="40"/>
        <v>98.20908392895808</v>
      </c>
      <c r="BY36" s="119">
        <f t="shared" si="41"/>
        <v>574.663744448715</v>
      </c>
      <c r="BZ36" s="120">
        <f t="shared" si="42"/>
        <v>100.33628590599852</v>
      </c>
      <c r="CA36" s="119">
        <f t="shared" si="43"/>
        <v>572.737708257506</v>
      </c>
      <c r="CB36" s="117">
        <f t="shared" si="44"/>
        <v>138.5173497552449</v>
      </c>
      <c r="CC36" s="120">
        <f t="shared" si="62"/>
        <v>96.44132200713638</v>
      </c>
      <c r="CD36" s="122">
        <f t="shared" si="46"/>
        <v>143.6286302099789</v>
      </c>
      <c r="CE36" s="120">
        <f t="shared" si="47"/>
        <v>93.26035833942687</v>
      </c>
      <c r="CF36" s="122">
        <f t="shared" si="48"/>
        <v>154.0082332594451</v>
      </c>
      <c r="CG36" s="120">
        <f t="shared" si="49"/>
        <v>100.72168574118153</v>
      </c>
      <c r="CH36" s="122">
        <f t="shared" si="50"/>
        <v>152.90474154214496</v>
      </c>
      <c r="CI36" s="118">
        <f t="shared" si="51"/>
        <v>103.62326363931612</v>
      </c>
      <c r="CJ36" s="119">
        <f t="shared" si="52"/>
        <v>147.55831477607578</v>
      </c>
      <c r="CK36" s="120">
        <f t="shared" si="53"/>
        <v>100.05267070575736</v>
      </c>
      <c r="CL36" s="185">
        <f t="shared" si="54"/>
        <v>147.48063568440534</v>
      </c>
      <c r="CM36" s="197" t="s">
        <v>26</v>
      </c>
      <c r="CN36" s="198">
        <v>33</v>
      </c>
    </row>
    <row r="37" spans="1:92" s="28" customFormat="1" ht="12">
      <c r="A37" s="7"/>
      <c r="B37" s="8"/>
      <c r="C37" s="29"/>
      <c r="E37" s="29"/>
      <c r="G37" s="29"/>
      <c r="I37" s="29"/>
      <c r="K37" s="29"/>
      <c r="M37" s="29"/>
      <c r="N37" s="29"/>
      <c r="P37" s="29"/>
      <c r="R37" s="29"/>
      <c r="T37" s="29"/>
      <c r="V37" s="29"/>
      <c r="Y37" s="29"/>
      <c r="AA37" s="29"/>
      <c r="AC37" s="29"/>
      <c r="AE37" s="29"/>
      <c r="AG37" s="29"/>
      <c r="AJ37" s="29"/>
      <c r="AL37" s="29"/>
      <c r="AN37" s="29"/>
      <c r="AP37" s="29"/>
      <c r="AR37" s="29"/>
      <c r="AU37" s="29"/>
      <c r="AW37" s="29"/>
      <c r="AY37" s="29"/>
      <c r="BA37" s="29"/>
      <c r="BC37" s="29"/>
      <c r="BF37" s="29"/>
      <c r="BH37" s="29"/>
      <c r="BJ37" s="29"/>
      <c r="BL37" s="29"/>
      <c r="BN37" s="29"/>
      <c r="BQ37" s="29"/>
      <c r="BS37" s="29"/>
      <c r="BU37" s="29"/>
      <c r="BW37" s="29"/>
      <c r="BY37" s="29"/>
      <c r="CB37" s="29"/>
      <c r="CD37" s="29"/>
      <c r="CF37" s="29"/>
      <c r="CH37" s="29"/>
      <c r="CJ37" s="29"/>
      <c r="CM37" s="8"/>
      <c r="CN37" s="7"/>
    </row>
    <row r="38" spans="1:92" s="28" customFormat="1" ht="12">
      <c r="A38" s="7"/>
      <c r="B38" s="8"/>
      <c r="C38" s="29"/>
      <c r="E38" s="29"/>
      <c r="G38" s="29"/>
      <c r="I38" s="29"/>
      <c r="K38" s="29"/>
      <c r="M38" s="29"/>
      <c r="N38" s="29"/>
      <c r="P38" s="29"/>
      <c r="R38" s="29"/>
      <c r="T38" s="29"/>
      <c r="V38" s="29"/>
      <c r="Y38" s="29"/>
      <c r="AA38" s="29"/>
      <c r="AC38" s="29"/>
      <c r="AE38" s="29"/>
      <c r="AG38" s="29"/>
      <c r="AJ38" s="29"/>
      <c r="AL38" s="29"/>
      <c r="AN38" s="29"/>
      <c r="AP38" s="29"/>
      <c r="AR38" s="29"/>
      <c r="AU38" s="29"/>
      <c r="AW38" s="29"/>
      <c r="AY38" s="29"/>
      <c r="BA38" s="29"/>
      <c r="BC38" s="29"/>
      <c r="BF38" s="29"/>
      <c r="BH38" s="29"/>
      <c r="BJ38" s="29"/>
      <c r="BL38" s="29"/>
      <c r="BN38" s="29"/>
      <c r="BQ38" s="29"/>
      <c r="BS38" s="29"/>
      <c r="BU38" s="29"/>
      <c r="BW38" s="29"/>
      <c r="BY38" s="29"/>
      <c r="CB38" s="29"/>
      <c r="CD38" s="29"/>
      <c r="CF38" s="29"/>
      <c r="CH38" s="29"/>
      <c r="CJ38" s="29"/>
      <c r="CM38" s="8"/>
      <c r="CN38" s="7"/>
    </row>
    <row r="39" spans="1:92" s="28" customFormat="1" ht="12">
      <c r="A39" s="7"/>
      <c r="B39" s="8"/>
      <c r="C39" s="29"/>
      <c r="E39" s="29"/>
      <c r="G39" s="29"/>
      <c r="I39" s="29"/>
      <c r="K39" s="29"/>
      <c r="M39" s="29"/>
      <c r="N39" s="29"/>
      <c r="P39" s="29"/>
      <c r="R39" s="29"/>
      <c r="T39" s="29"/>
      <c r="V39" s="29"/>
      <c r="Y39" s="29"/>
      <c r="AA39" s="29"/>
      <c r="AC39" s="29"/>
      <c r="AE39" s="29"/>
      <c r="AG39" s="29"/>
      <c r="AJ39" s="29"/>
      <c r="AL39" s="29"/>
      <c r="AN39" s="29"/>
      <c r="AP39" s="29"/>
      <c r="AR39" s="29"/>
      <c r="AU39" s="29"/>
      <c r="AW39" s="29"/>
      <c r="AY39" s="29"/>
      <c r="BA39" s="29"/>
      <c r="BC39" s="29"/>
      <c r="BF39" s="29"/>
      <c r="BH39" s="29"/>
      <c r="BJ39" s="29"/>
      <c r="BL39" s="29"/>
      <c r="BN39" s="29"/>
      <c r="BQ39" s="29"/>
      <c r="BS39" s="29"/>
      <c r="BU39" s="29"/>
      <c r="BW39" s="29"/>
      <c r="BY39" s="29"/>
      <c r="CB39" s="29"/>
      <c r="CD39" s="29"/>
      <c r="CF39" s="29"/>
      <c r="CH39" s="29"/>
      <c r="CJ39" s="29"/>
      <c r="CM39" s="8"/>
      <c r="CN39" s="7"/>
    </row>
    <row r="40" spans="1:92" s="28" customFormat="1" ht="12">
      <c r="A40" s="7"/>
      <c r="B40" s="8"/>
      <c r="C40" s="29"/>
      <c r="E40" s="29"/>
      <c r="G40" s="29"/>
      <c r="I40" s="29"/>
      <c r="K40" s="29"/>
      <c r="M40" s="29"/>
      <c r="N40" s="29"/>
      <c r="P40" s="29"/>
      <c r="R40" s="29"/>
      <c r="T40" s="29"/>
      <c r="V40" s="29"/>
      <c r="Y40" s="29"/>
      <c r="AA40" s="29"/>
      <c r="AC40" s="29"/>
      <c r="AE40" s="29"/>
      <c r="AG40" s="29"/>
      <c r="AJ40" s="29"/>
      <c r="AL40" s="29"/>
      <c r="AN40" s="29"/>
      <c r="AP40" s="29"/>
      <c r="AR40" s="29"/>
      <c r="AU40" s="29"/>
      <c r="AW40" s="29"/>
      <c r="AY40" s="29"/>
      <c r="BA40" s="29"/>
      <c r="BC40" s="29"/>
      <c r="BF40" s="29"/>
      <c r="BH40" s="29"/>
      <c r="BJ40" s="29"/>
      <c r="BL40" s="29"/>
      <c r="BN40" s="29"/>
      <c r="BQ40" s="29"/>
      <c r="BS40" s="29"/>
      <c r="BU40" s="29"/>
      <c r="BW40" s="29"/>
      <c r="BY40" s="29"/>
      <c r="CB40" s="29"/>
      <c r="CD40" s="29"/>
      <c r="CF40" s="29"/>
      <c r="CH40" s="29"/>
      <c r="CJ40" s="29"/>
      <c r="CM40" s="8"/>
      <c r="CN40" s="7"/>
    </row>
    <row r="41" spans="1:92" s="28" customFormat="1" ht="12">
      <c r="A41" s="7"/>
      <c r="B41" s="8"/>
      <c r="C41" s="29"/>
      <c r="E41" s="29"/>
      <c r="G41" s="29"/>
      <c r="I41" s="29"/>
      <c r="K41" s="29"/>
      <c r="M41" s="29"/>
      <c r="N41" s="29"/>
      <c r="P41" s="29"/>
      <c r="R41" s="29"/>
      <c r="T41" s="29"/>
      <c r="V41" s="29"/>
      <c r="Y41" s="29"/>
      <c r="AA41" s="29"/>
      <c r="AC41" s="29"/>
      <c r="AE41" s="29"/>
      <c r="AG41" s="29"/>
      <c r="AJ41" s="29"/>
      <c r="AL41" s="29"/>
      <c r="AN41" s="29"/>
      <c r="AP41" s="29"/>
      <c r="AR41" s="29"/>
      <c r="AU41" s="29"/>
      <c r="AW41" s="29"/>
      <c r="AY41" s="29"/>
      <c r="BA41" s="29"/>
      <c r="BC41" s="29"/>
      <c r="BF41" s="29"/>
      <c r="BH41" s="29"/>
      <c r="BJ41" s="29"/>
      <c r="BL41" s="29"/>
      <c r="BN41" s="29"/>
      <c r="BQ41" s="29"/>
      <c r="BS41" s="29"/>
      <c r="BU41" s="29"/>
      <c r="BW41" s="29"/>
      <c r="BY41" s="29"/>
      <c r="CB41" s="29"/>
      <c r="CD41" s="29"/>
      <c r="CF41" s="29"/>
      <c r="CH41" s="29"/>
      <c r="CJ41" s="29"/>
      <c r="CM41" s="8"/>
      <c r="CN41" s="7"/>
    </row>
    <row r="42" spans="1:92" s="28" customFormat="1" ht="12">
      <c r="A42" s="7"/>
      <c r="B42" s="8"/>
      <c r="C42" s="29"/>
      <c r="E42" s="29"/>
      <c r="G42" s="29"/>
      <c r="I42" s="29"/>
      <c r="K42" s="29"/>
      <c r="M42" s="29"/>
      <c r="N42" s="29"/>
      <c r="P42" s="29"/>
      <c r="R42" s="29"/>
      <c r="T42" s="29"/>
      <c r="V42" s="29"/>
      <c r="Y42" s="29"/>
      <c r="AA42" s="29"/>
      <c r="AC42" s="29"/>
      <c r="AE42" s="29"/>
      <c r="AG42" s="29"/>
      <c r="AJ42" s="29"/>
      <c r="AL42" s="29"/>
      <c r="AN42" s="29"/>
      <c r="AP42" s="29"/>
      <c r="AR42" s="29"/>
      <c r="AU42" s="29"/>
      <c r="AW42" s="29"/>
      <c r="AY42" s="29"/>
      <c r="BA42" s="29"/>
      <c r="BC42" s="29"/>
      <c r="BF42" s="29"/>
      <c r="BH42" s="29"/>
      <c r="BJ42" s="29"/>
      <c r="BL42" s="29"/>
      <c r="BN42" s="29"/>
      <c r="BQ42" s="29"/>
      <c r="BS42" s="29"/>
      <c r="BU42" s="29"/>
      <c r="BW42" s="29"/>
      <c r="BY42" s="29"/>
      <c r="CB42" s="29"/>
      <c r="CD42" s="29"/>
      <c r="CF42" s="29"/>
      <c r="CH42" s="29"/>
      <c r="CJ42" s="29"/>
      <c r="CM42" s="8"/>
      <c r="CN42" s="7"/>
    </row>
    <row r="43" spans="1:92" s="28" customFormat="1" ht="12">
      <c r="A43" s="7"/>
      <c r="B43" s="8"/>
      <c r="C43" s="29"/>
      <c r="E43" s="29"/>
      <c r="G43" s="29"/>
      <c r="I43" s="29"/>
      <c r="K43" s="29"/>
      <c r="M43" s="29"/>
      <c r="N43" s="29"/>
      <c r="P43" s="29"/>
      <c r="R43" s="29"/>
      <c r="T43" s="29"/>
      <c r="V43" s="29"/>
      <c r="Y43" s="29"/>
      <c r="AA43" s="29"/>
      <c r="AC43" s="29"/>
      <c r="AE43" s="29"/>
      <c r="AG43" s="29"/>
      <c r="AJ43" s="29"/>
      <c r="AL43" s="29"/>
      <c r="AN43" s="29"/>
      <c r="AP43" s="29"/>
      <c r="AR43" s="29"/>
      <c r="AU43" s="29"/>
      <c r="AW43" s="29"/>
      <c r="AY43" s="29"/>
      <c r="BA43" s="29"/>
      <c r="BC43" s="29"/>
      <c r="BF43" s="29"/>
      <c r="BH43" s="29"/>
      <c r="BJ43" s="29"/>
      <c r="BL43" s="29"/>
      <c r="BN43" s="29"/>
      <c r="BQ43" s="29"/>
      <c r="BS43" s="29"/>
      <c r="BU43" s="29"/>
      <c r="BW43" s="29"/>
      <c r="BY43" s="29"/>
      <c r="CB43" s="29"/>
      <c r="CD43" s="29"/>
      <c r="CF43" s="29"/>
      <c r="CH43" s="29"/>
      <c r="CJ43" s="29"/>
      <c r="CM43" s="8"/>
      <c r="CN43" s="7"/>
    </row>
    <row r="44" spans="1:92" s="28" customFormat="1" ht="12">
      <c r="A44" s="7"/>
      <c r="B44" s="8"/>
      <c r="C44" s="29"/>
      <c r="E44" s="29"/>
      <c r="G44" s="29"/>
      <c r="I44" s="29"/>
      <c r="K44" s="29"/>
      <c r="M44" s="29"/>
      <c r="N44" s="29"/>
      <c r="P44" s="29"/>
      <c r="R44" s="29"/>
      <c r="T44" s="29"/>
      <c r="V44" s="29"/>
      <c r="Y44" s="29"/>
      <c r="AA44" s="29"/>
      <c r="AC44" s="29"/>
      <c r="AE44" s="29"/>
      <c r="AG44" s="29"/>
      <c r="AJ44" s="29"/>
      <c r="AL44" s="29"/>
      <c r="AN44" s="29"/>
      <c r="AP44" s="29"/>
      <c r="AR44" s="29"/>
      <c r="AU44" s="29"/>
      <c r="AW44" s="29"/>
      <c r="AY44" s="29"/>
      <c r="BA44" s="29"/>
      <c r="BC44" s="29"/>
      <c r="BF44" s="29"/>
      <c r="BH44" s="29"/>
      <c r="BJ44" s="29"/>
      <c r="BL44" s="29"/>
      <c r="BN44" s="29"/>
      <c r="BQ44" s="29"/>
      <c r="BS44" s="29"/>
      <c r="BU44" s="29"/>
      <c r="BW44" s="29"/>
      <c r="BY44" s="29"/>
      <c r="CB44" s="29"/>
      <c r="CD44" s="29"/>
      <c r="CF44" s="29"/>
      <c r="CH44" s="29"/>
      <c r="CJ44" s="29"/>
      <c r="CM44" s="8"/>
      <c r="CN44" s="7"/>
    </row>
    <row r="45" spans="1:92" s="28" customFormat="1" ht="12">
      <c r="A45" s="7"/>
      <c r="B45" s="8"/>
      <c r="C45" s="29"/>
      <c r="E45" s="29"/>
      <c r="G45" s="29"/>
      <c r="I45" s="29"/>
      <c r="K45" s="29"/>
      <c r="M45" s="29"/>
      <c r="N45" s="29"/>
      <c r="P45" s="29"/>
      <c r="R45" s="29"/>
      <c r="T45" s="29"/>
      <c r="V45" s="29"/>
      <c r="Y45" s="29"/>
      <c r="AA45" s="29"/>
      <c r="AC45" s="29"/>
      <c r="AE45" s="29"/>
      <c r="AG45" s="29"/>
      <c r="AJ45" s="29"/>
      <c r="AL45" s="29"/>
      <c r="AN45" s="29"/>
      <c r="AP45" s="29"/>
      <c r="AR45" s="29"/>
      <c r="AU45" s="29"/>
      <c r="AW45" s="29"/>
      <c r="AY45" s="29"/>
      <c r="BA45" s="29"/>
      <c r="BC45" s="29"/>
      <c r="BF45" s="29"/>
      <c r="BH45" s="29"/>
      <c r="BJ45" s="29"/>
      <c r="BL45" s="29"/>
      <c r="BN45" s="29"/>
      <c r="BQ45" s="29"/>
      <c r="BS45" s="29"/>
      <c r="BU45" s="29"/>
      <c r="BW45" s="29"/>
      <c r="BY45" s="29"/>
      <c r="CB45" s="29"/>
      <c r="CD45" s="29"/>
      <c r="CF45" s="29"/>
      <c r="CH45" s="29"/>
      <c r="CJ45" s="29"/>
      <c r="CM45" s="8"/>
      <c r="CN45" s="7"/>
    </row>
    <row r="46" spans="1:92" s="28" customFormat="1" ht="12">
      <c r="A46" s="7"/>
      <c r="B46" s="8"/>
      <c r="C46" s="29"/>
      <c r="E46" s="29"/>
      <c r="G46" s="29"/>
      <c r="I46" s="29"/>
      <c r="K46" s="29"/>
      <c r="M46" s="29"/>
      <c r="N46" s="29"/>
      <c r="P46" s="29"/>
      <c r="R46" s="29"/>
      <c r="T46" s="29"/>
      <c r="V46" s="29"/>
      <c r="Y46" s="29"/>
      <c r="AA46" s="29"/>
      <c r="AC46" s="29"/>
      <c r="AE46" s="29"/>
      <c r="AG46" s="29"/>
      <c r="AJ46" s="29"/>
      <c r="AL46" s="29"/>
      <c r="AN46" s="29"/>
      <c r="AP46" s="29"/>
      <c r="AR46" s="29"/>
      <c r="AU46" s="29"/>
      <c r="AW46" s="29"/>
      <c r="AY46" s="29"/>
      <c r="BA46" s="29"/>
      <c r="BC46" s="29"/>
      <c r="BF46" s="29"/>
      <c r="BH46" s="29"/>
      <c r="BJ46" s="29"/>
      <c r="BL46" s="29"/>
      <c r="BN46" s="29"/>
      <c r="BQ46" s="29"/>
      <c r="BS46" s="29"/>
      <c r="BU46" s="29"/>
      <c r="BW46" s="29"/>
      <c r="BY46" s="29"/>
      <c r="CB46" s="29"/>
      <c r="CD46" s="29"/>
      <c r="CF46" s="29"/>
      <c r="CH46" s="29"/>
      <c r="CJ46" s="29"/>
      <c r="CM46" s="8"/>
      <c r="CN46" s="7"/>
    </row>
    <row r="47" spans="1:92" s="28" customFormat="1" ht="12">
      <c r="A47" s="7"/>
      <c r="B47" s="8"/>
      <c r="C47" s="29"/>
      <c r="E47" s="29"/>
      <c r="G47" s="29"/>
      <c r="I47" s="29"/>
      <c r="K47" s="29"/>
      <c r="M47" s="29"/>
      <c r="N47" s="29"/>
      <c r="P47" s="29"/>
      <c r="R47" s="29"/>
      <c r="T47" s="29"/>
      <c r="V47" s="29"/>
      <c r="Y47" s="29"/>
      <c r="AA47" s="29"/>
      <c r="AC47" s="29"/>
      <c r="AE47" s="29"/>
      <c r="AG47" s="29"/>
      <c r="AJ47" s="29"/>
      <c r="AL47" s="29"/>
      <c r="AN47" s="29"/>
      <c r="AP47" s="29"/>
      <c r="AR47" s="29"/>
      <c r="AU47" s="29"/>
      <c r="AW47" s="29"/>
      <c r="AY47" s="29"/>
      <c r="BA47" s="29"/>
      <c r="BC47" s="29"/>
      <c r="BF47" s="29"/>
      <c r="BH47" s="29"/>
      <c r="BJ47" s="29"/>
      <c r="BL47" s="29"/>
      <c r="BN47" s="29"/>
      <c r="BQ47" s="29"/>
      <c r="BS47" s="29"/>
      <c r="BU47" s="29"/>
      <c r="BW47" s="29"/>
      <c r="BY47" s="29"/>
      <c r="CB47" s="29"/>
      <c r="CD47" s="29"/>
      <c r="CF47" s="29"/>
      <c r="CH47" s="29"/>
      <c r="CJ47" s="29"/>
      <c r="CM47" s="8"/>
      <c r="CN47" s="7"/>
    </row>
    <row r="48" spans="1:92" s="28" customFormat="1" ht="12">
      <c r="A48" s="7"/>
      <c r="B48" s="8"/>
      <c r="C48" s="29"/>
      <c r="E48" s="29"/>
      <c r="G48" s="29"/>
      <c r="I48" s="29"/>
      <c r="K48" s="29"/>
      <c r="M48" s="29"/>
      <c r="N48" s="29"/>
      <c r="P48" s="29"/>
      <c r="R48" s="29"/>
      <c r="T48" s="29"/>
      <c r="V48" s="29"/>
      <c r="Y48" s="29"/>
      <c r="AA48" s="29"/>
      <c r="AC48" s="29"/>
      <c r="AE48" s="29"/>
      <c r="AG48" s="29"/>
      <c r="AJ48" s="29"/>
      <c r="AL48" s="29"/>
      <c r="AN48" s="29"/>
      <c r="AP48" s="29"/>
      <c r="AR48" s="29"/>
      <c r="AU48" s="29"/>
      <c r="AW48" s="29"/>
      <c r="AY48" s="29"/>
      <c r="BA48" s="29"/>
      <c r="BC48" s="29"/>
      <c r="BF48" s="29"/>
      <c r="BH48" s="29"/>
      <c r="BJ48" s="29"/>
      <c r="BL48" s="29"/>
      <c r="BN48" s="29"/>
      <c r="BQ48" s="29"/>
      <c r="BS48" s="29"/>
      <c r="BU48" s="29"/>
      <c r="BW48" s="29"/>
      <c r="BY48" s="29"/>
      <c r="CB48" s="29"/>
      <c r="CD48" s="29"/>
      <c r="CF48" s="29"/>
      <c r="CH48" s="29"/>
      <c r="CJ48" s="29"/>
      <c r="CM48" s="8"/>
      <c r="CN48" s="7"/>
    </row>
    <row r="49" spans="1:92" s="28" customFormat="1" ht="12">
      <c r="A49" s="7"/>
      <c r="B49" s="8"/>
      <c r="C49" s="29"/>
      <c r="E49" s="29"/>
      <c r="G49" s="29"/>
      <c r="I49" s="29"/>
      <c r="K49" s="29"/>
      <c r="M49" s="29"/>
      <c r="N49" s="29"/>
      <c r="P49" s="29"/>
      <c r="R49" s="29"/>
      <c r="T49" s="29"/>
      <c r="V49" s="29"/>
      <c r="Y49" s="29"/>
      <c r="AA49" s="29"/>
      <c r="AC49" s="29"/>
      <c r="AE49" s="29"/>
      <c r="AG49" s="29"/>
      <c r="AJ49" s="29"/>
      <c r="AL49" s="29"/>
      <c r="AN49" s="29"/>
      <c r="AP49" s="29"/>
      <c r="AR49" s="29"/>
      <c r="AU49" s="29"/>
      <c r="AW49" s="29"/>
      <c r="AY49" s="29"/>
      <c r="BA49" s="29"/>
      <c r="BC49" s="29"/>
      <c r="BF49" s="29"/>
      <c r="BH49" s="29"/>
      <c r="BJ49" s="29"/>
      <c r="BL49" s="29"/>
      <c r="BN49" s="29"/>
      <c r="BQ49" s="29"/>
      <c r="BS49" s="29"/>
      <c r="BU49" s="29"/>
      <c r="BW49" s="29"/>
      <c r="BY49" s="29"/>
      <c r="CB49" s="29"/>
      <c r="CD49" s="29"/>
      <c r="CF49" s="29"/>
      <c r="CH49" s="29"/>
      <c r="CJ49" s="29"/>
      <c r="CM49" s="8"/>
      <c r="CN49" s="7"/>
    </row>
    <row r="50" spans="1:92" s="28" customFormat="1" ht="12">
      <c r="A50" s="7"/>
      <c r="B50" s="8"/>
      <c r="C50" s="29"/>
      <c r="E50" s="29"/>
      <c r="G50" s="29"/>
      <c r="I50" s="29"/>
      <c r="K50" s="29"/>
      <c r="M50" s="29"/>
      <c r="N50" s="29"/>
      <c r="P50" s="29"/>
      <c r="R50" s="29"/>
      <c r="T50" s="29"/>
      <c r="V50" s="29"/>
      <c r="Y50" s="29"/>
      <c r="AA50" s="29"/>
      <c r="AC50" s="29"/>
      <c r="AE50" s="29"/>
      <c r="AG50" s="29"/>
      <c r="AJ50" s="29"/>
      <c r="AL50" s="29"/>
      <c r="AN50" s="29"/>
      <c r="AP50" s="29"/>
      <c r="AR50" s="29"/>
      <c r="AU50" s="29"/>
      <c r="AW50" s="29"/>
      <c r="AY50" s="29"/>
      <c r="BA50" s="29"/>
      <c r="BC50" s="29"/>
      <c r="BF50" s="29"/>
      <c r="BH50" s="29"/>
      <c r="BJ50" s="29"/>
      <c r="BL50" s="29"/>
      <c r="BN50" s="29"/>
      <c r="BQ50" s="29"/>
      <c r="BS50" s="29"/>
      <c r="BU50" s="29"/>
      <c r="BW50" s="29"/>
      <c r="BY50" s="29"/>
      <c r="CB50" s="29"/>
      <c r="CD50" s="29"/>
      <c r="CF50" s="29"/>
      <c r="CH50" s="29"/>
      <c r="CJ50" s="29"/>
      <c r="CM50" s="8"/>
      <c r="CN50" s="7"/>
    </row>
    <row r="51" spans="1:92" s="28" customFormat="1" ht="12">
      <c r="A51" s="7"/>
      <c r="B51" s="8"/>
      <c r="C51" s="29"/>
      <c r="E51" s="29"/>
      <c r="G51" s="29"/>
      <c r="I51" s="29"/>
      <c r="K51" s="29"/>
      <c r="M51" s="29"/>
      <c r="N51" s="29"/>
      <c r="P51" s="29"/>
      <c r="R51" s="29"/>
      <c r="T51" s="29"/>
      <c r="V51" s="29"/>
      <c r="Y51" s="29"/>
      <c r="AA51" s="29"/>
      <c r="AC51" s="29"/>
      <c r="AE51" s="29"/>
      <c r="AG51" s="29"/>
      <c r="AJ51" s="29"/>
      <c r="AL51" s="29"/>
      <c r="AN51" s="29"/>
      <c r="AP51" s="29"/>
      <c r="AR51" s="29"/>
      <c r="AU51" s="29"/>
      <c r="AW51" s="29"/>
      <c r="AY51" s="29"/>
      <c r="BA51" s="29"/>
      <c r="BC51" s="29"/>
      <c r="BF51" s="29"/>
      <c r="BH51" s="29"/>
      <c r="BJ51" s="29"/>
      <c r="BL51" s="29"/>
      <c r="BN51" s="29"/>
      <c r="BQ51" s="29"/>
      <c r="BS51" s="29"/>
      <c r="BU51" s="29"/>
      <c r="BW51" s="29"/>
      <c r="BY51" s="29"/>
      <c r="CB51" s="29"/>
      <c r="CD51" s="29"/>
      <c r="CF51" s="29"/>
      <c r="CH51" s="29"/>
      <c r="CJ51" s="29"/>
      <c r="CM51" s="8"/>
      <c r="CN51" s="7"/>
    </row>
    <row r="52" spans="1:92" s="28" customFormat="1" ht="12">
      <c r="A52" s="7"/>
      <c r="B52" s="8"/>
      <c r="C52" s="29"/>
      <c r="E52" s="29"/>
      <c r="G52" s="29"/>
      <c r="I52" s="29"/>
      <c r="K52" s="29"/>
      <c r="M52" s="29"/>
      <c r="N52" s="29"/>
      <c r="P52" s="29"/>
      <c r="R52" s="29"/>
      <c r="T52" s="29"/>
      <c r="V52" s="29"/>
      <c r="Y52" s="29"/>
      <c r="AA52" s="29"/>
      <c r="AC52" s="29"/>
      <c r="AE52" s="29"/>
      <c r="AG52" s="29"/>
      <c r="AJ52" s="29"/>
      <c r="AL52" s="29"/>
      <c r="AN52" s="29"/>
      <c r="AP52" s="29"/>
      <c r="AR52" s="29"/>
      <c r="AU52" s="29"/>
      <c r="AW52" s="29"/>
      <c r="AY52" s="29"/>
      <c r="BA52" s="29"/>
      <c r="BC52" s="29"/>
      <c r="BF52" s="29"/>
      <c r="BH52" s="29"/>
      <c r="BJ52" s="29"/>
      <c r="BL52" s="29"/>
      <c r="BN52" s="29"/>
      <c r="BQ52" s="29"/>
      <c r="BS52" s="29"/>
      <c r="BU52" s="29"/>
      <c r="BW52" s="29"/>
      <c r="BY52" s="29"/>
      <c r="CB52" s="29"/>
      <c r="CD52" s="29"/>
      <c r="CF52" s="29"/>
      <c r="CH52" s="29"/>
      <c r="CJ52" s="29"/>
      <c r="CM52" s="8"/>
      <c r="CN52" s="7"/>
    </row>
    <row r="53" spans="1:92" s="28" customFormat="1" ht="12">
      <c r="A53" s="7"/>
      <c r="B53" s="8"/>
      <c r="C53" s="29"/>
      <c r="E53" s="29"/>
      <c r="G53" s="29"/>
      <c r="I53" s="29"/>
      <c r="K53" s="29"/>
      <c r="M53" s="29"/>
      <c r="N53" s="29"/>
      <c r="P53" s="29"/>
      <c r="R53" s="29"/>
      <c r="T53" s="29"/>
      <c r="V53" s="29"/>
      <c r="Y53" s="29"/>
      <c r="AA53" s="29"/>
      <c r="AC53" s="29"/>
      <c r="AE53" s="29"/>
      <c r="AG53" s="29"/>
      <c r="AJ53" s="29"/>
      <c r="AL53" s="29"/>
      <c r="AN53" s="29"/>
      <c r="AP53" s="29"/>
      <c r="AR53" s="29"/>
      <c r="AU53" s="29"/>
      <c r="AW53" s="29"/>
      <c r="AY53" s="29"/>
      <c r="BA53" s="29"/>
      <c r="BC53" s="29"/>
      <c r="BF53" s="29"/>
      <c r="BH53" s="29"/>
      <c r="BJ53" s="29"/>
      <c r="BL53" s="29"/>
      <c r="BN53" s="29"/>
      <c r="BQ53" s="29"/>
      <c r="BS53" s="29"/>
      <c r="BU53" s="29"/>
      <c r="BW53" s="29"/>
      <c r="BY53" s="29"/>
      <c r="CB53" s="29"/>
      <c r="CD53" s="29"/>
      <c r="CF53" s="29"/>
      <c r="CH53" s="29"/>
      <c r="CJ53" s="29"/>
      <c r="CM53" s="8"/>
      <c r="CN53" s="7"/>
    </row>
    <row r="54" spans="1:92" s="28" customFormat="1" ht="12">
      <c r="A54" s="7"/>
      <c r="B54" s="8"/>
      <c r="C54" s="29"/>
      <c r="E54" s="29"/>
      <c r="G54" s="29"/>
      <c r="I54" s="29"/>
      <c r="K54" s="29"/>
      <c r="M54" s="29"/>
      <c r="N54" s="29"/>
      <c r="P54" s="29"/>
      <c r="R54" s="29"/>
      <c r="T54" s="29"/>
      <c r="V54" s="29"/>
      <c r="Y54" s="29"/>
      <c r="AA54" s="29"/>
      <c r="AC54" s="29"/>
      <c r="AE54" s="29"/>
      <c r="AG54" s="29"/>
      <c r="AJ54" s="29"/>
      <c r="AL54" s="29"/>
      <c r="AN54" s="29"/>
      <c r="AP54" s="29"/>
      <c r="AR54" s="29"/>
      <c r="AU54" s="29"/>
      <c r="AW54" s="29"/>
      <c r="AY54" s="29"/>
      <c r="BA54" s="29"/>
      <c r="BC54" s="29"/>
      <c r="BF54" s="29"/>
      <c r="BH54" s="29"/>
      <c r="BJ54" s="29"/>
      <c r="BL54" s="29"/>
      <c r="BN54" s="29"/>
      <c r="BQ54" s="29"/>
      <c r="BS54" s="29"/>
      <c r="BU54" s="29"/>
      <c r="BW54" s="29"/>
      <c r="BY54" s="29"/>
      <c r="CB54" s="29"/>
      <c r="CD54" s="29"/>
      <c r="CF54" s="29"/>
      <c r="CH54" s="29"/>
      <c r="CJ54" s="29"/>
      <c r="CM54" s="8"/>
      <c r="CN54" s="7"/>
    </row>
    <row r="55" spans="1:92" s="28" customFormat="1" ht="12">
      <c r="A55" s="7"/>
      <c r="B55" s="8"/>
      <c r="C55" s="29"/>
      <c r="E55" s="29"/>
      <c r="G55" s="29"/>
      <c r="I55" s="29"/>
      <c r="K55" s="29"/>
      <c r="M55" s="29"/>
      <c r="N55" s="29"/>
      <c r="P55" s="29"/>
      <c r="R55" s="29"/>
      <c r="T55" s="29"/>
      <c r="V55" s="29"/>
      <c r="Y55" s="29"/>
      <c r="AA55" s="29"/>
      <c r="AC55" s="29"/>
      <c r="AE55" s="29"/>
      <c r="AG55" s="29"/>
      <c r="AJ55" s="29"/>
      <c r="AL55" s="29"/>
      <c r="AN55" s="29"/>
      <c r="AP55" s="29"/>
      <c r="AR55" s="29"/>
      <c r="AU55" s="29"/>
      <c r="AW55" s="29"/>
      <c r="AY55" s="29"/>
      <c r="BA55" s="29"/>
      <c r="BC55" s="29"/>
      <c r="BF55" s="29"/>
      <c r="BH55" s="29"/>
      <c r="BJ55" s="29"/>
      <c r="BL55" s="29"/>
      <c r="BN55" s="29"/>
      <c r="BQ55" s="29"/>
      <c r="BS55" s="29"/>
      <c r="BU55" s="29"/>
      <c r="BW55" s="29"/>
      <c r="BY55" s="29"/>
      <c r="CB55" s="29"/>
      <c r="CD55" s="29"/>
      <c r="CF55" s="29"/>
      <c r="CH55" s="29"/>
      <c r="CJ55" s="29"/>
      <c r="CM55" s="8"/>
      <c r="CN55" s="7"/>
    </row>
    <row r="56" spans="1:92" s="28" customFormat="1" ht="12">
      <c r="A56" s="7"/>
      <c r="B56" s="8"/>
      <c r="C56" s="29"/>
      <c r="E56" s="29"/>
      <c r="G56" s="29"/>
      <c r="I56" s="29"/>
      <c r="K56" s="29"/>
      <c r="M56" s="29"/>
      <c r="N56" s="29"/>
      <c r="P56" s="29"/>
      <c r="R56" s="29"/>
      <c r="T56" s="29"/>
      <c r="V56" s="29"/>
      <c r="Y56" s="29"/>
      <c r="AA56" s="29"/>
      <c r="AC56" s="29"/>
      <c r="AE56" s="29"/>
      <c r="AG56" s="29"/>
      <c r="AJ56" s="29"/>
      <c r="AL56" s="29"/>
      <c r="AN56" s="29"/>
      <c r="AP56" s="29"/>
      <c r="AR56" s="29"/>
      <c r="AU56" s="29"/>
      <c r="AW56" s="29"/>
      <c r="AY56" s="29"/>
      <c r="BA56" s="29"/>
      <c r="BC56" s="29"/>
      <c r="BF56" s="29"/>
      <c r="BH56" s="29"/>
      <c r="BJ56" s="29"/>
      <c r="BL56" s="29"/>
      <c r="BN56" s="29"/>
      <c r="BQ56" s="29"/>
      <c r="BS56" s="29"/>
      <c r="BU56" s="29"/>
      <c r="BW56" s="29"/>
      <c r="BY56" s="29"/>
      <c r="CB56" s="29"/>
      <c r="CD56" s="29"/>
      <c r="CF56" s="29"/>
      <c r="CH56" s="29"/>
      <c r="CJ56" s="29"/>
      <c r="CM56" s="8"/>
      <c r="CN56" s="7"/>
    </row>
    <row r="57" spans="1:92" s="28" customFormat="1" ht="12">
      <c r="A57" s="7"/>
      <c r="B57" s="8"/>
      <c r="C57" s="29"/>
      <c r="E57" s="29"/>
      <c r="G57" s="29"/>
      <c r="I57" s="29"/>
      <c r="K57" s="29"/>
      <c r="M57" s="29"/>
      <c r="N57" s="29"/>
      <c r="P57" s="29"/>
      <c r="R57" s="29"/>
      <c r="T57" s="29"/>
      <c r="V57" s="29"/>
      <c r="Y57" s="29"/>
      <c r="AA57" s="29"/>
      <c r="AC57" s="29"/>
      <c r="AE57" s="29"/>
      <c r="AG57" s="29"/>
      <c r="AJ57" s="29"/>
      <c r="AL57" s="29"/>
      <c r="AN57" s="29"/>
      <c r="AP57" s="29"/>
      <c r="AR57" s="29"/>
      <c r="AU57" s="29"/>
      <c r="AW57" s="29"/>
      <c r="AY57" s="29"/>
      <c r="BA57" s="29"/>
      <c r="BC57" s="29"/>
      <c r="BF57" s="29"/>
      <c r="BH57" s="29"/>
      <c r="BJ57" s="29"/>
      <c r="BL57" s="29"/>
      <c r="BN57" s="29"/>
      <c r="BQ57" s="29"/>
      <c r="BS57" s="29"/>
      <c r="BU57" s="29"/>
      <c r="BW57" s="29"/>
      <c r="BY57" s="29"/>
      <c r="CB57" s="29"/>
      <c r="CD57" s="29"/>
      <c r="CF57" s="29"/>
      <c r="CH57" s="29"/>
      <c r="CJ57" s="29"/>
      <c r="CM57" s="8"/>
      <c r="CN57" s="7"/>
    </row>
    <row r="58" spans="1:92" s="28" customFormat="1" ht="12">
      <c r="A58" s="7"/>
      <c r="B58" s="8"/>
      <c r="C58" s="29"/>
      <c r="E58" s="29"/>
      <c r="G58" s="29"/>
      <c r="I58" s="29"/>
      <c r="K58" s="29"/>
      <c r="M58" s="29"/>
      <c r="N58" s="29"/>
      <c r="P58" s="29"/>
      <c r="R58" s="29"/>
      <c r="T58" s="29"/>
      <c r="V58" s="29"/>
      <c r="Y58" s="29"/>
      <c r="AA58" s="29"/>
      <c r="AC58" s="29"/>
      <c r="AE58" s="29"/>
      <c r="AG58" s="29"/>
      <c r="AJ58" s="29"/>
      <c r="AL58" s="29"/>
      <c r="AN58" s="29"/>
      <c r="AP58" s="29"/>
      <c r="AR58" s="29"/>
      <c r="AU58" s="29"/>
      <c r="AW58" s="29"/>
      <c r="AY58" s="29"/>
      <c r="BA58" s="29"/>
      <c r="BC58" s="29"/>
      <c r="BF58" s="29"/>
      <c r="BH58" s="29"/>
      <c r="BJ58" s="29"/>
      <c r="BL58" s="29"/>
      <c r="BN58" s="29"/>
      <c r="BQ58" s="29"/>
      <c r="BS58" s="29"/>
      <c r="BU58" s="29"/>
      <c r="BW58" s="29"/>
      <c r="BY58" s="29"/>
      <c r="CB58" s="29"/>
      <c r="CD58" s="29"/>
      <c r="CF58" s="29"/>
      <c r="CH58" s="29"/>
      <c r="CJ58" s="29"/>
      <c r="CM58" s="8"/>
      <c r="CN58" s="7"/>
    </row>
  </sheetData>
  <sheetProtection/>
  <mergeCells count="12">
    <mergeCell ref="C1:M1"/>
    <mergeCell ref="N1:X1"/>
    <mergeCell ref="Y1:AI1"/>
    <mergeCell ref="AJ1:AT1"/>
    <mergeCell ref="AU1:BE1"/>
    <mergeCell ref="BF1:BP1"/>
    <mergeCell ref="CN1:CN2"/>
    <mergeCell ref="A3:B3"/>
    <mergeCell ref="A1:B2"/>
    <mergeCell ref="CM1:CM2"/>
    <mergeCell ref="BQ1:CA1"/>
    <mergeCell ref="CB1:CL1"/>
  </mergeCells>
  <printOptions vertic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1" r:id="rId1"/>
  <headerFooter alignWithMargins="0">
    <oddHeader>&amp;LＨ29年度　ごみ排出量（速報値）月例報告集計結果　《市町村別：集団回収量含む》&amp;R資料1-4</oddHeader>
  </headerFooter>
  <colBreaks count="4" manualBreakCount="4">
    <brk id="24" max="35" man="1"/>
    <brk id="46" max="35" man="1"/>
    <brk id="68" max="35" man="1"/>
    <brk id="9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2018-06-12T05:16:50Z</cp:lastPrinted>
  <dcterms:created xsi:type="dcterms:W3CDTF">2013-08-27T07:32:27Z</dcterms:created>
  <dcterms:modified xsi:type="dcterms:W3CDTF">2018-06-12T05:18:01Z</dcterms:modified>
  <cp:category/>
  <cp:version/>
  <cp:contentType/>
  <cp:contentStatus/>
</cp:coreProperties>
</file>