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795" activeTab="0"/>
  </bookViews>
  <sheets>
    <sheet name="県全体（グラフ）" sheetId="1" r:id="rId1"/>
    <sheet name="市町村別（集団回収量除く）" sheetId="2" r:id="rId2"/>
    <sheet name="市町村別（集団回収量含む） " sheetId="3" r:id="rId3"/>
  </sheets>
  <definedNames>
    <definedName name="_xlnm.Print_Area" localSheetId="0">'県全体（グラフ）'!$A$1:$AE$36</definedName>
    <definedName name="_xlnm.Print_Area" localSheetId="2">'市町村別（集団回収量含む） '!$A$1:$AP$37</definedName>
    <definedName name="_xlnm.Print_Area" localSheetId="1">'市町村別（集団回収量除く）'!$A$1:$AK$37</definedName>
    <definedName name="_xlnm.Print_Titles" localSheetId="2">'市町村別（集団回収量含む） '!$A:$B</definedName>
    <definedName name="_xlnm.Print_Titles" localSheetId="1">'市町村別（集団回収量除く）'!$A:$B</definedName>
  </definedNames>
  <calcPr fullCalcOnLoad="1"/>
</workbook>
</file>

<file path=xl/sharedStrings.xml><?xml version="1.0" encoding="utf-8"?>
<sst xmlns="http://schemas.openxmlformats.org/spreadsheetml/2006/main" count="386" uniqueCount="110">
  <si>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</si>
  <si>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</si>
  <si>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</si>
  <si>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</si>
  <si>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</si>
  <si>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</si>
  <si>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</si>
  <si>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</si>
  <si>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</si>
  <si>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</si>
  <si>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</si>
  <si>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</si>
  <si>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</si>
  <si>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</si>
  <si>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</si>
  <si>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</si>
  <si>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</si>
  <si>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</si>
  <si>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</si>
  <si>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</si>
  <si>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</si>
  <si>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</si>
  <si>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</si>
  <si>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</si>
  <si>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</si>
  <si>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九戸村</t>
  </si>
  <si>
    <t>洋野町</t>
  </si>
  <si>
    <t>一戸町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</si>
  <si>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</si>
  <si>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</si>
  <si>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</si>
  <si>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</si>
  <si>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</si>
  <si>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</si>
  <si>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</si>
  <si>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</si>
  <si>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</si>
  <si>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</si>
  <si>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</si>
  <si>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4月</t>
  </si>
  <si>
    <t>合計</t>
  </si>
  <si>
    <t>ごみ総排出量（ｔ）</t>
  </si>
  <si>
    <t>生活系ごみ排出量（ｔ）</t>
  </si>
  <si>
    <t>事業系ごみ排出量（ｔ）</t>
  </si>
  <si>
    <t>一人1日当たりごみ総排出量（ｇ/日）</t>
  </si>
  <si>
    <t>一人1日当たり生活系ごみ排出量（ｇ/日）</t>
  </si>
  <si>
    <t>一人1日当たり事業系ごみ排出量（ｇ/日）</t>
  </si>
  <si>
    <t>総人口（人）</t>
  </si>
  <si>
    <t>総人口（人）</t>
  </si>
  <si>
    <t>県計･県平均</t>
  </si>
  <si>
    <t>盛岡市</t>
  </si>
  <si>
    <t>金ケ崎町</t>
  </si>
  <si>
    <t>対前年度比</t>
  </si>
  <si>
    <t>Ｈ24</t>
  </si>
  <si>
    <t>Ｈ23</t>
  </si>
  <si>
    <t>総人口（人）
（9月の人口）</t>
  </si>
  <si>
    <t>ごみ排出量
（速報値）</t>
  </si>
  <si>
    <t>-</t>
  </si>
  <si>
    <t>ごみ総排出量（ｔ）
（※集団回収量含む）</t>
  </si>
  <si>
    <t>生活系ごみ排出量（ｔ）
（※集団回収量含む）</t>
  </si>
  <si>
    <t>一人1日当たり生活系ごみ排出量（ｇ/日）
（※集団回収量含む）</t>
  </si>
  <si>
    <t>Ｈ24</t>
  </si>
  <si>
    <t>Ｈ23</t>
  </si>
  <si>
    <t>-</t>
  </si>
  <si>
    <t>久慈市</t>
  </si>
  <si>
    <t>普代村</t>
  </si>
  <si>
    <t>野田村</t>
  </si>
  <si>
    <t>-</t>
  </si>
  <si>
    <t>※集団回収量は除いています。</t>
  </si>
  <si>
    <t>※平成23年度実績の陸前高田市において4月と5月の人口が未確定であるため、一人1日当たりの排出量は、陸前高田市を除いた市町村の集計に基づいています。
　また、野田村においては平成23年度実績報告業務を休止していたため、今回の集計には含まれていません。</t>
  </si>
  <si>
    <t>※一人1日当たりごみ排出量の算出には、9月の総人口を使用しています。これは、環境省が毎年度実施している「一般廃棄物処理事業実態調査」において、各年の10月1日の住民基本台帳人口を使用しており、市町村ごみ排出量（速報値）月例報告の際の9月の総人口がこれに相当することによります。</t>
  </si>
  <si>
    <t>【留意事項】</t>
  </si>
  <si>
    <t>一人1日当たり事業系ごみ排出量（ｇ/日）</t>
  </si>
  <si>
    <t>-</t>
  </si>
  <si>
    <t>-</t>
  </si>
  <si>
    <t>Ｈ24一人1日当たり生活系ごみ排出量</t>
  </si>
  <si>
    <t>Ｈ24ごみ総排出量</t>
  </si>
  <si>
    <t>Ｈ24生活系ごみ排出量</t>
  </si>
  <si>
    <t>Ｈ24事業系ごみ排出量</t>
  </si>
  <si>
    <t>Ｈ24一人1日当たりごみ総排出量</t>
  </si>
  <si>
    <t>Ｈ24一人1日当たり事業系ごみ排出量</t>
  </si>
  <si>
    <t>Ｈ23ごみ総排出量</t>
  </si>
  <si>
    <t>Ｈ23生活系ごみ排出量</t>
  </si>
  <si>
    <t>Ｈ23事業系ごみ排出量</t>
  </si>
  <si>
    <t>Ｈ23一人1日当たり事業系ごみ排出量</t>
  </si>
  <si>
    <t>Ｈ23一人1日当たりごみ総排出量</t>
  </si>
  <si>
    <t>Ｈ23一人1日当たり生活系ごみ排出量</t>
  </si>
  <si>
    <t>※平成23年度実績の一人1日当たり排出量は、全市町村データがないため算出していません。</t>
  </si>
  <si>
    <t>Ｈ25</t>
  </si>
  <si>
    <t>Ｈ25ごみ総排出量</t>
  </si>
  <si>
    <t>Ｈ25一人1日当たりごみ総排出量</t>
  </si>
  <si>
    <t>Ｈ25生活系ごみ排出量</t>
  </si>
  <si>
    <t>Ｈ25事業系ごみ排出量</t>
  </si>
  <si>
    <t>Ｈ25一人1日当たり生活系ごみ排出量</t>
  </si>
  <si>
    <t>Ｈ25一人1日当たり事業系ごみ排出量</t>
  </si>
  <si>
    <t>7月</t>
  </si>
  <si>
    <t>8月</t>
  </si>
  <si>
    <t>－</t>
  </si>
  <si>
    <t>ごみ総排出量（ｔ）
（※集団回収量除く）</t>
  </si>
  <si>
    <t>生活系ごみ排出量（ｔ）
（※集団回収量除く）</t>
  </si>
  <si>
    <t>一人1日当たりごみ総排出量（ｇ/日）
（※集団回収量除く）</t>
  </si>
  <si>
    <t>一人1日当たり生活系ごみ排出量（ｇ/日）
（※集団回収量除く）</t>
  </si>
  <si>
    <t>一人1日当たりごみ総排出量（ｇ/日）
（※集団回収量含む）</t>
  </si>
  <si>
    <t>集団回収量（t）</t>
  </si>
  <si>
    <r>
      <t>Ｈ25年度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集団回収量除く</t>
    </r>
    <r>
      <rPr>
        <b/>
        <sz val="14"/>
        <rFont val="ＭＳ Ｐゴシック"/>
        <family val="3"/>
      </rPr>
      <t>》</t>
    </r>
  </si>
  <si>
    <r>
      <t>Ｈ25年度　ごみ排出量（速報値）月例報告集計結果　《市町村別：</t>
    </r>
    <r>
      <rPr>
        <b/>
        <sz val="14"/>
        <color indexed="10"/>
        <rFont val="ＭＳ Ｐゴシック"/>
        <family val="3"/>
      </rPr>
      <t>集団回収量含む</t>
    </r>
    <r>
      <rPr>
        <b/>
        <sz val="14"/>
        <rFont val="ＭＳ Ｐゴシック"/>
        <family val="3"/>
      </rPr>
      <t>》</t>
    </r>
  </si>
  <si>
    <t>H23実績</t>
  </si>
  <si>
    <t>H24実績</t>
  </si>
  <si>
    <t>H25実績</t>
  </si>
  <si>
    <r>
      <t>Ｈ25年度　ごみ排出量（速報値）月例報告集計結果　《月別一覧》</t>
    </r>
    <r>
      <rPr>
        <b/>
        <sz val="10"/>
        <rFont val="ＭＳ Ｐゴシック"/>
        <family val="3"/>
      </rPr>
      <t>　</t>
    </r>
    <r>
      <rPr>
        <sz val="10"/>
        <color indexed="10"/>
        <rFont val="ＭＳ Ｐゴシック"/>
        <family val="3"/>
      </rPr>
      <t>※集団回収量除く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</si>
</sst>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_);[Red]\(#,##0.0\)"/>
    <numFmt numFmtId="179" formatCode="#,##0_);[Red]\(#,##0\)"/>
    <numFmt numFmtId="180" formatCode="0;&quot;▲ &quot;0"/>
    <numFmt numFmtId="181" formatCode="0.0_ "/>
    <numFmt numFmtId="182" formatCode="0_ "/>
    <numFmt numFmtId="183" formatCode="0.0_);[Red]\(0.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9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99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177" fontId="3" fillId="0" borderId="0" xfId="0" applyNumberFormat="1" applyFont="1" applyFill="1" applyAlignment="1">
      <alignment/>
    </xf>
    <xf numFmtId="177" fontId="3" fillId="0" borderId="10" xfId="0" applyNumberFormat="1" applyFont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177" fontId="3" fillId="0" borderId="1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vertical="center"/>
    </xf>
    <xf numFmtId="179" fontId="3" fillId="0" borderId="14" xfId="0" applyNumberFormat="1" applyFont="1" applyFill="1" applyBorder="1" applyAlignment="1">
      <alignment horizontal="right" vertical="center" shrinkToFit="1"/>
    </xf>
    <xf numFmtId="179" fontId="3" fillId="0" borderId="10" xfId="0" applyNumberFormat="1" applyFont="1" applyFill="1" applyBorder="1" applyAlignment="1">
      <alignment horizontal="right" vertical="center" shrinkToFit="1"/>
    </xf>
    <xf numFmtId="179" fontId="3" fillId="0" borderId="15" xfId="0" applyNumberFormat="1" applyFont="1" applyFill="1" applyBorder="1" applyAlignment="1">
      <alignment horizontal="right" vertical="center" shrinkToFit="1"/>
    </xf>
    <xf numFmtId="179" fontId="3" fillId="0" borderId="16" xfId="0" applyNumberFormat="1" applyFont="1" applyFill="1" applyBorder="1" applyAlignment="1">
      <alignment horizontal="right" vertical="center" shrinkToFit="1"/>
    </xf>
    <xf numFmtId="179" fontId="3" fillId="0" borderId="17" xfId="0" applyNumberFormat="1" applyFont="1" applyFill="1" applyBorder="1" applyAlignment="1">
      <alignment horizontal="right" vertical="center" shrinkToFit="1"/>
    </xf>
    <xf numFmtId="177" fontId="3" fillId="0" borderId="18" xfId="0" applyNumberFormat="1" applyFont="1" applyBorder="1" applyAlignment="1">
      <alignment horizontal="center" vertical="center" shrinkToFit="1"/>
    </xf>
    <xf numFmtId="177" fontId="3" fillId="0" borderId="18" xfId="0" applyNumberFormat="1" applyFont="1" applyFill="1" applyBorder="1" applyAlignment="1">
      <alignment horizontal="center" vertical="center" shrinkToFit="1"/>
    </xf>
    <xf numFmtId="177" fontId="3" fillId="0" borderId="19" xfId="0" applyNumberFormat="1" applyFont="1" applyBorder="1" applyAlignment="1">
      <alignment horizontal="center" vertical="center" shrinkToFit="1"/>
    </xf>
    <xf numFmtId="177" fontId="3" fillId="0" borderId="20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vertical="center"/>
    </xf>
    <xf numFmtId="179" fontId="3" fillId="0" borderId="20" xfId="0" applyNumberFormat="1" applyFont="1" applyFill="1" applyBorder="1" applyAlignment="1">
      <alignment horizontal="right" vertical="center" shrinkToFit="1"/>
    </xf>
    <xf numFmtId="177" fontId="3" fillId="0" borderId="20" xfId="0" applyNumberFormat="1" applyFont="1" applyBorder="1" applyAlignment="1">
      <alignment vertical="center"/>
    </xf>
    <xf numFmtId="179" fontId="3" fillId="0" borderId="21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7" fontId="3" fillId="0" borderId="23" xfId="0" applyNumberFormat="1" applyFont="1" applyBorder="1" applyAlignment="1">
      <alignment horizontal="center" vertical="center" shrinkToFit="1"/>
    </xf>
    <xf numFmtId="177" fontId="3" fillId="0" borderId="12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33" borderId="24" xfId="0" applyNumberFormat="1" applyFont="1" applyFill="1" applyBorder="1" applyAlignment="1">
      <alignment horizontal="right" vertical="center"/>
    </xf>
    <xf numFmtId="179" fontId="3" fillId="33" borderId="25" xfId="0" applyNumberFormat="1" applyFont="1" applyFill="1" applyBorder="1" applyAlignment="1">
      <alignment horizontal="right" vertical="center" shrinkToFit="1"/>
    </xf>
    <xf numFmtId="177" fontId="3" fillId="33" borderId="24" xfId="0" applyNumberFormat="1" applyFont="1" applyFill="1" applyBorder="1" applyAlignment="1">
      <alignment vertical="center"/>
    </xf>
    <xf numFmtId="179" fontId="3" fillId="33" borderId="26" xfId="0" applyNumberFormat="1" applyFont="1" applyFill="1" applyBorder="1" applyAlignment="1">
      <alignment horizontal="right" vertical="center" shrinkToFit="1"/>
    </xf>
    <xf numFmtId="177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176" fontId="3" fillId="0" borderId="29" xfId="0" applyNumberFormat="1" applyFont="1" applyFill="1" applyBorder="1" applyAlignment="1">
      <alignment vertical="center" shrinkToFit="1"/>
    </xf>
    <xf numFmtId="176" fontId="3" fillId="0" borderId="30" xfId="0" applyNumberFormat="1" applyFont="1" applyFill="1" applyBorder="1" applyAlignment="1">
      <alignment horizontal="left" vertical="center" shrinkToFit="1"/>
    </xf>
    <xf numFmtId="176" fontId="3" fillId="0" borderId="30" xfId="0" applyNumberFormat="1" applyFont="1" applyFill="1" applyBorder="1" applyAlignment="1">
      <alignment vertical="center" shrinkToFit="1"/>
    </xf>
    <xf numFmtId="176" fontId="3" fillId="0" borderId="31" xfId="0" applyNumberFormat="1" applyFont="1" applyFill="1" applyBorder="1" applyAlignment="1">
      <alignment vertical="center" shrinkToFit="1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177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shrinkToFit="1"/>
    </xf>
    <xf numFmtId="177" fontId="6" fillId="0" borderId="34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vertical="center"/>
    </xf>
    <xf numFmtId="177" fontId="3" fillId="0" borderId="3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79" fontId="7" fillId="0" borderId="14" xfId="0" applyNumberFormat="1" applyFont="1" applyFill="1" applyBorder="1" applyAlignment="1">
      <alignment horizontal="right" vertical="center" shrinkToFit="1"/>
    </xf>
    <xf numFmtId="181" fontId="7" fillId="33" borderId="24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left"/>
    </xf>
    <xf numFmtId="176" fontId="3" fillId="0" borderId="15" xfId="0" applyNumberFormat="1" applyFont="1" applyFill="1" applyBorder="1" applyAlignment="1">
      <alignment vertical="center" shrinkToFit="1"/>
    </xf>
    <xf numFmtId="0" fontId="3" fillId="0" borderId="36" xfId="0" applyFont="1" applyBorder="1" applyAlignment="1">
      <alignment horizontal="center" vertical="center"/>
    </xf>
    <xf numFmtId="177" fontId="3" fillId="33" borderId="37" xfId="0" applyNumberFormat="1" applyFont="1" applyFill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9" fontId="3" fillId="0" borderId="38" xfId="0" applyNumberFormat="1" applyFont="1" applyFill="1" applyBorder="1" applyAlignment="1">
      <alignment horizontal="right" vertical="center" shrinkToFit="1"/>
    </xf>
    <xf numFmtId="177" fontId="3" fillId="0" borderId="19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 shrinkToFit="1"/>
    </xf>
    <xf numFmtId="176" fontId="3" fillId="33" borderId="39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Fill="1" applyBorder="1" applyAlignment="1">
      <alignment horizontal="right" vertical="center" shrinkToFit="1"/>
    </xf>
    <xf numFmtId="179" fontId="3" fillId="0" borderId="18" xfId="0" applyNumberFormat="1" applyFont="1" applyFill="1" applyBorder="1" applyAlignment="1">
      <alignment horizontal="right" vertical="center" shrinkToFit="1"/>
    </xf>
    <xf numFmtId="0" fontId="51" fillId="0" borderId="35" xfId="0" applyFont="1" applyBorder="1" applyAlignment="1">
      <alignment vertical="center" shrinkToFit="1"/>
    </xf>
    <xf numFmtId="183" fontId="51" fillId="33" borderId="24" xfId="0" applyNumberFormat="1" applyFont="1" applyFill="1" applyBorder="1" applyAlignment="1">
      <alignment vertical="center"/>
    </xf>
    <xf numFmtId="183" fontId="51" fillId="0" borderId="27" xfId="0" applyNumberFormat="1" applyFont="1" applyBorder="1" applyAlignment="1">
      <alignment horizontal="right" vertical="center"/>
    </xf>
    <xf numFmtId="183" fontId="51" fillId="0" borderId="28" xfId="0" applyNumberFormat="1" applyFont="1" applyBorder="1" applyAlignment="1">
      <alignment horizontal="right" vertical="center"/>
    </xf>
    <xf numFmtId="179" fontId="51" fillId="0" borderId="10" xfId="0" applyNumberFormat="1" applyFont="1" applyFill="1" applyBorder="1" applyAlignment="1">
      <alignment horizontal="right" vertical="center" shrinkToFit="1"/>
    </xf>
    <xf numFmtId="183" fontId="51" fillId="0" borderId="21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 vertical="center"/>
    </xf>
    <xf numFmtId="179" fontId="3" fillId="33" borderId="39" xfId="0" applyNumberFormat="1" applyFont="1" applyFill="1" applyBorder="1" applyAlignment="1">
      <alignment horizontal="right" vertical="center" shrinkToFit="1"/>
    </xf>
    <xf numFmtId="179" fontId="3" fillId="0" borderId="29" xfId="0" applyNumberFormat="1" applyFont="1" applyFill="1" applyBorder="1" applyAlignment="1">
      <alignment horizontal="right" vertical="center" shrinkToFit="1"/>
    </xf>
    <xf numFmtId="179" fontId="3" fillId="0" borderId="30" xfId="0" applyNumberFormat="1" applyFont="1" applyFill="1" applyBorder="1" applyAlignment="1">
      <alignment horizontal="right" vertical="center" shrinkToFit="1"/>
    </xf>
    <xf numFmtId="179" fontId="3" fillId="0" borderId="30" xfId="0" applyNumberFormat="1" applyFont="1" applyFill="1" applyBorder="1" applyAlignment="1">
      <alignment vertical="center" shrinkToFit="1"/>
    </xf>
    <xf numFmtId="179" fontId="3" fillId="0" borderId="31" xfId="0" applyNumberFormat="1" applyFont="1" applyFill="1" applyBorder="1" applyAlignment="1">
      <alignment horizontal="right" vertical="center" shrinkToFit="1"/>
    </xf>
    <xf numFmtId="177" fontId="3" fillId="0" borderId="29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177" fontId="3" fillId="0" borderId="43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vertical="center"/>
    </xf>
    <xf numFmtId="177" fontId="3" fillId="0" borderId="44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shrinkToFit="1"/>
    </xf>
    <xf numFmtId="181" fontId="7" fillId="33" borderId="24" xfId="0" applyNumberFormat="1" applyFont="1" applyFill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179" fontId="3" fillId="0" borderId="15" xfId="0" applyNumberFormat="1" applyFont="1" applyFill="1" applyBorder="1" applyAlignment="1">
      <alignment vertical="center" shrinkToFit="1"/>
    </xf>
    <xf numFmtId="179" fontId="3" fillId="0" borderId="22" xfId="0" applyNumberFormat="1" applyFont="1" applyFill="1" applyBorder="1" applyAlignment="1">
      <alignment horizontal="right" vertical="center" shrinkToFit="1"/>
    </xf>
    <xf numFmtId="179" fontId="3" fillId="33" borderId="50" xfId="0" applyNumberFormat="1" applyFont="1" applyFill="1" applyBorder="1" applyAlignment="1">
      <alignment horizontal="right" vertical="center" shrinkToFit="1"/>
    </xf>
    <xf numFmtId="179" fontId="3" fillId="0" borderId="43" xfId="0" applyNumberFormat="1" applyFont="1" applyFill="1" applyBorder="1" applyAlignment="1">
      <alignment horizontal="right" vertical="center" shrinkToFit="1"/>
    </xf>
    <xf numFmtId="177" fontId="3" fillId="33" borderId="39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3" fillId="0" borderId="35" xfId="0" applyFont="1" applyFill="1" applyBorder="1" applyAlignment="1">
      <alignment horizontal="left" vertical="center" shrinkToFit="1"/>
    </xf>
    <xf numFmtId="0" fontId="3" fillId="0" borderId="28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176" fontId="3" fillId="33" borderId="37" xfId="0" applyNumberFormat="1" applyFont="1" applyFill="1" applyBorder="1" applyAlignment="1">
      <alignment horizontal="center" vertical="center" shrinkToFit="1"/>
    </xf>
    <xf numFmtId="176" fontId="3" fillId="33" borderId="39" xfId="0" applyNumberFormat="1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176" fontId="9" fillId="0" borderId="55" xfId="0" applyNumberFormat="1" applyFont="1" applyBorder="1" applyAlignment="1">
      <alignment horizontal="center" vertical="center" wrapText="1" shrinkToFit="1"/>
    </xf>
    <xf numFmtId="176" fontId="9" fillId="0" borderId="56" xfId="0" applyNumberFormat="1" applyFont="1" applyBorder="1" applyAlignment="1">
      <alignment horizontal="center" vertical="center" shrinkToFit="1"/>
    </xf>
    <xf numFmtId="176" fontId="9" fillId="0" borderId="57" xfId="0" applyNumberFormat="1" applyFont="1" applyBorder="1" applyAlignment="1">
      <alignment horizontal="center" vertical="center" shrinkToFit="1"/>
    </xf>
    <xf numFmtId="176" fontId="9" fillId="0" borderId="58" xfId="0" applyNumberFormat="1" applyFont="1" applyBorder="1" applyAlignment="1">
      <alignment horizontal="center" vertical="center" shrinkToFit="1"/>
    </xf>
    <xf numFmtId="0" fontId="3" fillId="37" borderId="52" xfId="0" applyFont="1" applyFill="1" applyBorder="1" applyAlignment="1">
      <alignment horizontal="center" vertical="center" wrapText="1"/>
    </xf>
    <xf numFmtId="0" fontId="3" fillId="37" borderId="53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3" fillId="34" borderId="54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/>
    </xf>
    <xf numFmtId="0" fontId="3" fillId="36" borderId="53" xfId="0" applyFont="1" applyFill="1" applyBorder="1" applyAlignment="1">
      <alignment horizontal="center" vertical="center"/>
    </xf>
    <xf numFmtId="0" fontId="3" fillId="36" borderId="5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left" vertical="center"/>
    </xf>
    <xf numFmtId="176" fontId="5" fillId="0" borderId="56" xfId="0" applyNumberFormat="1" applyFont="1" applyBorder="1" applyAlignment="1">
      <alignment horizontal="center" vertical="center" shrinkToFit="1"/>
    </xf>
    <xf numFmtId="176" fontId="5" fillId="0" borderId="58" xfId="0" applyNumberFormat="1" applyFont="1" applyBorder="1" applyAlignment="1">
      <alignment horizontal="center" vertical="center" shrinkToFit="1"/>
    </xf>
    <xf numFmtId="0" fontId="3" fillId="38" borderId="52" xfId="0" applyFont="1" applyFill="1" applyBorder="1" applyAlignment="1">
      <alignment horizontal="center" vertical="center" wrapText="1"/>
    </xf>
    <xf numFmtId="0" fontId="3" fillId="38" borderId="53" xfId="0" applyFont="1" applyFill="1" applyBorder="1" applyAlignment="1">
      <alignment horizontal="center" vertical="center" wrapText="1"/>
    </xf>
    <xf numFmtId="0" fontId="3" fillId="38" borderId="5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ごみ総排出量の月別推移（Ｈ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実績・Ｈ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実績）</a:t>
            </a:r>
          </a:p>
        </c:rich>
      </c:tx>
      <c:layout>
        <c:manualLayout>
          <c:xMode val="factor"/>
          <c:yMode val="factor"/>
          <c:x val="-0.013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7975"/>
          <c:w val="0.955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'県全体（グラフ）'!$B$51:$C$51</c:f>
              <c:strCache>
                <c:ptCount val="1"/>
                <c:pt idx="0">
                  <c:v>Ｈ23ごみ総排出量</c:v>
                </c:pt>
              </c:strCache>
            </c:strRef>
          </c:tx>
          <c:spPr>
            <a:pattFill prst="pct4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'県全体（グラフ）'!$D$24:$O$24</c:f>
              <c:numCache/>
            </c:numRef>
          </c:val>
        </c:ser>
        <c:ser>
          <c:idx val="1"/>
          <c:order val="1"/>
          <c:tx>
            <c:strRef>
              <c:f>'県全体（グラフ）'!$B$44:$C$44</c:f>
              <c:strCache>
                <c:ptCount val="1"/>
                <c:pt idx="0">
                  <c:v>Ｈ24ごみ総排出量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'県全体（グラフ）'!$D$14:$O$14</c:f>
              <c:numCache/>
            </c:numRef>
          </c:val>
        </c:ser>
        <c:ser>
          <c:idx val="4"/>
          <c:order val="4"/>
          <c:tx>
            <c:strRef>
              <c:f>'県全体（グラフ）'!$B$37:$C$37</c:f>
              <c:strCache>
                <c:ptCount val="1"/>
                <c:pt idx="0">
                  <c:v>Ｈ25ごみ総排出量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'県全体（グラフ）'!$D$5:$O$5</c:f>
              <c:numCache/>
            </c:numRef>
          </c:val>
        </c:ser>
        <c:axId val="16954729"/>
        <c:axId val="18374834"/>
      </c:barChart>
      <c:lineChart>
        <c:grouping val="standard"/>
        <c:varyColors val="0"/>
        <c:ser>
          <c:idx val="3"/>
          <c:order val="2"/>
          <c:tx>
            <c:strRef>
              <c:f>'県全体（グラフ）'!$B$54:$C$54</c:f>
              <c:strCache>
                <c:ptCount val="1"/>
                <c:pt idx="0">
                  <c:v>Ｈ23一人1日当たりごみ総排出量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'県全体（グラフ）'!$D$27:$O$27</c:f>
              <c:numCache/>
            </c:numRef>
          </c:val>
          <c:smooth val="0"/>
        </c:ser>
        <c:ser>
          <c:idx val="2"/>
          <c:order val="3"/>
          <c:tx>
            <c:strRef>
              <c:f>'県全体（グラフ）'!$B$47:$C$47</c:f>
              <c:strCache>
                <c:ptCount val="1"/>
                <c:pt idx="0">
                  <c:v>Ｈ24一人1日当たりごみ総排出量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'県全体（グラフ）'!$D$17:$O$17</c:f>
              <c:numCache/>
            </c:numRef>
          </c:val>
          <c:smooth val="0"/>
        </c:ser>
        <c:ser>
          <c:idx val="5"/>
          <c:order val="5"/>
          <c:tx>
            <c:strRef>
              <c:f>'県全体（グラフ）'!$B$40:$C$40</c:f>
              <c:strCache>
                <c:ptCount val="1"/>
                <c:pt idx="0">
                  <c:v>Ｈ25一人1日当たりごみ総排出量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'県全体（グラフ）'!$D$8:$O$8</c:f>
              <c:numCache/>
            </c:numRef>
          </c:val>
          <c:smooth val="0"/>
        </c:ser>
        <c:axId val="31155779"/>
        <c:axId val="11966556"/>
      </c:lineChart>
      <c:catAx>
        <c:axId val="1695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26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74834"/>
        <c:crosses val="autoZero"/>
        <c:auto val="0"/>
        <c:lblOffset val="100"/>
        <c:tickLblSkip val="1"/>
        <c:noMultiLvlLbl val="0"/>
      </c:catAx>
      <c:valAx>
        <c:axId val="18374834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54729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35"/>
                <c:y val="0.02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31155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44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1966556"/>
        <c:crosses val="autoZero"/>
        <c:auto val="0"/>
        <c:lblOffset val="100"/>
        <c:tickLblSkip val="1"/>
        <c:noMultiLvlLbl val="0"/>
      </c:catAx>
      <c:valAx>
        <c:axId val="11966556"/>
        <c:scaling>
          <c:orientation val="minMax"/>
          <c:max val="1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57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5"/>
          <c:y val="0.88425"/>
          <c:w val="0.918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生活系ごみ排出量の月別推移（Ｈ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実績・Ｈ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実績）</a:t>
            </a:r>
          </a:p>
        </c:rich>
      </c:tx>
      <c:layout>
        <c:manualLayout>
          <c:xMode val="factor"/>
          <c:yMode val="factor"/>
          <c:x val="-0.0152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7425"/>
          <c:w val="0.9382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'県全体（グラフ）'!$C$52</c:f>
              <c:strCache>
                <c:ptCount val="1"/>
                <c:pt idx="0">
                  <c:v>Ｈ23生活系ごみ排出量</c:v>
                </c:pt>
              </c:strCache>
            </c:strRef>
          </c:tx>
          <c:spPr>
            <a:pattFill prst="pct4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'県全体（グラフ）'!$D$25:$O$25</c:f>
              <c:numCache/>
            </c:numRef>
          </c:val>
        </c:ser>
        <c:ser>
          <c:idx val="1"/>
          <c:order val="1"/>
          <c:tx>
            <c:strRef>
              <c:f>'県全体（グラフ）'!$C$45</c:f>
              <c:strCache>
                <c:ptCount val="1"/>
                <c:pt idx="0">
                  <c:v>Ｈ24生活系ごみ排出量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'県全体（グラフ）'!$D$15:$O$15</c:f>
              <c:numCache/>
            </c:numRef>
          </c:val>
        </c:ser>
        <c:ser>
          <c:idx val="4"/>
          <c:order val="4"/>
          <c:tx>
            <c:strRef>
              <c:f>'県全体（グラフ）'!$C$38</c:f>
              <c:strCache>
                <c:ptCount val="1"/>
                <c:pt idx="0">
                  <c:v>Ｈ25生活系ごみ排出量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'県全体（グラフ）'!$D$6:$O$6</c:f>
              <c:numCache/>
            </c:numRef>
          </c:val>
        </c:ser>
        <c:axId val="40590141"/>
        <c:axId val="29766950"/>
      </c:barChart>
      <c:lineChart>
        <c:grouping val="standard"/>
        <c:varyColors val="0"/>
        <c:ser>
          <c:idx val="3"/>
          <c:order val="2"/>
          <c:tx>
            <c:strRef>
              <c:f>'県全体（グラフ）'!$C$55</c:f>
              <c:strCache>
                <c:ptCount val="1"/>
                <c:pt idx="0">
                  <c:v>Ｈ23一人1日当たり生活系ごみ排出量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'県全体（グラフ）'!$D$28:$O$28</c:f>
              <c:numCache/>
            </c:numRef>
          </c:val>
          <c:smooth val="0"/>
        </c:ser>
        <c:ser>
          <c:idx val="2"/>
          <c:order val="3"/>
          <c:tx>
            <c:strRef>
              <c:f>'県全体（グラフ）'!$C$48</c:f>
              <c:strCache>
                <c:ptCount val="1"/>
                <c:pt idx="0">
                  <c:v>Ｈ24一人1日当たり生活系ごみ排出量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'県全体（グラフ）'!$D$18:$O$18</c:f>
              <c:numCache/>
            </c:numRef>
          </c:val>
          <c:smooth val="0"/>
        </c:ser>
        <c:ser>
          <c:idx val="5"/>
          <c:order val="5"/>
          <c:tx>
            <c:strRef>
              <c:f>'県全体（グラフ）'!$C$41</c:f>
              <c:strCache>
                <c:ptCount val="1"/>
                <c:pt idx="0">
                  <c:v>Ｈ25一人1日当たり生活系ごみ排出量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'県全体（グラフ）'!$D$9:$O$9</c:f>
              <c:numCache/>
            </c:numRef>
          </c:val>
          <c:smooth val="0"/>
        </c:ser>
        <c:axId val="66575959"/>
        <c:axId val="62312720"/>
      </c:lineChart>
      <c:catAx>
        <c:axId val="40590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302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66950"/>
        <c:crosses val="autoZero"/>
        <c:auto val="0"/>
        <c:lblOffset val="100"/>
        <c:tickLblSkip val="1"/>
        <c:noMultiLvlLbl val="0"/>
      </c:catAx>
      <c:valAx>
        <c:axId val="29766950"/>
        <c:scaling>
          <c:orientation val="minMax"/>
          <c:max val="4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0141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2"/>
                <c:y val="0.021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10000"/>
      </c:valAx>
      <c:catAx>
        <c:axId val="66575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61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2312720"/>
        <c:crosses val="autoZero"/>
        <c:auto val="0"/>
        <c:lblOffset val="100"/>
        <c:tickLblSkip val="1"/>
        <c:noMultiLvlLbl val="0"/>
      </c:catAx>
      <c:valAx>
        <c:axId val="62312720"/>
        <c:scaling>
          <c:orientation val="minMax"/>
          <c:max val="8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59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25"/>
          <c:y val="0.874"/>
          <c:w val="0.9195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事業系ごみ排出量の月別推移（Ｈ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実績・Ｈ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H25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実績）</a:t>
            </a:r>
          </a:p>
        </c:rich>
      </c:tx>
      <c:layout>
        <c:manualLayout>
          <c:xMode val="factor"/>
          <c:yMode val="factor"/>
          <c:x val="-0.0117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78"/>
          <c:w val="0.953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'県全体（グラフ）'!$C$53</c:f>
              <c:strCache>
                <c:ptCount val="1"/>
                <c:pt idx="0">
                  <c:v>Ｈ23事業系ごみ排出量</c:v>
                </c:pt>
              </c:strCache>
            </c:strRef>
          </c:tx>
          <c:spPr>
            <a:pattFill prst="pct40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'県全体（グラフ）'!$D$26:$O$26</c:f>
              <c:numCache/>
            </c:numRef>
          </c:val>
        </c:ser>
        <c:ser>
          <c:idx val="1"/>
          <c:order val="1"/>
          <c:tx>
            <c:strRef>
              <c:f>'県全体（グラフ）'!$C$46</c:f>
              <c:strCache>
                <c:ptCount val="1"/>
                <c:pt idx="0">
                  <c:v>Ｈ24事業系ごみ排出量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'県全体（グラフ）'!$D$12:$O$12</c:f>
              <c:strCache/>
            </c:strRef>
          </c:cat>
          <c:val>
            <c:numRef>
              <c:f>'県全体（グラフ）'!$D$16:$O$16</c:f>
              <c:numCache/>
            </c:numRef>
          </c:val>
        </c:ser>
        <c:ser>
          <c:idx val="4"/>
          <c:order val="4"/>
          <c:tx>
            <c:strRef>
              <c:f>'県全体（グラフ）'!$C$39</c:f>
              <c:strCache>
                <c:ptCount val="1"/>
                <c:pt idx="0">
                  <c:v>Ｈ25事業系ごみ排出量</c:v>
                </c:pt>
              </c:strCache>
            </c:strRef>
          </c:tx>
          <c:spPr>
            <a:pattFill prst="narHorz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'県全体（グラフ）'!$D$7:$O$7</c:f>
              <c:numCache/>
            </c:numRef>
          </c:val>
        </c:ser>
        <c:axId val="23943569"/>
        <c:axId val="14165530"/>
      </c:barChart>
      <c:lineChart>
        <c:grouping val="standard"/>
        <c:varyColors val="0"/>
        <c:ser>
          <c:idx val="3"/>
          <c:order val="2"/>
          <c:tx>
            <c:strRef>
              <c:f>'県全体（グラフ）'!$C$56</c:f>
              <c:strCache>
                <c:ptCount val="1"/>
                <c:pt idx="0">
                  <c:v>Ｈ23一人1日当たり事業系ごみ排出量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'県全体（グラフ）'!$D$29:$O$29</c:f>
              <c:numCache/>
            </c:numRef>
          </c:val>
          <c:smooth val="0"/>
        </c:ser>
        <c:ser>
          <c:idx val="2"/>
          <c:order val="3"/>
          <c:tx>
            <c:strRef>
              <c:f>'県全体（グラフ）'!$C$49</c:f>
              <c:strCache>
                <c:ptCount val="1"/>
                <c:pt idx="0">
                  <c:v>Ｈ24一人1日当たり事業系ごみ排出量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'県全体（グラフ）'!$D$19:$O$19</c:f>
              <c:numCache/>
            </c:numRef>
          </c:val>
          <c:smooth val="0"/>
        </c:ser>
        <c:ser>
          <c:idx val="5"/>
          <c:order val="5"/>
          <c:tx>
            <c:strRef>
              <c:f>'県全体（グラフ）'!$C$42</c:f>
              <c:strCache>
                <c:ptCount val="1"/>
                <c:pt idx="0">
                  <c:v>Ｈ25一人1日当たり事業系ごみ排出量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'県全体（グラフ）'!$D$10:$O$10</c:f>
              <c:numCache/>
            </c:numRef>
          </c:val>
          <c:smooth val="0"/>
        </c:ser>
        <c:axId val="60380907"/>
        <c:axId val="6557252"/>
      </c:lineChart>
      <c:catAx>
        <c:axId val="2394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</a:t>
                </a:r>
              </a:p>
            </c:rich>
          </c:tx>
          <c:layout>
            <c:manualLayout>
              <c:xMode val="factor"/>
              <c:yMode val="factor"/>
              <c:x val="0.231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165530"/>
        <c:crosses val="autoZero"/>
        <c:auto val="0"/>
        <c:lblOffset val="100"/>
        <c:tickLblSkip val="1"/>
        <c:noMultiLvlLbl val="0"/>
      </c:catAx>
      <c:valAx>
        <c:axId val="14165530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3569"/>
        <c:crossesAt val="1"/>
        <c:crossBetween val="between"/>
        <c:dispUnits>
          <c:builtInUnit val="hundreds"/>
          <c:dispUnitsLbl>
            <c:layout>
              <c:manualLayout>
                <c:xMode val="edge"/>
                <c:yMode val="edge"/>
                <c:x val="0.0045"/>
                <c:y val="0.0205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5000"/>
      </c:valAx>
      <c:catAx>
        <c:axId val="603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0.2632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557252"/>
        <c:crosses val="autoZero"/>
        <c:auto val="0"/>
        <c:lblOffset val="100"/>
        <c:tickLblSkip val="1"/>
        <c:noMultiLvlLbl val="0"/>
      </c:catAx>
      <c:valAx>
        <c:axId val="6557252"/>
        <c:scaling>
          <c:orientation val="minMax"/>
          <c:max val="4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809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125"/>
          <c:y val="0.87025"/>
          <c:w val="0.922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38100</xdr:rowOff>
    </xdr:from>
    <xdr:to>
      <xdr:col>23</xdr:col>
      <xdr:colOff>285750</xdr:colOff>
      <xdr:row>15</xdr:row>
      <xdr:rowOff>171450</xdr:rowOff>
    </xdr:to>
    <xdr:graphicFrame>
      <xdr:nvGraphicFramePr>
        <xdr:cNvPr id="1" name="グラフ 2"/>
        <xdr:cNvGraphicFramePr/>
      </xdr:nvGraphicFramePr>
      <xdr:xfrm>
        <a:off x="10839450" y="38100"/>
        <a:ext cx="50101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352425</xdr:colOff>
      <xdr:row>0</xdr:row>
      <xdr:rowOff>28575</xdr:rowOff>
    </xdr:from>
    <xdr:to>
      <xdr:col>30</xdr:col>
      <xdr:colOff>600075</xdr:colOff>
      <xdr:row>15</xdr:row>
      <xdr:rowOff>161925</xdr:rowOff>
    </xdr:to>
    <xdr:graphicFrame>
      <xdr:nvGraphicFramePr>
        <xdr:cNvPr id="2" name="グラフ 3"/>
        <xdr:cNvGraphicFramePr/>
      </xdr:nvGraphicFramePr>
      <xdr:xfrm>
        <a:off x="15916275" y="28575"/>
        <a:ext cx="50482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85725</xdr:colOff>
      <xdr:row>16</xdr:row>
      <xdr:rowOff>161925</xdr:rowOff>
    </xdr:from>
    <xdr:to>
      <xdr:col>23</xdr:col>
      <xdr:colOff>285750</xdr:colOff>
      <xdr:row>32</xdr:row>
      <xdr:rowOff>123825</xdr:rowOff>
    </xdr:to>
    <xdr:graphicFrame>
      <xdr:nvGraphicFramePr>
        <xdr:cNvPr id="3" name="グラフ 4"/>
        <xdr:cNvGraphicFramePr/>
      </xdr:nvGraphicFramePr>
      <xdr:xfrm>
        <a:off x="10848975" y="4076700"/>
        <a:ext cx="50006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6"/>
  <sheetViews>
    <sheetView tabSelected="1" view="pageBreakPreview" zoomScaleSheetLayoutView="100" zoomScalePageLayoutView="0" workbookViewId="0" topLeftCell="A1">
      <selection activeCell="B1" sqref="B1:P1"/>
    </sheetView>
  </sheetViews>
  <sheetFormatPr defaultColWidth="9.00390625" defaultRowHeight="13.5"/>
  <cols>
    <col min="1" max="1" width="0.74609375" style="2" customWidth="1"/>
    <col min="2" max="2" width="4.25390625" style="2" customWidth="1"/>
    <col min="3" max="3" width="25.125" style="2" customWidth="1"/>
    <col min="4" max="15" width="8.625" style="2" customWidth="1"/>
    <col min="16" max="16" width="7.625" style="2" customWidth="1"/>
    <col min="17" max="16384" width="9.00390625" style="2" customWidth="1"/>
  </cols>
  <sheetData>
    <row r="1" spans="2:16" ht="26.25" customHeight="1">
      <c r="B1" s="124" t="s">
        <v>109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2:8" ht="15" customHeight="1">
      <c r="B2" s="73"/>
      <c r="C2" s="73"/>
      <c r="D2" s="73"/>
      <c r="E2" s="73"/>
      <c r="F2" s="73"/>
      <c r="G2" s="73"/>
      <c r="H2" s="73"/>
    </row>
    <row r="3" spans="2:16" s="4" customFormat="1" ht="19.5" customHeight="1">
      <c r="B3" s="127" t="s">
        <v>108</v>
      </c>
      <c r="C3" s="128"/>
      <c r="D3" s="3" t="s">
        <v>39</v>
      </c>
      <c r="E3" s="3" t="s">
        <v>28</v>
      </c>
      <c r="F3" s="3" t="s">
        <v>29</v>
      </c>
      <c r="G3" s="3" t="s">
        <v>95</v>
      </c>
      <c r="H3" s="3" t="s">
        <v>96</v>
      </c>
      <c r="I3" s="3" t="s">
        <v>32</v>
      </c>
      <c r="J3" s="3" t="s">
        <v>33</v>
      </c>
      <c r="K3" s="3" t="s">
        <v>34</v>
      </c>
      <c r="L3" s="3" t="s">
        <v>35</v>
      </c>
      <c r="M3" s="3" t="s">
        <v>36</v>
      </c>
      <c r="N3" s="3" t="s">
        <v>37</v>
      </c>
      <c r="O3" s="3" t="s">
        <v>38</v>
      </c>
      <c r="P3" s="3" t="s">
        <v>40</v>
      </c>
    </row>
    <row r="4" spans="2:16" s="4" customFormat="1" ht="19.5" customHeight="1">
      <c r="B4" s="121" t="s">
        <v>47</v>
      </c>
      <c r="C4" s="122"/>
      <c r="D4" s="5">
        <v>1314788</v>
      </c>
      <c r="E4" s="5">
        <v>1314391</v>
      </c>
      <c r="F4" s="5">
        <v>1313780</v>
      </c>
      <c r="G4" s="5">
        <v>1313540</v>
      </c>
      <c r="H4" s="5">
        <v>1313372</v>
      </c>
      <c r="I4" s="5">
        <v>1312914</v>
      </c>
      <c r="J4" s="5">
        <v>1312735</v>
      </c>
      <c r="K4" s="5">
        <v>1312010</v>
      </c>
      <c r="L4" s="5">
        <v>1311355</v>
      </c>
      <c r="M4" s="5">
        <v>1310269</v>
      </c>
      <c r="N4" s="5">
        <v>1309676</v>
      </c>
      <c r="O4" s="5">
        <v>1304696</v>
      </c>
      <c r="P4" s="13"/>
    </row>
    <row r="5" spans="2:16" s="4" customFormat="1" ht="19.5" customHeight="1">
      <c r="B5" s="123" t="s">
        <v>41</v>
      </c>
      <c r="C5" s="122"/>
      <c r="D5" s="49">
        <v>37792.299999999996</v>
      </c>
      <c r="E5" s="49">
        <v>37994.90000000001</v>
      </c>
      <c r="F5" s="49">
        <v>35135.399999999994</v>
      </c>
      <c r="G5" s="49">
        <v>38623.299999999996</v>
      </c>
      <c r="H5" s="49">
        <v>41937</v>
      </c>
      <c r="I5" s="49">
        <v>36960.29999999998</v>
      </c>
      <c r="J5" s="49">
        <v>36870.7</v>
      </c>
      <c r="K5" s="49">
        <v>34168.80000000001</v>
      </c>
      <c r="L5" s="49">
        <v>35054.899999999994</v>
      </c>
      <c r="M5" s="49">
        <v>31824.400000000005</v>
      </c>
      <c r="N5" s="49">
        <v>26797.599999999995</v>
      </c>
      <c r="O5" s="49">
        <v>33253.100000000006</v>
      </c>
      <c r="P5" s="5">
        <f>SUM(D5:O5)</f>
        <v>426412.69999999995</v>
      </c>
    </row>
    <row r="6" spans="2:16" s="4" customFormat="1" ht="19.5" customHeight="1">
      <c r="B6" s="6"/>
      <c r="C6" s="7" t="s">
        <v>42</v>
      </c>
      <c r="D6" s="49">
        <v>25586.300000000003</v>
      </c>
      <c r="E6" s="49">
        <v>25719.799999999996</v>
      </c>
      <c r="F6" s="49">
        <v>23756.399999999998</v>
      </c>
      <c r="G6" s="49">
        <v>25746.499999999996</v>
      </c>
      <c r="H6" s="49">
        <v>29294.500000000004</v>
      </c>
      <c r="I6" s="49">
        <v>25090.999999999996</v>
      </c>
      <c r="J6" s="49">
        <v>24564.699999999997</v>
      </c>
      <c r="K6" s="49">
        <v>22957.100000000002</v>
      </c>
      <c r="L6" s="49">
        <v>23118.000000000007</v>
      </c>
      <c r="M6" s="49">
        <v>21507.500000000004</v>
      </c>
      <c r="N6" s="49">
        <v>17442.799999999996</v>
      </c>
      <c r="O6" s="49">
        <v>21791.199999999997</v>
      </c>
      <c r="P6" s="5">
        <f>SUM(D6:O6)</f>
        <v>286575.80000000005</v>
      </c>
    </row>
    <row r="7" spans="2:16" s="4" customFormat="1" ht="19.5" customHeight="1">
      <c r="B7" s="8"/>
      <c r="C7" s="7" t="s">
        <v>43</v>
      </c>
      <c r="D7" s="5">
        <v>12205.999999999996</v>
      </c>
      <c r="E7" s="5">
        <v>12275.100000000002</v>
      </c>
      <c r="F7" s="5">
        <v>11378.999999999995</v>
      </c>
      <c r="G7" s="5">
        <v>12876.800000000001</v>
      </c>
      <c r="H7" s="5">
        <v>12642.500000000007</v>
      </c>
      <c r="I7" s="5">
        <v>11869.300000000001</v>
      </c>
      <c r="J7" s="5">
        <v>12306.000000000004</v>
      </c>
      <c r="K7" s="5">
        <v>11211.699999999999</v>
      </c>
      <c r="L7" s="5">
        <v>11936.899999999996</v>
      </c>
      <c r="M7" s="5">
        <v>10316.900000000001</v>
      </c>
      <c r="N7" s="5">
        <v>9354.8</v>
      </c>
      <c r="O7" s="5">
        <v>11461.900000000003</v>
      </c>
      <c r="P7" s="5">
        <f>SUM(D7:O7)</f>
        <v>139836.9</v>
      </c>
    </row>
    <row r="8" spans="2:16" s="4" customFormat="1" ht="19.5" customHeight="1">
      <c r="B8" s="125" t="s">
        <v>44</v>
      </c>
      <c r="C8" s="126"/>
      <c r="D8" s="5">
        <v>958.1341884268286</v>
      </c>
      <c r="E8" s="5">
        <v>932.4789468916565</v>
      </c>
      <c r="F8" s="5">
        <v>891.4582350165172</v>
      </c>
      <c r="G8" s="5">
        <v>948.5153883595524</v>
      </c>
      <c r="H8" s="5">
        <v>1030.0253481975428</v>
      </c>
      <c r="I8" s="5">
        <v>938.3782943894264</v>
      </c>
      <c r="J8" s="5">
        <v>906.0300969767993</v>
      </c>
      <c r="K8" s="5">
        <v>868.1031394577789</v>
      </c>
      <c r="L8" s="5">
        <v>862.3166311231142</v>
      </c>
      <c r="M8" s="5">
        <v>783.4983109476733</v>
      </c>
      <c r="N8" s="5">
        <v>730.7587089151383</v>
      </c>
      <c r="O8" s="5">
        <v>822.1690303038337</v>
      </c>
      <c r="P8" s="5">
        <v>889.8175909486375</v>
      </c>
    </row>
    <row r="9" spans="2:16" s="4" customFormat="1" ht="19.5" customHeight="1">
      <c r="B9" s="6"/>
      <c r="C9" s="9" t="s">
        <v>45</v>
      </c>
      <c r="D9" s="5">
        <v>648.6799899806407</v>
      </c>
      <c r="E9" s="5">
        <v>631.2208222225619</v>
      </c>
      <c r="F9" s="5">
        <v>602.7493187596098</v>
      </c>
      <c r="G9" s="5">
        <v>632.2854713708878</v>
      </c>
      <c r="H9" s="5">
        <v>719.509682685288</v>
      </c>
      <c r="I9" s="5">
        <v>637.0308083139234</v>
      </c>
      <c r="J9" s="5">
        <v>603.6326276204678</v>
      </c>
      <c r="K9" s="5">
        <v>583.2552089287939</v>
      </c>
      <c r="L9" s="5">
        <v>568.6804377791454</v>
      </c>
      <c r="M9" s="5">
        <v>529.502203425896</v>
      </c>
      <c r="N9" s="5">
        <v>475.6574472290419</v>
      </c>
      <c r="O9" s="5">
        <v>538.7783326413746</v>
      </c>
      <c r="P9" s="5">
        <v>598.012648263475</v>
      </c>
    </row>
    <row r="10" spans="2:16" s="4" customFormat="1" ht="19.5" customHeight="1">
      <c r="B10" s="8"/>
      <c r="C10" s="9" t="s">
        <v>46</v>
      </c>
      <c r="D10" s="5">
        <v>309.45419844618795</v>
      </c>
      <c r="E10" s="5">
        <v>301.25812466909434</v>
      </c>
      <c r="F10" s="5">
        <v>288.7089162569074</v>
      </c>
      <c r="G10" s="5">
        <v>316.22991698866446</v>
      </c>
      <c r="H10" s="5">
        <v>310.51566551225517</v>
      </c>
      <c r="I10" s="5">
        <v>301.3474860755033</v>
      </c>
      <c r="J10" s="5">
        <v>302.3974693563316</v>
      </c>
      <c r="K10" s="5">
        <v>284.84793052898476</v>
      </c>
      <c r="L10" s="5">
        <v>293.63619334396907</v>
      </c>
      <c r="M10" s="5">
        <v>253.99610752177733</v>
      </c>
      <c r="N10" s="5">
        <v>255.1012616860964</v>
      </c>
      <c r="O10" s="5">
        <v>283.3906976624589</v>
      </c>
      <c r="P10" s="5">
        <v>291.80494268516287</v>
      </c>
    </row>
    <row r="12" spans="2:16" s="4" customFormat="1" ht="19.5" customHeight="1">
      <c r="B12" s="127" t="s">
        <v>107</v>
      </c>
      <c r="C12" s="128"/>
      <c r="D12" s="3" t="s">
        <v>39</v>
      </c>
      <c r="E12" s="3" t="s">
        <v>28</v>
      </c>
      <c r="F12" s="3" t="s">
        <v>29</v>
      </c>
      <c r="G12" s="3" t="s">
        <v>30</v>
      </c>
      <c r="H12" s="3" t="s">
        <v>31</v>
      </c>
      <c r="I12" s="3" t="s">
        <v>32</v>
      </c>
      <c r="J12" s="3" t="s">
        <v>33</v>
      </c>
      <c r="K12" s="3" t="s">
        <v>34</v>
      </c>
      <c r="L12" s="3" t="s">
        <v>35</v>
      </c>
      <c r="M12" s="3" t="s">
        <v>36</v>
      </c>
      <c r="N12" s="3" t="s">
        <v>37</v>
      </c>
      <c r="O12" s="3" t="s">
        <v>38</v>
      </c>
      <c r="P12" s="3" t="s">
        <v>40</v>
      </c>
    </row>
    <row r="13" spans="2:16" s="4" customFormat="1" ht="19.5" customHeight="1">
      <c r="B13" s="121" t="s">
        <v>47</v>
      </c>
      <c r="C13" s="122"/>
      <c r="D13" s="12">
        <v>1318368</v>
      </c>
      <c r="E13" s="12">
        <v>1318106</v>
      </c>
      <c r="F13" s="12">
        <v>1318433</v>
      </c>
      <c r="G13" s="12">
        <v>1322104</v>
      </c>
      <c r="H13" s="12">
        <v>1322174</v>
      </c>
      <c r="I13" s="12">
        <v>1321735</v>
      </c>
      <c r="J13" s="12">
        <v>1321479</v>
      </c>
      <c r="K13" s="12">
        <v>1321118</v>
      </c>
      <c r="L13" s="12">
        <v>1320367</v>
      </c>
      <c r="M13" s="12">
        <v>1319511</v>
      </c>
      <c r="N13" s="12">
        <v>1318725</v>
      </c>
      <c r="O13" s="12">
        <v>1313271</v>
      </c>
      <c r="P13" s="13"/>
    </row>
    <row r="14" spans="2:16" s="4" customFormat="1" ht="19.5" customHeight="1">
      <c r="B14" s="123" t="s">
        <v>41</v>
      </c>
      <c r="C14" s="122"/>
      <c r="D14" s="5">
        <v>36383</v>
      </c>
      <c r="E14" s="5">
        <v>38772</v>
      </c>
      <c r="F14" s="5">
        <v>35776</v>
      </c>
      <c r="G14" s="5">
        <v>38021.9</v>
      </c>
      <c r="H14" s="5">
        <v>40756.9</v>
      </c>
      <c r="I14" s="5">
        <v>34500.9</v>
      </c>
      <c r="J14" s="5">
        <v>37899.2</v>
      </c>
      <c r="K14" s="5">
        <v>34852.7</v>
      </c>
      <c r="L14" s="5">
        <v>32505.4</v>
      </c>
      <c r="M14" s="5">
        <v>31948.1</v>
      </c>
      <c r="N14" s="5">
        <v>26721</v>
      </c>
      <c r="O14" s="5">
        <v>33437.9</v>
      </c>
      <c r="P14" s="5">
        <f>SUM(D14:O14)</f>
        <v>421575</v>
      </c>
    </row>
    <row r="15" spans="2:16" s="4" customFormat="1" ht="19.5" customHeight="1">
      <c r="B15" s="6"/>
      <c r="C15" s="7" t="s">
        <v>42</v>
      </c>
      <c r="D15" s="5">
        <v>25018</v>
      </c>
      <c r="E15" s="5">
        <v>26555.6</v>
      </c>
      <c r="F15" s="5">
        <v>24157.3</v>
      </c>
      <c r="G15" s="5">
        <v>25676</v>
      </c>
      <c r="H15" s="5">
        <v>28332.5</v>
      </c>
      <c r="I15" s="5">
        <v>23610</v>
      </c>
      <c r="J15" s="5">
        <v>25391.3</v>
      </c>
      <c r="K15" s="5">
        <v>23378.1</v>
      </c>
      <c r="L15" s="5">
        <v>21496.3</v>
      </c>
      <c r="M15" s="5">
        <v>22037.2</v>
      </c>
      <c r="N15" s="5">
        <v>17715.9</v>
      </c>
      <c r="O15" s="5">
        <v>22087.1</v>
      </c>
      <c r="P15" s="5">
        <f>SUM(D15:O15)</f>
        <v>285455.3</v>
      </c>
    </row>
    <row r="16" spans="2:16" s="4" customFormat="1" ht="19.5" customHeight="1">
      <c r="B16" s="8"/>
      <c r="C16" s="7" t="s">
        <v>43</v>
      </c>
      <c r="D16" s="5">
        <v>11365</v>
      </c>
      <c r="E16" s="5">
        <v>12216.4</v>
      </c>
      <c r="F16" s="5">
        <v>11618.7</v>
      </c>
      <c r="G16" s="5">
        <v>12345.9</v>
      </c>
      <c r="H16" s="5">
        <v>12424.4</v>
      </c>
      <c r="I16" s="5">
        <v>10890.9</v>
      </c>
      <c r="J16" s="5">
        <v>12507.9</v>
      </c>
      <c r="K16" s="5">
        <v>11474.6</v>
      </c>
      <c r="L16" s="5">
        <v>11009.1</v>
      </c>
      <c r="M16" s="5">
        <v>9910.9</v>
      </c>
      <c r="N16" s="5">
        <v>9005.1</v>
      </c>
      <c r="O16" s="5">
        <v>11350.8</v>
      </c>
      <c r="P16" s="5">
        <f>SUM(D16:O16)</f>
        <v>136119.7</v>
      </c>
    </row>
    <row r="17" spans="2:16" s="4" customFormat="1" ht="19.5" customHeight="1">
      <c r="B17" s="125" t="s">
        <v>44</v>
      </c>
      <c r="C17" s="126"/>
      <c r="D17" s="5">
        <v>919.8999571187006</v>
      </c>
      <c r="E17" s="5">
        <v>948.868814358902</v>
      </c>
      <c r="F17" s="5">
        <v>904.5081041913645</v>
      </c>
      <c r="G17" s="5">
        <v>927.6977478517624</v>
      </c>
      <c r="H17" s="5">
        <v>994.376466091013</v>
      </c>
      <c r="I17" s="5">
        <v>870.0912058771236</v>
      </c>
      <c r="J17" s="5">
        <v>925.1413293057835</v>
      </c>
      <c r="K17" s="5">
        <v>879.373883836771</v>
      </c>
      <c r="L17" s="5">
        <v>794.1438178344207</v>
      </c>
      <c r="M17" s="5">
        <v>781.0346946465337</v>
      </c>
      <c r="N17" s="5">
        <v>723.6697784385891</v>
      </c>
      <c r="O17" s="5">
        <v>821.3399484827356</v>
      </c>
      <c r="P17" s="5">
        <f>P14/I13/365*1000000</f>
        <v>873.8514149961983</v>
      </c>
    </row>
    <row r="18" spans="2:16" s="4" customFormat="1" ht="19.5" customHeight="1">
      <c r="B18" s="6"/>
      <c r="C18" s="9" t="s">
        <v>45</v>
      </c>
      <c r="D18" s="5">
        <v>632.5497382622557</v>
      </c>
      <c r="E18" s="5">
        <v>649.8963346381217</v>
      </c>
      <c r="F18" s="5">
        <v>610.7578719080403</v>
      </c>
      <c r="G18" s="5">
        <v>626.4696759983549</v>
      </c>
      <c r="H18" s="5">
        <v>691.2491191803995</v>
      </c>
      <c r="I18" s="5">
        <v>595.429492296111</v>
      </c>
      <c r="J18" s="5">
        <v>619.8162767235702</v>
      </c>
      <c r="K18" s="5">
        <v>589.8564700503666</v>
      </c>
      <c r="L18" s="5">
        <v>525.1790087589774</v>
      </c>
      <c r="M18" s="5">
        <v>538.743079333813</v>
      </c>
      <c r="N18" s="5">
        <v>479.7897319651285</v>
      </c>
      <c r="O18" s="5">
        <v>542.5286150186776</v>
      </c>
      <c r="P18" s="5">
        <f>P15/I13/365*1000000</f>
        <v>591.6990282231258</v>
      </c>
    </row>
    <row r="19" spans="2:16" s="4" customFormat="1" ht="19.5" customHeight="1">
      <c r="B19" s="8"/>
      <c r="C19" s="9" t="s">
        <v>46</v>
      </c>
      <c r="D19" s="5">
        <v>287.3502188564447</v>
      </c>
      <c r="E19" s="5">
        <v>298.9724797207802</v>
      </c>
      <c r="F19" s="5">
        <v>293.7502322833242</v>
      </c>
      <c r="G19" s="5">
        <v>301.22807185340747</v>
      </c>
      <c r="H19" s="5">
        <v>303.1273469106135</v>
      </c>
      <c r="I19" s="5">
        <v>274.66171358101286</v>
      </c>
      <c r="J19" s="5">
        <v>305.3250525822131</v>
      </c>
      <c r="K19" s="5">
        <v>289.5174137864041</v>
      </c>
      <c r="L19" s="5">
        <v>268.96480907544344</v>
      </c>
      <c r="M19" s="5">
        <v>242.29161531272055</v>
      </c>
      <c r="N19" s="5">
        <v>243.88004647346048</v>
      </c>
      <c r="O19" s="5">
        <v>278.8113334640584</v>
      </c>
      <c r="P19" s="5">
        <f>P16/I13/365*1000000</f>
        <v>282.1523867730724</v>
      </c>
    </row>
    <row r="20" spans="4:16" ht="6.75" customHeight="1">
      <c r="D20" s="10"/>
      <c r="E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4:16" ht="6.75" customHeight="1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2:16" s="4" customFormat="1" ht="19.5" customHeight="1">
      <c r="B22" s="127" t="s">
        <v>106</v>
      </c>
      <c r="C22" s="129"/>
      <c r="D22" s="3" t="s">
        <v>39</v>
      </c>
      <c r="E22" s="3" t="s">
        <v>28</v>
      </c>
      <c r="F22" s="3" t="s">
        <v>29</v>
      </c>
      <c r="G22" s="3" t="s">
        <v>30</v>
      </c>
      <c r="H22" s="3" t="s">
        <v>31</v>
      </c>
      <c r="I22" s="3" t="s">
        <v>32</v>
      </c>
      <c r="J22" s="3" t="s">
        <v>33</v>
      </c>
      <c r="K22" s="3" t="s">
        <v>34</v>
      </c>
      <c r="L22" s="3" t="s">
        <v>35</v>
      </c>
      <c r="M22" s="3" t="s">
        <v>36</v>
      </c>
      <c r="N22" s="3" t="s">
        <v>37</v>
      </c>
      <c r="O22" s="3" t="s">
        <v>38</v>
      </c>
      <c r="P22" s="3" t="s">
        <v>40</v>
      </c>
    </row>
    <row r="23" spans="2:16" s="4" customFormat="1" ht="19.5" customHeight="1">
      <c r="B23" s="121" t="s">
        <v>48</v>
      </c>
      <c r="C23" s="122"/>
      <c r="D23" s="12">
        <v>1304163</v>
      </c>
      <c r="E23" s="12">
        <v>1302942</v>
      </c>
      <c r="F23" s="12">
        <v>1324724</v>
      </c>
      <c r="G23" s="12">
        <v>1322911</v>
      </c>
      <c r="H23" s="12">
        <v>1322446</v>
      </c>
      <c r="I23" s="12">
        <v>1321839</v>
      </c>
      <c r="J23" s="12">
        <v>1321429</v>
      </c>
      <c r="K23" s="12">
        <v>1320820</v>
      </c>
      <c r="L23" s="12">
        <v>1320168</v>
      </c>
      <c r="M23" s="12">
        <v>1319340</v>
      </c>
      <c r="N23" s="12">
        <v>1319841</v>
      </c>
      <c r="O23" s="12">
        <v>1312688</v>
      </c>
      <c r="P23" s="13"/>
    </row>
    <row r="24" spans="2:16" s="4" customFormat="1" ht="19.5" customHeight="1">
      <c r="B24" s="123" t="s">
        <v>41</v>
      </c>
      <c r="C24" s="122"/>
      <c r="D24" s="11">
        <v>34867.7</v>
      </c>
      <c r="E24" s="11">
        <v>38249</v>
      </c>
      <c r="F24" s="11">
        <v>36233.8</v>
      </c>
      <c r="G24" s="11">
        <v>35689.4</v>
      </c>
      <c r="H24" s="11">
        <v>41701.1</v>
      </c>
      <c r="I24" s="11">
        <v>36949.4</v>
      </c>
      <c r="J24" s="11">
        <v>35675.2</v>
      </c>
      <c r="K24" s="11">
        <v>33772</v>
      </c>
      <c r="L24" s="11">
        <v>34346.7</v>
      </c>
      <c r="M24" s="11">
        <v>31092.7</v>
      </c>
      <c r="N24" s="11">
        <v>26435.6</v>
      </c>
      <c r="O24" s="11">
        <v>32837.7</v>
      </c>
      <c r="P24" s="11">
        <v>417850.3</v>
      </c>
    </row>
    <row r="25" spans="2:16" s="4" customFormat="1" ht="19.5" customHeight="1">
      <c r="B25" s="6"/>
      <c r="C25" s="7" t="s">
        <v>42</v>
      </c>
      <c r="D25" s="11">
        <v>24450.8</v>
      </c>
      <c r="E25" s="11">
        <v>26661.9</v>
      </c>
      <c r="F25" s="11">
        <v>24461.2</v>
      </c>
      <c r="G25" s="11">
        <v>24172.5</v>
      </c>
      <c r="H25" s="11">
        <v>28869.3</v>
      </c>
      <c r="I25" s="11">
        <v>25339.1</v>
      </c>
      <c r="J25" s="11">
        <v>24096.5</v>
      </c>
      <c r="K25" s="11">
        <v>22791.8</v>
      </c>
      <c r="L25" s="11">
        <v>23055.5</v>
      </c>
      <c r="M25" s="11">
        <v>21373.3</v>
      </c>
      <c r="N25" s="11">
        <v>17452.7</v>
      </c>
      <c r="O25" s="11">
        <v>21861.9</v>
      </c>
      <c r="P25" s="11">
        <v>284586.5</v>
      </c>
    </row>
    <row r="26" spans="2:16" s="4" customFormat="1" ht="19.5" customHeight="1">
      <c r="B26" s="8"/>
      <c r="C26" s="7" t="s">
        <v>43</v>
      </c>
      <c r="D26" s="11">
        <v>10416.9</v>
      </c>
      <c r="E26" s="11">
        <v>11587.1</v>
      </c>
      <c r="F26" s="11">
        <v>11772.6</v>
      </c>
      <c r="G26" s="11">
        <v>11516.9</v>
      </c>
      <c r="H26" s="11">
        <v>12831.8</v>
      </c>
      <c r="I26" s="11">
        <v>11610.3</v>
      </c>
      <c r="J26" s="11">
        <v>11578.7</v>
      </c>
      <c r="K26" s="11">
        <v>10980.2</v>
      </c>
      <c r="L26" s="11">
        <v>11291.2</v>
      </c>
      <c r="M26" s="11">
        <v>9719.4</v>
      </c>
      <c r="N26" s="11">
        <v>8982.9</v>
      </c>
      <c r="O26" s="11">
        <v>10975.8</v>
      </c>
      <c r="P26" s="11">
        <v>133263.8</v>
      </c>
    </row>
    <row r="27" spans="2:16" s="4" customFormat="1" ht="19.5" customHeight="1">
      <c r="B27" s="125" t="s">
        <v>44</v>
      </c>
      <c r="C27" s="126"/>
      <c r="D27" s="5">
        <v>883.345614518022</v>
      </c>
      <c r="E27" s="5">
        <v>936.3474748783162</v>
      </c>
      <c r="F27" s="5">
        <v>911.7320538718507</v>
      </c>
      <c r="G27" s="5">
        <v>870.255797814014</v>
      </c>
      <c r="H27" s="5">
        <v>1017.2035562839984</v>
      </c>
      <c r="I27" s="5">
        <v>931.7675349771544</v>
      </c>
      <c r="J27" s="5">
        <v>870.8851578297482</v>
      </c>
      <c r="K27" s="5">
        <v>852.2988244676288</v>
      </c>
      <c r="L27" s="5">
        <v>839.2553557699694</v>
      </c>
      <c r="M27" s="5">
        <v>760.2212641022367</v>
      </c>
      <c r="N27" s="5">
        <v>690.6683561073671</v>
      </c>
      <c r="O27" s="5">
        <v>806.9553809902201</v>
      </c>
      <c r="P27" s="49" t="s">
        <v>73</v>
      </c>
    </row>
    <row r="28" spans="2:16" s="4" customFormat="1" ht="19.5" customHeight="1">
      <c r="B28" s="6"/>
      <c r="C28" s="9" t="s">
        <v>45</v>
      </c>
      <c r="D28" s="5">
        <v>617.4637168308972</v>
      </c>
      <c r="E28" s="5">
        <v>650.5476118289325</v>
      </c>
      <c r="F28" s="5">
        <v>615.5043113383116</v>
      </c>
      <c r="G28" s="5">
        <v>589.4259436319819</v>
      </c>
      <c r="H28" s="5">
        <v>704.2009593854749</v>
      </c>
      <c r="I28" s="5">
        <v>638.9860388948023</v>
      </c>
      <c r="J28" s="5">
        <v>588.2317185508288</v>
      </c>
      <c r="K28" s="5">
        <v>575.1931880700373</v>
      </c>
      <c r="L28" s="5">
        <v>563.3569412768775</v>
      </c>
      <c r="M28" s="5">
        <v>522.5804495600684</v>
      </c>
      <c r="N28" s="5">
        <v>455.9770770716399</v>
      </c>
      <c r="O28" s="5">
        <v>537.235489808059</v>
      </c>
      <c r="P28" s="49" t="s">
        <v>74</v>
      </c>
    </row>
    <row r="29" spans="2:16" s="4" customFormat="1" ht="19.5" customHeight="1">
      <c r="B29" s="8"/>
      <c r="C29" s="9" t="s">
        <v>46</v>
      </c>
      <c r="D29" s="5">
        <v>265.88189768712454</v>
      </c>
      <c r="E29" s="5">
        <v>285.7998630493839</v>
      </c>
      <c r="F29" s="5">
        <v>296.22774253353896</v>
      </c>
      <c r="G29" s="5">
        <v>280.82985418203225</v>
      </c>
      <c r="H29" s="5">
        <v>313.0025968985234</v>
      </c>
      <c r="I29" s="5">
        <v>292.78149608235196</v>
      </c>
      <c r="J29" s="5">
        <v>282.6534392789194</v>
      </c>
      <c r="K29" s="5">
        <v>277.10563639759147</v>
      </c>
      <c r="L29" s="5">
        <v>275.898414493092</v>
      </c>
      <c r="M29" s="5">
        <v>237.6408145421685</v>
      </c>
      <c r="N29" s="5">
        <v>234.69127903572712</v>
      </c>
      <c r="O29" s="5">
        <v>269.71989118216123</v>
      </c>
      <c r="P29" s="49" t="s">
        <v>74</v>
      </c>
    </row>
    <row r="30" spans="3:16" s="57" customFormat="1" ht="12" customHeight="1">
      <c r="C30" s="58"/>
      <c r="D30" s="59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1"/>
    </row>
    <row r="31" spans="2:16" s="4" customFormat="1" ht="18" customHeight="1">
      <c r="B31" s="62" t="s">
        <v>71</v>
      </c>
      <c r="C31" s="63"/>
      <c r="D31" s="64"/>
      <c r="E31" s="64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</row>
    <row r="32" spans="2:16" s="54" customFormat="1" ht="30" customHeight="1">
      <c r="B32" s="130" t="s">
        <v>69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</row>
    <row r="33" spans="2:16" s="54" customFormat="1" ht="17.25" customHeight="1">
      <c r="B33" s="55" t="s">
        <v>68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2:16" s="54" customFormat="1" ht="33" customHeight="1">
      <c r="B34" s="131" t="s">
        <v>70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2:16" ht="12">
      <c r="B35" s="131" t="s">
        <v>87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37" spans="2:3" ht="12">
      <c r="B37" s="123" t="s">
        <v>89</v>
      </c>
      <c r="C37" s="122"/>
    </row>
    <row r="38" spans="2:3" ht="12">
      <c r="B38" s="6"/>
      <c r="C38" s="7" t="s">
        <v>91</v>
      </c>
    </row>
    <row r="39" spans="2:3" ht="12">
      <c r="B39" s="8"/>
      <c r="C39" s="7" t="s">
        <v>92</v>
      </c>
    </row>
    <row r="40" spans="2:3" ht="12">
      <c r="B40" s="125" t="s">
        <v>90</v>
      </c>
      <c r="C40" s="126"/>
    </row>
    <row r="41" spans="2:3" ht="12">
      <c r="B41" s="6"/>
      <c r="C41" s="9" t="s">
        <v>93</v>
      </c>
    </row>
    <row r="42" spans="2:3" ht="12">
      <c r="B42" s="8"/>
      <c r="C42" s="9" t="s">
        <v>94</v>
      </c>
    </row>
    <row r="43" spans="2:3" ht="12">
      <c r="B43" s="81"/>
      <c r="C43" s="82"/>
    </row>
    <row r="44" spans="2:3" ht="12">
      <c r="B44" s="123" t="s">
        <v>76</v>
      </c>
      <c r="C44" s="122"/>
    </row>
    <row r="45" spans="2:3" ht="12">
      <c r="B45" s="6"/>
      <c r="C45" s="7" t="s">
        <v>77</v>
      </c>
    </row>
    <row r="46" spans="2:3" ht="12">
      <c r="B46" s="8"/>
      <c r="C46" s="7" t="s">
        <v>78</v>
      </c>
    </row>
    <row r="47" spans="2:3" ht="12">
      <c r="B47" s="125" t="s">
        <v>79</v>
      </c>
      <c r="C47" s="126"/>
    </row>
    <row r="48" spans="2:3" ht="12">
      <c r="B48" s="6"/>
      <c r="C48" s="9" t="s">
        <v>75</v>
      </c>
    </row>
    <row r="49" spans="2:3" ht="12">
      <c r="B49" s="8"/>
      <c r="C49" s="9" t="s">
        <v>80</v>
      </c>
    </row>
    <row r="51" spans="2:3" ht="12">
      <c r="B51" s="123" t="s">
        <v>81</v>
      </c>
      <c r="C51" s="122"/>
    </row>
    <row r="52" spans="2:3" ht="12">
      <c r="B52" s="6"/>
      <c r="C52" s="7" t="s">
        <v>82</v>
      </c>
    </row>
    <row r="53" spans="2:3" ht="12">
      <c r="B53" s="8"/>
      <c r="C53" s="7" t="s">
        <v>83</v>
      </c>
    </row>
    <row r="54" spans="2:3" ht="12">
      <c r="B54" s="125" t="s">
        <v>85</v>
      </c>
      <c r="C54" s="126"/>
    </row>
    <row r="55" spans="2:3" ht="12">
      <c r="B55" s="6"/>
      <c r="C55" s="9" t="s">
        <v>86</v>
      </c>
    </row>
    <row r="56" spans="2:3" ht="12">
      <c r="B56" s="8"/>
      <c r="C56" s="9" t="s">
        <v>84</v>
      </c>
    </row>
  </sheetData>
  <sheetProtection/>
  <mergeCells count="22">
    <mergeCell ref="B54:C54"/>
    <mergeCell ref="B12:C12"/>
    <mergeCell ref="B13:C13"/>
    <mergeCell ref="B32:P32"/>
    <mergeCell ref="B35:P35"/>
    <mergeCell ref="B34:P34"/>
    <mergeCell ref="B14:C14"/>
    <mergeCell ref="B24:C24"/>
    <mergeCell ref="B27:C27"/>
    <mergeCell ref="B23:C23"/>
    <mergeCell ref="B51:C51"/>
    <mergeCell ref="B17:C17"/>
    <mergeCell ref="B3:C3"/>
    <mergeCell ref="B37:C37"/>
    <mergeCell ref="B40:C40"/>
    <mergeCell ref="B22:C22"/>
    <mergeCell ref="B4:C4"/>
    <mergeCell ref="B5:C5"/>
    <mergeCell ref="B1:P1"/>
    <mergeCell ref="B8:C8"/>
    <mergeCell ref="B44:C44"/>
    <mergeCell ref="B47:C47"/>
  </mergeCells>
  <printOptions horizontalCentered="1"/>
  <pageMargins left="0.1968503937007874" right="0.1968503937007874" top="0.984251968503937" bottom="0.7874015748031497" header="0.5118110236220472" footer="0.5118110236220472"/>
  <pageSetup horizontalDpi="600" verticalDpi="600" orientation="landscape" paperSize="9" scale="72" r:id="rId2"/>
  <headerFooter alignWithMargins="0">
    <oddHeader>&amp;R資料１-１</oddHeader>
  </headerFooter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9"/>
  <sheetViews>
    <sheetView view="pageBreakPreview" zoomScale="80" zoomScaleNormal="80" zoomScaleSheetLayoutView="80" zoomScalePageLayoutView="0" workbookViewId="0" topLeftCell="A1">
      <selection activeCell="E24" sqref="E24"/>
    </sheetView>
  </sheetViews>
  <sheetFormatPr defaultColWidth="9.00390625" defaultRowHeight="13.5"/>
  <cols>
    <col min="1" max="1" width="3.75390625" style="14" customWidth="1"/>
    <col min="2" max="2" width="11.625" style="15" customWidth="1"/>
    <col min="3" max="3" width="9.875" style="16" bestFit="1" customWidth="1"/>
    <col min="4" max="4" width="9.00390625" style="1" customWidth="1"/>
    <col min="5" max="6" width="9.00390625" style="16" customWidth="1"/>
    <col min="7" max="7" width="9.875" style="16" bestFit="1" customWidth="1"/>
    <col min="8" max="8" width="9.875" style="16" customWidth="1"/>
    <col min="9" max="12" width="9.00390625" style="1" customWidth="1"/>
    <col min="13" max="13" width="9.875" style="16" customWidth="1"/>
    <col min="14" max="17" width="9.00390625" style="1" customWidth="1"/>
    <col min="18" max="18" width="9.875" style="16" customWidth="1"/>
    <col min="19" max="22" width="9.00390625" style="1" customWidth="1"/>
    <col min="23" max="23" width="9.875" style="16" customWidth="1"/>
    <col min="24" max="24" width="9.00390625" style="1" customWidth="1"/>
    <col min="25" max="27" width="10.625" style="1" customWidth="1"/>
    <col min="28" max="28" width="9.875" style="16" customWidth="1"/>
    <col min="29" max="29" width="9.00390625" style="1" customWidth="1"/>
    <col min="30" max="32" width="10.625" style="1" customWidth="1"/>
    <col min="33" max="33" width="9.875" style="16" bestFit="1" customWidth="1"/>
    <col min="34" max="34" width="9.00390625" style="1" customWidth="1"/>
    <col min="35" max="37" width="10.625" style="1" customWidth="1"/>
    <col min="38" max="38" width="11.625" style="15" customWidth="1"/>
    <col min="39" max="39" width="3.75390625" style="14" customWidth="1"/>
    <col min="40" max="16384" width="9.00390625" style="1" customWidth="1"/>
  </cols>
  <sheetData>
    <row r="1" spans="1:39" ht="28.5" customHeight="1" thickBot="1">
      <c r="A1" s="153" t="s">
        <v>104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67"/>
      <c r="AH1" s="67"/>
      <c r="AI1" s="67"/>
      <c r="AJ1" s="67"/>
      <c r="AK1" s="67"/>
      <c r="AL1" s="67"/>
      <c r="AM1" s="67"/>
    </row>
    <row r="2" spans="1:39" ht="32.25" customHeight="1" thickBot="1">
      <c r="A2" s="141" t="s">
        <v>56</v>
      </c>
      <c r="B2" s="142"/>
      <c r="C2" s="145" t="s">
        <v>55</v>
      </c>
      <c r="D2" s="146"/>
      <c r="E2" s="146"/>
      <c r="F2" s="146"/>
      <c r="G2" s="146"/>
      <c r="H2" s="147" t="s">
        <v>98</v>
      </c>
      <c r="I2" s="148"/>
      <c r="J2" s="148"/>
      <c r="K2" s="148"/>
      <c r="L2" s="149"/>
      <c r="M2" s="135" t="s">
        <v>99</v>
      </c>
      <c r="N2" s="136"/>
      <c r="O2" s="136"/>
      <c r="P2" s="136"/>
      <c r="Q2" s="137"/>
      <c r="R2" s="150" t="s">
        <v>43</v>
      </c>
      <c r="S2" s="151"/>
      <c r="T2" s="151"/>
      <c r="U2" s="151"/>
      <c r="V2" s="152"/>
      <c r="W2" s="134" t="s">
        <v>100</v>
      </c>
      <c r="X2" s="134"/>
      <c r="Y2" s="134"/>
      <c r="Z2" s="134"/>
      <c r="AA2" s="134"/>
      <c r="AB2" s="135" t="s">
        <v>101</v>
      </c>
      <c r="AC2" s="136"/>
      <c r="AD2" s="136"/>
      <c r="AE2" s="136"/>
      <c r="AF2" s="137"/>
      <c r="AG2" s="138" t="s">
        <v>72</v>
      </c>
      <c r="AH2" s="139"/>
      <c r="AI2" s="139"/>
      <c r="AJ2" s="139"/>
      <c r="AK2" s="140"/>
      <c r="AL2" s="154"/>
      <c r="AM2" s="154"/>
    </row>
    <row r="3" spans="1:39" s="50" customFormat="1" ht="19.5" customHeight="1" thickBot="1">
      <c r="A3" s="143"/>
      <c r="B3" s="144"/>
      <c r="C3" s="52" t="s">
        <v>88</v>
      </c>
      <c r="D3" s="70" t="s">
        <v>52</v>
      </c>
      <c r="E3" s="51" t="s">
        <v>53</v>
      </c>
      <c r="F3" s="88" t="s">
        <v>52</v>
      </c>
      <c r="G3" s="52" t="s">
        <v>54</v>
      </c>
      <c r="H3" s="75" t="s">
        <v>88</v>
      </c>
      <c r="I3" s="70" t="s">
        <v>52</v>
      </c>
      <c r="J3" s="52" t="s">
        <v>61</v>
      </c>
      <c r="K3" s="70" t="s">
        <v>52</v>
      </c>
      <c r="L3" s="94" t="s">
        <v>62</v>
      </c>
      <c r="M3" s="75" t="s">
        <v>88</v>
      </c>
      <c r="N3" s="70" t="s">
        <v>52</v>
      </c>
      <c r="O3" s="52" t="s">
        <v>61</v>
      </c>
      <c r="P3" s="70" t="s">
        <v>52</v>
      </c>
      <c r="Q3" s="94" t="s">
        <v>62</v>
      </c>
      <c r="R3" s="75" t="s">
        <v>88</v>
      </c>
      <c r="S3" s="70" t="s">
        <v>52</v>
      </c>
      <c r="T3" s="52" t="s">
        <v>61</v>
      </c>
      <c r="U3" s="71" t="s">
        <v>52</v>
      </c>
      <c r="V3" s="105" t="s">
        <v>62</v>
      </c>
      <c r="W3" s="110" t="s">
        <v>88</v>
      </c>
      <c r="X3" s="111" t="s">
        <v>52</v>
      </c>
      <c r="Y3" s="112" t="s">
        <v>61</v>
      </c>
      <c r="Z3" s="113" t="s">
        <v>52</v>
      </c>
      <c r="AA3" s="115" t="s">
        <v>62</v>
      </c>
      <c r="AB3" s="75" t="s">
        <v>88</v>
      </c>
      <c r="AC3" s="70" t="s">
        <v>52</v>
      </c>
      <c r="AD3" s="52" t="s">
        <v>61</v>
      </c>
      <c r="AE3" s="72" t="s">
        <v>52</v>
      </c>
      <c r="AF3" s="94" t="s">
        <v>62</v>
      </c>
      <c r="AG3" s="75" t="s">
        <v>88</v>
      </c>
      <c r="AH3" s="70" t="s">
        <v>52</v>
      </c>
      <c r="AI3" s="52" t="s">
        <v>61</v>
      </c>
      <c r="AJ3" s="71" t="s">
        <v>52</v>
      </c>
      <c r="AK3" s="105" t="s">
        <v>62</v>
      </c>
      <c r="AL3" s="155"/>
      <c r="AM3" s="155"/>
    </row>
    <row r="4" spans="1:39" s="50" customFormat="1" ht="19.5" customHeight="1" thickBot="1">
      <c r="A4" s="132" t="s">
        <v>49</v>
      </c>
      <c r="B4" s="133"/>
      <c r="C4" s="38">
        <f>SUM(C5:C37)</f>
        <v>1312914</v>
      </c>
      <c r="D4" s="69">
        <f>C4*100/E4</f>
        <v>99.33261962496265</v>
      </c>
      <c r="E4" s="38">
        <f>SUM(E5:E37)</f>
        <v>1321735</v>
      </c>
      <c r="F4" s="89">
        <f>E4*100/G4</f>
        <v>99.99213217343413</v>
      </c>
      <c r="G4" s="38">
        <f>SUM(G5:G37)</f>
        <v>1321839</v>
      </c>
      <c r="H4" s="76">
        <f>SUM(H5:H37)</f>
        <v>426412.70000000007</v>
      </c>
      <c r="I4" s="69">
        <f>H4*100/J4</f>
        <v>101.14753009547528</v>
      </c>
      <c r="J4" s="38">
        <f>SUM(J5:J37)</f>
        <v>421575.0000000002</v>
      </c>
      <c r="K4" s="89">
        <f>J4*100/L4</f>
        <v>100.89139579413967</v>
      </c>
      <c r="L4" s="120">
        <f>SUM(L5:L37)</f>
        <v>417850.30000000016</v>
      </c>
      <c r="M4" s="76">
        <f>SUM(M5:M37)</f>
        <v>286575.8</v>
      </c>
      <c r="N4" s="69">
        <f>M4*100/O4</f>
        <v>100.39253080955234</v>
      </c>
      <c r="O4" s="38">
        <f>SUM(O5:O37)</f>
        <v>285455.29999999993</v>
      </c>
      <c r="P4" s="69">
        <f>O4*100/Q4</f>
        <v>100.30528503635976</v>
      </c>
      <c r="Q4" s="120">
        <f>SUM(Q5:Q37)</f>
        <v>284586.49999999994</v>
      </c>
      <c r="R4" s="76">
        <f>SUM(R5:R37)</f>
        <v>139836.9</v>
      </c>
      <c r="S4" s="69">
        <f>R4*100/T4</f>
        <v>102.73083176057544</v>
      </c>
      <c r="T4" s="38">
        <f>SUM(T5:T37)</f>
        <v>136119.69999999998</v>
      </c>
      <c r="U4" s="69">
        <f>T4*100/V4</f>
        <v>102.14304259671421</v>
      </c>
      <c r="V4" s="120">
        <f>SUM(V5:V37)</f>
        <v>133263.79999999996</v>
      </c>
      <c r="W4" s="76">
        <f>H4/C4/365*1000000</f>
        <v>889.8175909486379</v>
      </c>
      <c r="X4" s="69">
        <f>W4*100/Y4</f>
        <v>101.82710420541102</v>
      </c>
      <c r="Y4" s="41">
        <f>J4/E4/365*1000000</f>
        <v>873.8514149961985</v>
      </c>
      <c r="Z4" s="114" t="s">
        <v>97</v>
      </c>
      <c r="AA4" s="39" t="s">
        <v>63</v>
      </c>
      <c r="AB4" s="76">
        <f>M4/C4/365*1000000</f>
        <v>598.0126482634748</v>
      </c>
      <c r="AC4" s="69">
        <f aca="true" t="shared" si="0" ref="AC4:AC37">AB4*100/AD4</f>
        <v>101.06703234908278</v>
      </c>
      <c r="AD4" s="40">
        <f>O4/E4/365*1000000</f>
        <v>591.6990282231257</v>
      </c>
      <c r="AE4" s="114" t="s">
        <v>97</v>
      </c>
      <c r="AF4" s="95" t="s">
        <v>63</v>
      </c>
      <c r="AG4" s="76">
        <f>R4/C4/365*1000000</f>
        <v>291.80494268516287</v>
      </c>
      <c r="AH4" s="69">
        <f aca="true" t="shared" si="1" ref="AH4:AH37">AG4*100/AI4</f>
        <v>103.42104350861075</v>
      </c>
      <c r="AI4" s="40">
        <f>T4/E4/365*1000000</f>
        <v>282.15238677307235</v>
      </c>
      <c r="AJ4" s="114" t="s">
        <v>97</v>
      </c>
      <c r="AK4" s="118" t="s">
        <v>63</v>
      </c>
      <c r="AL4" s="83"/>
      <c r="AM4" s="83"/>
    </row>
    <row r="5" spans="1:39" s="50" customFormat="1" ht="19.5" customHeight="1">
      <c r="A5" s="34">
        <v>1</v>
      </c>
      <c r="B5" s="45" t="s">
        <v>50</v>
      </c>
      <c r="C5" s="35">
        <v>295667</v>
      </c>
      <c r="D5" s="36">
        <f>C5*100/E5</f>
        <v>100.15785854383962</v>
      </c>
      <c r="E5" s="42">
        <v>295201</v>
      </c>
      <c r="F5" s="90">
        <f aca="true" t="shared" si="2" ref="F5:F37">E5*100/G5</f>
        <v>100.59600888731377</v>
      </c>
      <c r="G5" s="35">
        <v>293452</v>
      </c>
      <c r="H5" s="77">
        <v>111308.1</v>
      </c>
      <c r="I5" s="36">
        <f aca="true" t="shared" si="3" ref="I5:I37">H5*100/J5</f>
        <v>101.08570681284431</v>
      </c>
      <c r="J5" s="19">
        <v>110112.6</v>
      </c>
      <c r="K5" s="36">
        <f aca="true" t="shared" si="4" ref="K5:K37">J5*100/L5</f>
        <v>99.84956269807805</v>
      </c>
      <c r="L5" s="96">
        <v>110278.5</v>
      </c>
      <c r="M5" s="77">
        <v>66884.29999999999</v>
      </c>
      <c r="N5" s="36">
        <f aca="true" t="shared" si="5" ref="N5:N37">M5*100/O5</f>
        <v>100.26473705434304</v>
      </c>
      <c r="O5" s="37">
        <v>66707.7</v>
      </c>
      <c r="P5" s="36">
        <f aca="true" t="shared" si="6" ref="P5:P37">O5*100/Q5</f>
        <v>100.06510231113204</v>
      </c>
      <c r="Q5" s="100">
        <v>66664.3</v>
      </c>
      <c r="R5" s="77">
        <v>44423.799999999996</v>
      </c>
      <c r="S5" s="36">
        <f aca="true" t="shared" si="7" ref="S5:S37">R5*100/T5</f>
        <v>102.34743082002262</v>
      </c>
      <c r="T5" s="37">
        <v>43404.9</v>
      </c>
      <c r="U5" s="36">
        <f aca="true" t="shared" si="8" ref="U5:U37">T5*100/V5</f>
        <v>99.52011042275223</v>
      </c>
      <c r="V5" s="106">
        <v>43614.2</v>
      </c>
      <c r="W5" s="77">
        <f aca="true" t="shared" si="9" ref="W5:W37">H5/C5/365*1000000</f>
        <v>1031.409317340579</v>
      </c>
      <c r="X5" s="36">
        <f aca="true" t="shared" si="10" ref="X5:X37">W5*100/Y5</f>
        <v>100.9263858897288</v>
      </c>
      <c r="Y5" s="22">
        <f aca="true" t="shared" si="11" ref="Y5:Y37">J5/E5/365*1000000</f>
        <v>1021.9421890995749</v>
      </c>
      <c r="Z5" s="36">
        <f aca="true" t="shared" si="12" ref="Z5:Z37">Y5*100/AA5</f>
        <v>99.52991599893663</v>
      </c>
      <c r="AA5" s="19">
        <f>L5/G5/366*1000000</f>
        <v>1026.7688652630766</v>
      </c>
      <c r="AB5" s="77">
        <f aca="true" t="shared" si="13" ref="AB5:AB37">M5/C5/365*1000000</f>
        <v>619.7670268722804</v>
      </c>
      <c r="AC5" s="36">
        <f t="shared" si="0"/>
        <v>100.10671005955724</v>
      </c>
      <c r="AD5" s="37">
        <f aca="true" t="shared" si="14" ref="AD5:AD37">O5/E5/365*1000000</f>
        <v>619.1063780875005</v>
      </c>
      <c r="AE5" s="36">
        <f aca="true" t="shared" si="15" ref="AE5:AE37">AD5*100/AF5</f>
        <v>99.74476560870983</v>
      </c>
      <c r="AF5" s="100">
        <f>Q5/G5/366*1000000</f>
        <v>620.6905939467558</v>
      </c>
      <c r="AG5" s="77">
        <f aca="true" t="shared" si="16" ref="AG5:AG37">R5/C5/365*1000000</f>
        <v>411.6422904682985</v>
      </c>
      <c r="AH5" s="36">
        <f t="shared" si="1"/>
        <v>102.18612129693707</v>
      </c>
      <c r="AI5" s="37">
        <f aca="true" t="shared" si="17" ref="AI5:AI37">T5/E5/365*1000000</f>
        <v>402.8358110120743</v>
      </c>
      <c r="AJ5" s="36">
        <f aca="true" t="shared" si="18" ref="AJ5:AJ37">AI5*100/AK5</f>
        <v>99.20151839355114</v>
      </c>
      <c r="AK5" s="106">
        <f>V5/G5/366*1000000</f>
        <v>406.07827131632064</v>
      </c>
      <c r="AL5" s="45" t="s">
        <v>50</v>
      </c>
      <c r="AM5" s="34">
        <v>1</v>
      </c>
    </row>
    <row r="6" spans="1:39" s="50" customFormat="1" ht="19.5" customHeight="1">
      <c r="A6" s="25">
        <v>2</v>
      </c>
      <c r="B6" s="46" t="s">
        <v>0</v>
      </c>
      <c r="C6" s="17">
        <v>57590</v>
      </c>
      <c r="D6" s="18">
        <f aca="true" t="shared" si="19" ref="D6:D37">C6*100/E6</f>
        <v>98.87204491218432</v>
      </c>
      <c r="E6" s="43">
        <v>58247</v>
      </c>
      <c r="F6" s="91">
        <f t="shared" si="2"/>
        <v>98.90309544428031</v>
      </c>
      <c r="G6" s="17">
        <v>58893</v>
      </c>
      <c r="H6" s="78">
        <v>21162.8</v>
      </c>
      <c r="I6" s="18">
        <f t="shared" si="3"/>
        <v>101.3767400864175</v>
      </c>
      <c r="J6" s="19">
        <v>20875.4</v>
      </c>
      <c r="K6" s="18">
        <f t="shared" si="4"/>
        <v>100.18380676773641</v>
      </c>
      <c r="L6" s="97">
        <v>20837.1</v>
      </c>
      <c r="M6" s="78">
        <v>14975.2</v>
      </c>
      <c r="N6" s="18">
        <f t="shared" si="5"/>
        <v>99.71036108318296</v>
      </c>
      <c r="O6" s="11">
        <v>15018.7</v>
      </c>
      <c r="P6" s="18">
        <f t="shared" si="6"/>
        <v>98.81893908489162</v>
      </c>
      <c r="Q6" s="101">
        <v>15198.2</v>
      </c>
      <c r="R6" s="78">
        <v>6187.599999999999</v>
      </c>
      <c r="S6" s="18">
        <f t="shared" si="7"/>
        <v>105.64993938566087</v>
      </c>
      <c r="T6" s="11">
        <v>5856.7</v>
      </c>
      <c r="U6" s="18">
        <f t="shared" si="8"/>
        <v>103.86245544343755</v>
      </c>
      <c r="V6" s="107">
        <v>5638.9</v>
      </c>
      <c r="W6" s="78">
        <f t="shared" si="9"/>
        <v>1006.7767663240621</v>
      </c>
      <c r="X6" s="18">
        <f t="shared" si="10"/>
        <v>102.53326931435248</v>
      </c>
      <c r="Y6" s="22">
        <f t="shared" si="11"/>
        <v>981.9025308140982</v>
      </c>
      <c r="Z6" s="18">
        <f t="shared" si="12"/>
        <v>101.57243562438103</v>
      </c>
      <c r="AA6" s="21">
        <f aca="true" t="shared" si="20" ref="AA6:AA37">L6/G6/366*1000000</f>
        <v>966.7017678351374</v>
      </c>
      <c r="AB6" s="78">
        <f t="shared" si="13"/>
        <v>712.4143984281899</v>
      </c>
      <c r="AC6" s="18">
        <f t="shared" si="0"/>
        <v>100.84787987518942</v>
      </c>
      <c r="AD6" s="11">
        <f t="shared" si="14"/>
        <v>706.4247650122965</v>
      </c>
      <c r="AE6" s="32">
        <f t="shared" si="15"/>
        <v>100.18864976792067</v>
      </c>
      <c r="AF6" s="101">
        <f aca="true" t="shared" si="21" ref="AF6:AF37">Q6/G6/366*1000000</f>
        <v>705.0946056750693</v>
      </c>
      <c r="AG6" s="78">
        <f t="shared" si="16"/>
        <v>294.3623678958723</v>
      </c>
      <c r="AH6" s="18">
        <f t="shared" si="1"/>
        <v>106.85521825658253</v>
      </c>
      <c r="AI6" s="11">
        <f t="shared" si="17"/>
        <v>275.4777658018015</v>
      </c>
      <c r="AJ6" s="18">
        <f t="shared" si="18"/>
        <v>105.30207335579227</v>
      </c>
      <c r="AK6" s="107">
        <f aca="true" t="shared" si="22" ref="AK6:AK37">V6/G6/366*1000000</f>
        <v>261.60716216006824</v>
      </c>
      <c r="AL6" s="46" t="s">
        <v>0</v>
      </c>
      <c r="AM6" s="25">
        <v>2</v>
      </c>
    </row>
    <row r="7" spans="1:39" s="50" customFormat="1" ht="19.5" customHeight="1">
      <c r="A7" s="25">
        <v>3</v>
      </c>
      <c r="B7" s="47" t="s">
        <v>1</v>
      </c>
      <c r="C7" s="17">
        <v>39174</v>
      </c>
      <c r="D7" s="18">
        <f t="shared" si="19"/>
        <v>99.3230394766867</v>
      </c>
      <c r="E7" s="43">
        <v>39441</v>
      </c>
      <c r="F7" s="91">
        <f t="shared" si="2"/>
        <v>99.94931704721117</v>
      </c>
      <c r="G7" s="17">
        <v>39461</v>
      </c>
      <c r="H7" s="78">
        <v>10380.900000000001</v>
      </c>
      <c r="I7" s="18">
        <f t="shared" si="3"/>
        <v>104.67782595543008</v>
      </c>
      <c r="J7" s="19">
        <v>9917</v>
      </c>
      <c r="K7" s="18">
        <f t="shared" si="4"/>
        <v>100.89838941060363</v>
      </c>
      <c r="L7" s="97">
        <v>9828.7</v>
      </c>
      <c r="M7" s="78">
        <v>9457.1</v>
      </c>
      <c r="N7" s="18">
        <f t="shared" si="5"/>
        <v>103.91846601835064</v>
      </c>
      <c r="O7" s="11">
        <v>9100.5</v>
      </c>
      <c r="P7" s="18">
        <f t="shared" si="6"/>
        <v>99.31140599764285</v>
      </c>
      <c r="Q7" s="101">
        <v>9163.6</v>
      </c>
      <c r="R7" s="78">
        <v>923.8</v>
      </c>
      <c r="S7" s="18">
        <f t="shared" si="7"/>
        <v>113.14145744029393</v>
      </c>
      <c r="T7" s="11">
        <v>816.5</v>
      </c>
      <c r="U7" s="18">
        <f t="shared" si="8"/>
        <v>122.76349421139678</v>
      </c>
      <c r="V7" s="107">
        <v>665.1</v>
      </c>
      <c r="W7" s="78">
        <f t="shared" si="9"/>
        <v>726.0127104152812</v>
      </c>
      <c r="X7" s="18">
        <f t="shared" si="10"/>
        <v>105.39128333864599</v>
      </c>
      <c r="Y7" s="22">
        <f t="shared" si="11"/>
        <v>688.8735836743143</v>
      </c>
      <c r="Z7" s="18">
        <f t="shared" si="12"/>
        <v>101.22612774472914</v>
      </c>
      <c r="AA7" s="21">
        <f t="shared" si="20"/>
        <v>680.5294236005033</v>
      </c>
      <c r="AB7" s="78">
        <f t="shared" si="13"/>
        <v>661.4045799177677</v>
      </c>
      <c r="AC7" s="18">
        <f t="shared" si="0"/>
        <v>104.62674779776809</v>
      </c>
      <c r="AD7" s="11">
        <f t="shared" si="14"/>
        <v>632.1563021304929</v>
      </c>
      <c r="AE7" s="32">
        <f t="shared" si="15"/>
        <v>99.63398948932652</v>
      </c>
      <c r="AF7" s="101">
        <f t="shared" si="21"/>
        <v>634.4785603493413</v>
      </c>
      <c r="AG7" s="78">
        <f t="shared" si="16"/>
        <v>64.60813049751337</v>
      </c>
      <c r="AH7" s="18">
        <f t="shared" si="1"/>
        <v>113.91260077864484</v>
      </c>
      <c r="AI7" s="11">
        <f t="shared" si="17"/>
        <v>56.71728154382148</v>
      </c>
      <c r="AJ7" s="18">
        <f t="shared" si="18"/>
        <v>123.16225481916564</v>
      </c>
      <c r="AK7" s="107">
        <f t="shared" si="22"/>
        <v>46.050863251161864</v>
      </c>
      <c r="AL7" s="47" t="s">
        <v>1</v>
      </c>
      <c r="AM7" s="25">
        <v>3</v>
      </c>
    </row>
    <row r="8" spans="1:39" s="50" customFormat="1" ht="19.5" customHeight="1">
      <c r="A8" s="24">
        <v>4</v>
      </c>
      <c r="B8" s="47" t="s">
        <v>2</v>
      </c>
      <c r="C8" s="17">
        <v>100843</v>
      </c>
      <c r="D8" s="18">
        <f t="shared" si="19"/>
        <v>99.2979242979243</v>
      </c>
      <c r="E8" s="43">
        <v>101556</v>
      </c>
      <c r="F8" s="91">
        <f t="shared" si="2"/>
        <v>99.2562330795469</v>
      </c>
      <c r="G8" s="17">
        <v>102317</v>
      </c>
      <c r="H8" s="78">
        <v>32605.6</v>
      </c>
      <c r="I8" s="18">
        <f t="shared" si="3"/>
        <v>100.39349955969924</v>
      </c>
      <c r="J8" s="19">
        <v>32477.8</v>
      </c>
      <c r="K8" s="18">
        <f t="shared" si="4"/>
        <v>98.7086166180891</v>
      </c>
      <c r="L8" s="97">
        <v>32902.7</v>
      </c>
      <c r="M8" s="78">
        <v>18716.9</v>
      </c>
      <c r="N8" s="18">
        <f t="shared" si="5"/>
        <v>99.9903839476032</v>
      </c>
      <c r="O8" s="11">
        <v>18718.7</v>
      </c>
      <c r="P8" s="18">
        <f t="shared" si="6"/>
        <v>99.15300922737916</v>
      </c>
      <c r="Q8" s="101">
        <v>18878.6</v>
      </c>
      <c r="R8" s="78">
        <v>13888.699999999999</v>
      </c>
      <c r="S8" s="18">
        <f t="shared" si="7"/>
        <v>100.94192207339142</v>
      </c>
      <c r="T8" s="11">
        <v>13759.1</v>
      </c>
      <c r="U8" s="18">
        <f t="shared" si="8"/>
        <v>98.11039567601486</v>
      </c>
      <c r="V8" s="107">
        <v>14024.1</v>
      </c>
      <c r="W8" s="78">
        <f t="shared" si="9"/>
        <v>885.8365078280507</v>
      </c>
      <c r="X8" s="18">
        <f t="shared" si="10"/>
        <v>101.10332141333376</v>
      </c>
      <c r="Y8" s="22">
        <f t="shared" si="11"/>
        <v>876.1695416578316</v>
      </c>
      <c r="Z8" s="18">
        <f t="shared" si="12"/>
        <v>99.72074106906848</v>
      </c>
      <c r="AA8" s="21">
        <f t="shared" si="20"/>
        <v>878.6231753442144</v>
      </c>
      <c r="AB8" s="78">
        <f t="shared" si="13"/>
        <v>508.50508297246</v>
      </c>
      <c r="AC8" s="18">
        <f t="shared" si="0"/>
        <v>100.69735561400185</v>
      </c>
      <c r="AD8" s="11">
        <f t="shared" si="14"/>
        <v>504.9835518240292</v>
      </c>
      <c r="AE8" s="32">
        <f t="shared" si="15"/>
        <v>100.16969032843744</v>
      </c>
      <c r="AF8" s="101">
        <f t="shared" si="21"/>
        <v>504.12809520353295</v>
      </c>
      <c r="AG8" s="78">
        <f t="shared" si="16"/>
        <v>377.3314248555907</v>
      </c>
      <c r="AH8" s="18">
        <f t="shared" si="1"/>
        <v>101.65562149167856</v>
      </c>
      <c r="AI8" s="11">
        <f t="shared" si="17"/>
        <v>371.18598983380247</v>
      </c>
      <c r="AJ8" s="18">
        <f t="shared" si="18"/>
        <v>99.11638617371531</v>
      </c>
      <c r="AK8" s="107">
        <f t="shared" si="22"/>
        <v>374.4950801406814</v>
      </c>
      <c r="AL8" s="47" t="s">
        <v>2</v>
      </c>
      <c r="AM8" s="24">
        <v>4</v>
      </c>
    </row>
    <row r="9" spans="1:39" s="50" customFormat="1" ht="19.5" customHeight="1">
      <c r="A9" s="24">
        <v>5</v>
      </c>
      <c r="B9" s="47" t="s">
        <v>3</v>
      </c>
      <c r="C9" s="17">
        <v>93880</v>
      </c>
      <c r="D9" s="18">
        <f t="shared" si="19"/>
        <v>99.73758857713514</v>
      </c>
      <c r="E9" s="43">
        <v>94127</v>
      </c>
      <c r="F9" s="91">
        <f t="shared" si="2"/>
        <v>100.66520506924763</v>
      </c>
      <c r="G9" s="17">
        <v>93505</v>
      </c>
      <c r="H9" s="78">
        <v>25655.4</v>
      </c>
      <c r="I9" s="18">
        <f t="shared" si="3"/>
        <v>100.51362818960756</v>
      </c>
      <c r="J9" s="19">
        <v>25524.3</v>
      </c>
      <c r="K9" s="18">
        <f t="shared" si="4"/>
        <v>98.96208126550869</v>
      </c>
      <c r="L9" s="97">
        <v>25792</v>
      </c>
      <c r="M9" s="78">
        <v>16725.4</v>
      </c>
      <c r="N9" s="18">
        <f t="shared" si="5"/>
        <v>99.46477633597775</v>
      </c>
      <c r="O9" s="11">
        <v>16815.4</v>
      </c>
      <c r="P9" s="18">
        <f t="shared" si="6"/>
        <v>98.05584064191082</v>
      </c>
      <c r="Q9" s="101">
        <v>17148.8</v>
      </c>
      <c r="R9" s="78">
        <v>8929.999999999998</v>
      </c>
      <c r="S9" s="18">
        <f t="shared" si="7"/>
        <v>102.53878216537103</v>
      </c>
      <c r="T9" s="11">
        <v>8708.9</v>
      </c>
      <c r="U9" s="18">
        <f t="shared" si="8"/>
        <v>100.76013513513513</v>
      </c>
      <c r="V9" s="107">
        <v>8643.2</v>
      </c>
      <c r="W9" s="78">
        <f t="shared" si="9"/>
        <v>748.7086400009339</v>
      </c>
      <c r="X9" s="18">
        <f t="shared" si="10"/>
        <v>100.77808138691084</v>
      </c>
      <c r="Y9" s="22">
        <f t="shared" si="11"/>
        <v>742.9280550861697</v>
      </c>
      <c r="Z9" s="18">
        <f t="shared" si="12"/>
        <v>98.57746794139508</v>
      </c>
      <c r="AA9" s="21">
        <f t="shared" si="20"/>
        <v>753.6489530526845</v>
      </c>
      <c r="AB9" s="78">
        <f t="shared" si="13"/>
        <v>488.10197804250254</v>
      </c>
      <c r="AC9" s="18">
        <f t="shared" si="0"/>
        <v>99.72646998483785</v>
      </c>
      <c r="AD9" s="11">
        <f t="shared" si="14"/>
        <v>489.4407453875709</v>
      </c>
      <c r="AE9" s="32">
        <f t="shared" si="15"/>
        <v>97.67474939629668</v>
      </c>
      <c r="AF9" s="101">
        <f t="shared" si="21"/>
        <v>501.09239943043866</v>
      </c>
      <c r="AG9" s="78">
        <f t="shared" si="16"/>
        <v>260.6066619584313</v>
      </c>
      <c r="AH9" s="18">
        <f t="shared" si="1"/>
        <v>102.80856357988795</v>
      </c>
      <c r="AI9" s="11">
        <f t="shared" si="17"/>
        <v>253.4873096985987</v>
      </c>
      <c r="AJ9" s="18">
        <f t="shared" si="18"/>
        <v>100.3685337256166</v>
      </c>
      <c r="AK9" s="107">
        <f t="shared" si="22"/>
        <v>252.55655362224573</v>
      </c>
      <c r="AL9" s="47" t="s">
        <v>3</v>
      </c>
      <c r="AM9" s="24">
        <v>5</v>
      </c>
    </row>
    <row r="10" spans="1:39" s="50" customFormat="1" ht="19.5" customHeight="1">
      <c r="A10" s="24">
        <v>6</v>
      </c>
      <c r="B10" s="47" t="s">
        <v>64</v>
      </c>
      <c r="C10" s="17">
        <v>37543</v>
      </c>
      <c r="D10" s="18">
        <f t="shared" si="19"/>
        <v>99.27808335096256</v>
      </c>
      <c r="E10" s="43">
        <v>37816</v>
      </c>
      <c r="F10" s="91">
        <f t="shared" si="2"/>
        <v>99.76520247988392</v>
      </c>
      <c r="G10" s="17">
        <v>37905</v>
      </c>
      <c r="H10" s="78">
        <v>13404.3</v>
      </c>
      <c r="I10" s="18">
        <f t="shared" si="3"/>
        <v>99.51446580102007</v>
      </c>
      <c r="J10" s="19">
        <v>13469.7</v>
      </c>
      <c r="K10" s="18">
        <f t="shared" si="4"/>
        <v>99.13667476264077</v>
      </c>
      <c r="L10" s="97">
        <v>13587</v>
      </c>
      <c r="M10" s="78">
        <v>9520.599999999999</v>
      </c>
      <c r="N10" s="18">
        <f t="shared" si="5"/>
        <v>98.42346300565484</v>
      </c>
      <c r="O10" s="11">
        <v>9673.1</v>
      </c>
      <c r="P10" s="18">
        <f t="shared" si="6"/>
        <v>99.86784914153564</v>
      </c>
      <c r="Q10" s="101">
        <v>9685.9</v>
      </c>
      <c r="R10" s="78">
        <v>3883.7</v>
      </c>
      <c r="S10" s="18">
        <f t="shared" si="7"/>
        <v>102.29415793078017</v>
      </c>
      <c r="T10" s="11">
        <v>3796.6</v>
      </c>
      <c r="U10" s="18">
        <f t="shared" si="8"/>
        <v>97.3212683602061</v>
      </c>
      <c r="V10" s="107">
        <v>3901.1</v>
      </c>
      <c r="W10" s="78">
        <f t="shared" si="9"/>
        <v>978.1879335439656</v>
      </c>
      <c r="X10" s="18">
        <f t="shared" si="10"/>
        <v>100.23810134329636</v>
      </c>
      <c r="Y10" s="22">
        <f t="shared" si="11"/>
        <v>975.8643873289845</v>
      </c>
      <c r="Z10" s="18">
        <f t="shared" si="12"/>
        <v>99.64223959832259</v>
      </c>
      <c r="AA10" s="21">
        <f t="shared" si="20"/>
        <v>979.3681788595734</v>
      </c>
      <c r="AB10" s="78">
        <f t="shared" si="13"/>
        <v>694.7722775600872</v>
      </c>
      <c r="AC10" s="18">
        <f t="shared" si="0"/>
        <v>99.13916514455009</v>
      </c>
      <c r="AD10" s="11">
        <f t="shared" si="14"/>
        <v>700.8050517139951</v>
      </c>
      <c r="AE10" s="32">
        <f t="shared" si="15"/>
        <v>100.37714272902001</v>
      </c>
      <c r="AF10" s="101">
        <f t="shared" si="21"/>
        <v>698.1719469799029</v>
      </c>
      <c r="AG10" s="78">
        <f t="shared" si="16"/>
        <v>283.4156559838782</v>
      </c>
      <c r="AH10" s="18">
        <f t="shared" si="1"/>
        <v>103.03800645420938</v>
      </c>
      <c r="AI10" s="11">
        <f t="shared" si="17"/>
        <v>275.0593356149894</v>
      </c>
      <c r="AJ10" s="18">
        <f t="shared" si="18"/>
        <v>97.81757521298967</v>
      </c>
      <c r="AK10" s="107">
        <f t="shared" si="22"/>
        <v>281.1962318796704</v>
      </c>
      <c r="AL10" s="47" t="s">
        <v>64</v>
      </c>
      <c r="AM10" s="24">
        <v>6</v>
      </c>
    </row>
    <row r="11" spans="1:39" s="50" customFormat="1" ht="19.5" customHeight="1">
      <c r="A11" s="24">
        <v>7</v>
      </c>
      <c r="B11" s="47" t="s">
        <v>4</v>
      </c>
      <c r="C11" s="17">
        <v>29479</v>
      </c>
      <c r="D11" s="18">
        <f t="shared" si="19"/>
        <v>98.84652784763438</v>
      </c>
      <c r="E11" s="43">
        <v>29823</v>
      </c>
      <c r="F11" s="91">
        <f t="shared" si="2"/>
        <v>99.3073823715494</v>
      </c>
      <c r="G11" s="17">
        <v>30031</v>
      </c>
      <c r="H11" s="78">
        <v>9317.9</v>
      </c>
      <c r="I11" s="18">
        <f t="shared" si="3"/>
        <v>99.64176486943131</v>
      </c>
      <c r="J11" s="21">
        <v>9351.4</v>
      </c>
      <c r="K11" s="18">
        <f t="shared" si="4"/>
        <v>96.80438090702994</v>
      </c>
      <c r="L11" s="97">
        <v>9660.1</v>
      </c>
      <c r="M11" s="78">
        <v>6448.400000000001</v>
      </c>
      <c r="N11" s="18">
        <f t="shared" si="5"/>
        <v>99.89930130598461</v>
      </c>
      <c r="O11" s="11">
        <v>6454.9</v>
      </c>
      <c r="P11" s="18">
        <f t="shared" si="6"/>
        <v>98.34389664208665</v>
      </c>
      <c r="Q11" s="101">
        <v>6563.6</v>
      </c>
      <c r="R11" s="78">
        <v>2869.5</v>
      </c>
      <c r="S11" s="18">
        <f t="shared" si="7"/>
        <v>99.06784049715174</v>
      </c>
      <c r="T11" s="11">
        <v>2896.5</v>
      </c>
      <c r="U11" s="18">
        <f t="shared" si="8"/>
        <v>93.54109478443404</v>
      </c>
      <c r="V11" s="107">
        <v>3096.5</v>
      </c>
      <c r="W11" s="78">
        <f t="shared" si="9"/>
        <v>865.9891160041022</v>
      </c>
      <c r="X11" s="18">
        <f t="shared" si="10"/>
        <v>100.80451690020183</v>
      </c>
      <c r="Y11" s="23">
        <f t="shared" si="11"/>
        <v>859.0776907957866</v>
      </c>
      <c r="Z11" s="18">
        <f t="shared" si="12"/>
        <v>97.74660863156184</v>
      </c>
      <c r="AA11" s="21">
        <f t="shared" si="20"/>
        <v>878.8823498050194</v>
      </c>
      <c r="AB11" s="78">
        <f t="shared" si="13"/>
        <v>599.302870350707</v>
      </c>
      <c r="AC11" s="18">
        <f t="shared" si="0"/>
        <v>101.06505861285589</v>
      </c>
      <c r="AD11" s="11">
        <f t="shared" si="14"/>
        <v>592.9872090080332</v>
      </c>
      <c r="AE11" s="32">
        <f t="shared" si="15"/>
        <v>99.30110896126531</v>
      </c>
      <c r="AF11" s="101">
        <f t="shared" si="21"/>
        <v>597.1607117090118</v>
      </c>
      <c r="AG11" s="78">
        <f t="shared" si="16"/>
        <v>266.68624565339525</v>
      </c>
      <c r="AH11" s="18">
        <f t="shared" si="1"/>
        <v>100.22389521851339</v>
      </c>
      <c r="AI11" s="11">
        <f t="shared" si="17"/>
        <v>266.0904817877532</v>
      </c>
      <c r="AJ11" s="18">
        <f t="shared" si="18"/>
        <v>94.45155991073452</v>
      </c>
      <c r="AK11" s="107">
        <f t="shared" si="22"/>
        <v>281.72163809600755</v>
      </c>
      <c r="AL11" s="47" t="s">
        <v>4</v>
      </c>
      <c r="AM11" s="24">
        <v>7</v>
      </c>
    </row>
    <row r="12" spans="1:39" s="50" customFormat="1" ht="19.5" customHeight="1">
      <c r="A12" s="24">
        <v>8</v>
      </c>
      <c r="B12" s="47" t="s">
        <v>5</v>
      </c>
      <c r="C12" s="17">
        <v>126162</v>
      </c>
      <c r="D12" s="18">
        <f t="shared" si="19"/>
        <v>98.76081255626443</v>
      </c>
      <c r="E12" s="43">
        <v>127745</v>
      </c>
      <c r="F12" s="91">
        <f t="shared" si="2"/>
        <v>99.35755341406694</v>
      </c>
      <c r="G12" s="17">
        <v>128571</v>
      </c>
      <c r="H12" s="78">
        <v>35839.9</v>
      </c>
      <c r="I12" s="18">
        <f t="shared" si="3"/>
        <v>99.6951278877314</v>
      </c>
      <c r="J12" s="19">
        <v>35949.5</v>
      </c>
      <c r="K12" s="18">
        <f t="shared" si="4"/>
        <v>99.09039540236222</v>
      </c>
      <c r="L12" s="98">
        <v>36279.5</v>
      </c>
      <c r="M12" s="78">
        <v>26493.5</v>
      </c>
      <c r="N12" s="18">
        <f t="shared" si="5"/>
        <v>99.7439903619901</v>
      </c>
      <c r="O12" s="11">
        <v>26561.5</v>
      </c>
      <c r="P12" s="18">
        <f t="shared" si="6"/>
        <v>98.98449727957069</v>
      </c>
      <c r="Q12" s="101">
        <v>26834</v>
      </c>
      <c r="R12" s="78">
        <v>9346.4</v>
      </c>
      <c r="S12" s="18">
        <f t="shared" si="7"/>
        <v>99.55688112484022</v>
      </c>
      <c r="T12" s="11">
        <v>9388</v>
      </c>
      <c r="U12" s="18">
        <f t="shared" si="8"/>
        <v>99.39124450796676</v>
      </c>
      <c r="V12" s="107">
        <v>9445.5</v>
      </c>
      <c r="W12" s="78">
        <f t="shared" si="9"/>
        <v>778.2970058283404</v>
      </c>
      <c r="X12" s="18">
        <f t="shared" si="10"/>
        <v>100.94603852204506</v>
      </c>
      <c r="Y12" s="22">
        <f t="shared" si="11"/>
        <v>771.0030202506384</v>
      </c>
      <c r="Z12" s="18">
        <f t="shared" si="12"/>
        <v>100.00435047311018</v>
      </c>
      <c r="AA12" s="116">
        <f t="shared" si="20"/>
        <v>770.969479430748</v>
      </c>
      <c r="AB12" s="78">
        <f t="shared" si="13"/>
        <v>575.3311734662523</v>
      </c>
      <c r="AC12" s="18">
        <f t="shared" si="0"/>
        <v>100.99551409134627</v>
      </c>
      <c r="AD12" s="11">
        <f t="shared" si="14"/>
        <v>569.6601266328414</v>
      </c>
      <c r="AE12" s="32">
        <f t="shared" si="15"/>
        <v>99.897475604531</v>
      </c>
      <c r="AF12" s="101">
        <f t="shared" si="21"/>
        <v>570.244766632525</v>
      </c>
      <c r="AG12" s="78">
        <f t="shared" si="16"/>
        <v>202.96583236208804</v>
      </c>
      <c r="AH12" s="18">
        <f t="shared" si="1"/>
        <v>100.80605712728645</v>
      </c>
      <c r="AI12" s="11">
        <f t="shared" si="17"/>
        <v>201.34289361779702</v>
      </c>
      <c r="AJ12" s="18">
        <f t="shared" si="18"/>
        <v>100.30797444467909</v>
      </c>
      <c r="AK12" s="107">
        <f t="shared" si="22"/>
        <v>200.72471279822298</v>
      </c>
      <c r="AL12" s="47" t="s">
        <v>5</v>
      </c>
      <c r="AM12" s="24">
        <v>8</v>
      </c>
    </row>
    <row r="13" spans="1:39" s="50" customFormat="1" ht="19.5" customHeight="1">
      <c r="A13" s="25">
        <v>9</v>
      </c>
      <c r="B13" s="47" t="s">
        <v>6</v>
      </c>
      <c r="C13" s="17">
        <v>20604</v>
      </c>
      <c r="D13" s="18">
        <f t="shared" si="19"/>
        <v>99.19121894858463</v>
      </c>
      <c r="E13" s="43">
        <v>20772</v>
      </c>
      <c r="F13" s="91">
        <f t="shared" si="2"/>
        <v>97.32921000843407</v>
      </c>
      <c r="G13" s="17">
        <v>21342</v>
      </c>
      <c r="H13" s="78">
        <v>4916.1</v>
      </c>
      <c r="I13" s="18">
        <f t="shared" si="3"/>
        <v>107.27050557507258</v>
      </c>
      <c r="J13" s="19">
        <v>4582.9</v>
      </c>
      <c r="K13" s="18">
        <f t="shared" si="4"/>
        <v>104.57034636973484</v>
      </c>
      <c r="L13" s="97">
        <v>4382.6</v>
      </c>
      <c r="M13" s="102">
        <v>4027.7999999999997</v>
      </c>
      <c r="N13" s="18">
        <f t="shared" si="5"/>
        <v>102.66880783054218</v>
      </c>
      <c r="O13" s="11">
        <v>3923.1</v>
      </c>
      <c r="P13" s="18">
        <f t="shared" si="6"/>
        <v>98.70178881425014</v>
      </c>
      <c r="Q13" s="101">
        <v>3974.7</v>
      </c>
      <c r="R13" s="78">
        <v>888.3000000000001</v>
      </c>
      <c r="S13" s="18">
        <f t="shared" si="7"/>
        <v>134.63170657775083</v>
      </c>
      <c r="T13" s="11">
        <v>659.8</v>
      </c>
      <c r="U13" s="18">
        <f t="shared" si="8"/>
        <v>161.75533218926208</v>
      </c>
      <c r="V13" s="107">
        <v>407.9</v>
      </c>
      <c r="W13" s="78">
        <f t="shared" si="9"/>
        <v>653.6967153604966</v>
      </c>
      <c r="X13" s="18">
        <f t="shared" si="10"/>
        <v>108.14516316275517</v>
      </c>
      <c r="Y13" s="22">
        <f t="shared" si="11"/>
        <v>604.4622766685395</v>
      </c>
      <c r="Z13" s="18">
        <f t="shared" si="12"/>
        <v>107.73419455504835</v>
      </c>
      <c r="AA13" s="21">
        <f t="shared" si="20"/>
        <v>561.0681726122533</v>
      </c>
      <c r="AB13" s="78">
        <f t="shared" si="13"/>
        <v>535.578940649907</v>
      </c>
      <c r="AC13" s="18">
        <f t="shared" si="0"/>
        <v>103.50594429508939</v>
      </c>
      <c r="AD13" s="11">
        <f t="shared" si="14"/>
        <v>517.4378576007217</v>
      </c>
      <c r="AE13" s="32">
        <f t="shared" si="15"/>
        <v>101.68807973006126</v>
      </c>
      <c r="AF13" s="101">
        <f t="shared" si="21"/>
        <v>508.84809603475634</v>
      </c>
      <c r="AG13" s="78">
        <f t="shared" si="16"/>
        <v>118.11777471058953</v>
      </c>
      <c r="AH13" s="18">
        <f t="shared" si="1"/>
        <v>135.72946073738308</v>
      </c>
      <c r="AI13" s="11">
        <f t="shared" si="17"/>
        <v>87.02441906781785</v>
      </c>
      <c r="AJ13" s="18">
        <f t="shared" si="18"/>
        <v>166.6493516888465</v>
      </c>
      <c r="AK13" s="107">
        <f t="shared" si="22"/>
        <v>52.22007657749695</v>
      </c>
      <c r="AL13" s="47" t="s">
        <v>6</v>
      </c>
      <c r="AM13" s="25">
        <v>9</v>
      </c>
    </row>
    <row r="14" spans="1:39" s="50" customFormat="1" ht="19.5" customHeight="1">
      <c r="A14" s="25">
        <v>10</v>
      </c>
      <c r="B14" s="47" t="s">
        <v>7</v>
      </c>
      <c r="C14" s="17">
        <v>37020</v>
      </c>
      <c r="D14" s="18">
        <f t="shared" si="19"/>
        <v>98.48625927798027</v>
      </c>
      <c r="E14" s="43">
        <v>37589</v>
      </c>
      <c r="F14" s="91">
        <f t="shared" si="2"/>
        <v>98.98875516814579</v>
      </c>
      <c r="G14" s="17">
        <v>37973</v>
      </c>
      <c r="H14" s="78">
        <v>15314.5</v>
      </c>
      <c r="I14" s="18">
        <f t="shared" si="3"/>
        <v>103.0536919525998</v>
      </c>
      <c r="J14" s="19">
        <v>14860.7</v>
      </c>
      <c r="K14" s="18">
        <f t="shared" si="4"/>
        <v>109.14545921927215</v>
      </c>
      <c r="L14" s="97">
        <v>13615.5</v>
      </c>
      <c r="M14" s="78">
        <v>9920.2</v>
      </c>
      <c r="N14" s="18">
        <f t="shared" si="5"/>
        <v>100.22732554027704</v>
      </c>
      <c r="O14" s="11">
        <v>9897.7</v>
      </c>
      <c r="P14" s="18">
        <f t="shared" si="6"/>
        <v>103.76579126697071</v>
      </c>
      <c r="Q14" s="101">
        <v>9538.5</v>
      </c>
      <c r="R14" s="78">
        <v>5394.3</v>
      </c>
      <c r="S14" s="18">
        <f t="shared" si="7"/>
        <v>108.69030828128149</v>
      </c>
      <c r="T14" s="11">
        <v>4963</v>
      </c>
      <c r="U14" s="18">
        <f t="shared" si="8"/>
        <v>121.73166544027471</v>
      </c>
      <c r="V14" s="107">
        <v>4077</v>
      </c>
      <c r="W14" s="78">
        <f t="shared" si="9"/>
        <v>1133.3747770549796</v>
      </c>
      <c r="X14" s="18">
        <f t="shared" si="10"/>
        <v>104.63763443560978</v>
      </c>
      <c r="Y14" s="22">
        <f t="shared" si="11"/>
        <v>1083.1425836106964</v>
      </c>
      <c r="Z14" s="18">
        <f t="shared" si="12"/>
        <v>110.5625459061094</v>
      </c>
      <c r="AA14" s="21">
        <f t="shared" si="20"/>
        <v>979.6650165151857</v>
      </c>
      <c r="AB14" s="78">
        <f t="shared" si="13"/>
        <v>734.1607276333416</v>
      </c>
      <c r="AC14" s="18">
        <f t="shared" si="0"/>
        <v>101.76782657302738</v>
      </c>
      <c r="AD14" s="11">
        <f t="shared" si="14"/>
        <v>721.407494250176</v>
      </c>
      <c r="AE14" s="32">
        <f t="shared" si="15"/>
        <v>105.1130312016907</v>
      </c>
      <c r="AF14" s="101">
        <f t="shared" si="21"/>
        <v>686.3159457992801</v>
      </c>
      <c r="AG14" s="78">
        <f t="shared" si="16"/>
        <v>399.2140494216381</v>
      </c>
      <c r="AH14" s="18">
        <f t="shared" si="1"/>
        <v>110.36088595313586</v>
      </c>
      <c r="AI14" s="11">
        <f t="shared" si="17"/>
        <v>361.7350893605205</v>
      </c>
      <c r="AJ14" s="18">
        <f t="shared" si="18"/>
        <v>123.31216474547605</v>
      </c>
      <c r="AK14" s="107">
        <f t="shared" si="22"/>
        <v>293.34907071590555</v>
      </c>
      <c r="AL14" s="47" t="s">
        <v>7</v>
      </c>
      <c r="AM14" s="25">
        <v>10</v>
      </c>
    </row>
    <row r="15" spans="1:39" s="50" customFormat="1" ht="19.5" customHeight="1">
      <c r="A15" s="24">
        <v>11</v>
      </c>
      <c r="B15" s="47" t="s">
        <v>8</v>
      </c>
      <c r="C15" s="17">
        <v>29473</v>
      </c>
      <c r="D15" s="18">
        <f t="shared" si="19"/>
        <v>98.81646885267887</v>
      </c>
      <c r="E15" s="43">
        <v>29826</v>
      </c>
      <c r="F15" s="91">
        <f t="shared" si="2"/>
        <v>99.09957803103299</v>
      </c>
      <c r="G15" s="17">
        <v>30097</v>
      </c>
      <c r="H15" s="78">
        <v>9762.300000000001</v>
      </c>
      <c r="I15" s="18">
        <f t="shared" si="3"/>
        <v>98.33395449096972</v>
      </c>
      <c r="J15" s="19">
        <v>9927.7</v>
      </c>
      <c r="K15" s="18">
        <f t="shared" si="4"/>
        <v>101.19566990132921</v>
      </c>
      <c r="L15" s="97">
        <v>9810.4</v>
      </c>
      <c r="M15" s="78">
        <v>7375.3</v>
      </c>
      <c r="N15" s="18">
        <f t="shared" si="5"/>
        <v>98.61081399080116</v>
      </c>
      <c r="O15" s="11">
        <v>7479.2</v>
      </c>
      <c r="P15" s="18">
        <f t="shared" si="6"/>
        <v>100.66353517543978</v>
      </c>
      <c r="Q15" s="101">
        <v>7429.9</v>
      </c>
      <c r="R15" s="78">
        <v>2387</v>
      </c>
      <c r="S15" s="18">
        <f t="shared" si="7"/>
        <v>97.48825811721463</v>
      </c>
      <c r="T15" s="11">
        <v>2448.5</v>
      </c>
      <c r="U15" s="18">
        <f t="shared" si="8"/>
        <v>102.8565427431212</v>
      </c>
      <c r="V15" s="107">
        <v>2380.5</v>
      </c>
      <c r="W15" s="78">
        <f t="shared" si="9"/>
        <v>907.4755673755735</v>
      </c>
      <c r="X15" s="18">
        <f t="shared" si="10"/>
        <v>99.51170653301878</v>
      </c>
      <c r="Y15" s="22">
        <f t="shared" si="11"/>
        <v>911.9284544421573</v>
      </c>
      <c r="Z15" s="18">
        <f t="shared" si="12"/>
        <v>102.39490452748606</v>
      </c>
      <c r="AA15" s="21">
        <f t="shared" si="20"/>
        <v>890.5994479416372</v>
      </c>
      <c r="AB15" s="78">
        <f t="shared" si="13"/>
        <v>685.5868547437659</v>
      </c>
      <c r="AC15" s="18">
        <f t="shared" si="0"/>
        <v>99.79188199673041</v>
      </c>
      <c r="AD15" s="11">
        <f t="shared" si="14"/>
        <v>687.0166600988931</v>
      </c>
      <c r="AE15" s="32">
        <f t="shared" si="15"/>
        <v>101.85646365836251</v>
      </c>
      <c r="AF15" s="101">
        <f t="shared" si="21"/>
        <v>674.4949072679575</v>
      </c>
      <c r="AG15" s="78">
        <f t="shared" si="16"/>
        <v>221.88871263180744</v>
      </c>
      <c r="AH15" s="18">
        <f t="shared" si="1"/>
        <v>98.65588119987933</v>
      </c>
      <c r="AI15" s="11">
        <f t="shared" si="17"/>
        <v>224.91179434326398</v>
      </c>
      <c r="AJ15" s="18">
        <f t="shared" si="18"/>
        <v>104.07545979465714</v>
      </c>
      <c r="AK15" s="107">
        <f t="shared" si="22"/>
        <v>216.10454067367968</v>
      </c>
      <c r="AL15" s="47" t="s">
        <v>8</v>
      </c>
      <c r="AM15" s="24">
        <v>11</v>
      </c>
    </row>
    <row r="16" spans="1:39" s="50" customFormat="1" ht="19.5" customHeight="1">
      <c r="A16" s="24">
        <v>12</v>
      </c>
      <c r="B16" s="47" t="s">
        <v>9</v>
      </c>
      <c r="C16" s="17">
        <v>28170</v>
      </c>
      <c r="D16" s="18">
        <f t="shared" si="19"/>
        <v>98.44487157085445</v>
      </c>
      <c r="E16" s="43">
        <v>28615</v>
      </c>
      <c r="F16" s="91">
        <f t="shared" si="2"/>
        <v>98.76095810036584</v>
      </c>
      <c r="G16" s="17">
        <v>28974</v>
      </c>
      <c r="H16" s="78">
        <v>10749.599999999999</v>
      </c>
      <c r="I16" s="18">
        <f t="shared" si="3"/>
        <v>102.91228674823365</v>
      </c>
      <c r="J16" s="19">
        <v>10445.4</v>
      </c>
      <c r="K16" s="18">
        <f t="shared" si="4"/>
        <v>102.52247654194967</v>
      </c>
      <c r="L16" s="97">
        <v>10188.4</v>
      </c>
      <c r="M16" s="78">
        <v>7313</v>
      </c>
      <c r="N16" s="18">
        <f t="shared" si="5"/>
        <v>103.07258632840028</v>
      </c>
      <c r="O16" s="11">
        <v>7095</v>
      </c>
      <c r="P16" s="18">
        <f t="shared" si="6"/>
        <v>101.71897177101403</v>
      </c>
      <c r="Q16" s="101">
        <v>6975.1</v>
      </c>
      <c r="R16" s="78">
        <v>3436.600000000001</v>
      </c>
      <c r="S16" s="18">
        <f t="shared" si="7"/>
        <v>102.5728271251194</v>
      </c>
      <c r="T16" s="11">
        <v>3350.4</v>
      </c>
      <c r="U16" s="18">
        <f t="shared" si="8"/>
        <v>104.26664177014284</v>
      </c>
      <c r="V16" s="107">
        <v>3213.3</v>
      </c>
      <c r="W16" s="78">
        <f t="shared" si="9"/>
        <v>1045.4724495601558</v>
      </c>
      <c r="X16" s="18">
        <f t="shared" si="10"/>
        <v>104.53798669864062</v>
      </c>
      <c r="Y16" s="22">
        <f t="shared" si="11"/>
        <v>1000.0885635706917</v>
      </c>
      <c r="Z16" s="18">
        <f t="shared" si="12"/>
        <v>104.09311737827709</v>
      </c>
      <c r="AA16" s="21">
        <f t="shared" si="20"/>
        <v>960.7633902790554</v>
      </c>
      <c r="AB16" s="78">
        <f t="shared" si="13"/>
        <v>711.2394901794876</v>
      </c>
      <c r="AC16" s="18">
        <f t="shared" si="0"/>
        <v>104.70081852279638</v>
      </c>
      <c r="AD16" s="11">
        <f t="shared" si="14"/>
        <v>679.306523305384</v>
      </c>
      <c r="AE16" s="32">
        <f t="shared" si="15"/>
        <v>103.2773029417151</v>
      </c>
      <c r="AF16" s="101">
        <f t="shared" si="21"/>
        <v>657.7500612005263</v>
      </c>
      <c r="AG16" s="78">
        <f t="shared" si="16"/>
        <v>334.2329593806683</v>
      </c>
      <c r="AH16" s="18">
        <f t="shared" si="1"/>
        <v>104.19316464981512</v>
      </c>
      <c r="AI16" s="11">
        <f t="shared" si="17"/>
        <v>320.7820402653077</v>
      </c>
      <c r="AJ16" s="18">
        <f t="shared" si="18"/>
        <v>105.86400315814932</v>
      </c>
      <c r="AK16" s="107">
        <f t="shared" si="22"/>
        <v>303.0133290785294</v>
      </c>
      <c r="AL16" s="47" t="s">
        <v>9</v>
      </c>
      <c r="AM16" s="24">
        <v>12</v>
      </c>
    </row>
    <row r="17" spans="1:39" s="50" customFormat="1" ht="19.5" customHeight="1">
      <c r="A17" s="24">
        <v>13</v>
      </c>
      <c r="B17" s="47" t="s">
        <v>10</v>
      </c>
      <c r="C17" s="17">
        <v>123863</v>
      </c>
      <c r="D17" s="18">
        <f t="shared" si="19"/>
        <v>99.15862113133836</v>
      </c>
      <c r="E17" s="43">
        <v>124914</v>
      </c>
      <c r="F17" s="91">
        <f t="shared" si="2"/>
        <v>99.43561290528008</v>
      </c>
      <c r="G17" s="17">
        <v>125623</v>
      </c>
      <c r="H17" s="78">
        <v>38097.9</v>
      </c>
      <c r="I17" s="18">
        <f t="shared" si="3"/>
        <v>102.1722864521735</v>
      </c>
      <c r="J17" s="19">
        <v>37287.9</v>
      </c>
      <c r="K17" s="18">
        <f t="shared" si="4"/>
        <v>100.33932694325892</v>
      </c>
      <c r="L17" s="97">
        <v>37161.8</v>
      </c>
      <c r="M17" s="78">
        <v>25363.6</v>
      </c>
      <c r="N17" s="18">
        <f t="shared" si="5"/>
        <v>100.7535582488212</v>
      </c>
      <c r="O17" s="11">
        <v>25173.9</v>
      </c>
      <c r="P17" s="18">
        <f t="shared" si="6"/>
        <v>100.46533345571949</v>
      </c>
      <c r="Q17" s="101">
        <v>25057.3</v>
      </c>
      <c r="R17" s="78">
        <v>12734.300000000001</v>
      </c>
      <c r="S17" s="18">
        <f t="shared" si="7"/>
        <v>105.1205217104177</v>
      </c>
      <c r="T17" s="11">
        <v>12114</v>
      </c>
      <c r="U17" s="18">
        <f t="shared" si="8"/>
        <v>100.07848320872402</v>
      </c>
      <c r="V17" s="107">
        <v>12104.5</v>
      </c>
      <c r="W17" s="78">
        <f t="shared" si="9"/>
        <v>842.6875517239054</v>
      </c>
      <c r="X17" s="18">
        <f t="shared" si="10"/>
        <v>103.03923681718351</v>
      </c>
      <c r="Y17" s="22">
        <f t="shared" si="11"/>
        <v>817.8317093118969</v>
      </c>
      <c r="Z17" s="18">
        <f t="shared" si="12"/>
        <v>101.18530601777407</v>
      </c>
      <c r="AA17" s="21">
        <f t="shared" si="20"/>
        <v>808.2514561632474</v>
      </c>
      <c r="AB17" s="78">
        <f t="shared" si="13"/>
        <v>561.0175360559098</v>
      </c>
      <c r="AC17" s="18">
        <f t="shared" si="0"/>
        <v>101.60847044794048</v>
      </c>
      <c r="AD17" s="11">
        <f t="shared" si="14"/>
        <v>552.1365822973878</v>
      </c>
      <c r="AE17" s="32">
        <f t="shared" si="15"/>
        <v>101.3123749140082</v>
      </c>
      <c r="AF17" s="101">
        <f t="shared" si="21"/>
        <v>544.9843444752229</v>
      </c>
      <c r="AG17" s="78">
        <f t="shared" si="16"/>
        <v>281.6700156679956</v>
      </c>
      <c r="AH17" s="18">
        <f t="shared" si="1"/>
        <v>106.01248838583854</v>
      </c>
      <c r="AI17" s="11">
        <f t="shared" si="17"/>
        <v>265.69512701450924</v>
      </c>
      <c r="AJ17" s="18">
        <f t="shared" si="18"/>
        <v>100.92226306237674</v>
      </c>
      <c r="AK17" s="107">
        <f t="shared" si="22"/>
        <v>263.26711168802444</v>
      </c>
      <c r="AL17" s="47" t="s">
        <v>10</v>
      </c>
      <c r="AM17" s="24">
        <v>13</v>
      </c>
    </row>
    <row r="18" spans="1:39" s="50" customFormat="1" ht="19.5" customHeight="1">
      <c r="A18" s="24">
        <v>14</v>
      </c>
      <c r="B18" s="47" t="s">
        <v>11</v>
      </c>
      <c r="C18" s="17">
        <v>17811</v>
      </c>
      <c r="D18" s="18">
        <f t="shared" si="19"/>
        <v>98.65403788634097</v>
      </c>
      <c r="E18" s="43">
        <v>18054</v>
      </c>
      <c r="F18" s="91">
        <f t="shared" si="2"/>
        <v>98.92060709002246</v>
      </c>
      <c r="G18" s="17">
        <v>18251</v>
      </c>
      <c r="H18" s="78">
        <v>6154</v>
      </c>
      <c r="I18" s="18">
        <f t="shared" si="3"/>
        <v>96.66677138638434</v>
      </c>
      <c r="J18" s="19">
        <v>6366.2</v>
      </c>
      <c r="K18" s="18">
        <f t="shared" si="4"/>
        <v>102.7568841398457</v>
      </c>
      <c r="L18" s="97">
        <v>6195.4</v>
      </c>
      <c r="M18" s="78">
        <v>4582.4</v>
      </c>
      <c r="N18" s="18">
        <f t="shared" si="5"/>
        <v>98.3875469672571</v>
      </c>
      <c r="O18" s="11">
        <v>4657.5</v>
      </c>
      <c r="P18" s="18">
        <f t="shared" si="6"/>
        <v>103.66586538461539</v>
      </c>
      <c r="Q18" s="101">
        <v>4492.8</v>
      </c>
      <c r="R18" s="78">
        <v>1571.6</v>
      </c>
      <c r="S18" s="18">
        <f t="shared" si="7"/>
        <v>91.97635629425879</v>
      </c>
      <c r="T18" s="11">
        <v>1708.7</v>
      </c>
      <c r="U18" s="18">
        <f t="shared" si="8"/>
        <v>100.35827557852697</v>
      </c>
      <c r="V18" s="107">
        <v>1702.6</v>
      </c>
      <c r="W18" s="78">
        <f t="shared" si="9"/>
        <v>946.621412194865</v>
      </c>
      <c r="X18" s="18">
        <f t="shared" si="10"/>
        <v>97.98562071808338</v>
      </c>
      <c r="Y18" s="22">
        <f t="shared" si="11"/>
        <v>966.0819671882373</v>
      </c>
      <c r="Z18" s="18">
        <f t="shared" si="12"/>
        <v>104.16273502653294</v>
      </c>
      <c r="AA18" s="21">
        <f t="shared" si="20"/>
        <v>927.4736948316029</v>
      </c>
      <c r="AB18" s="78">
        <f t="shared" si="13"/>
        <v>704.8745465131213</v>
      </c>
      <c r="AC18" s="18">
        <f t="shared" si="0"/>
        <v>99.72987327757339</v>
      </c>
      <c r="AD18" s="11">
        <f t="shared" si="14"/>
        <v>706.7837583140988</v>
      </c>
      <c r="AE18" s="32">
        <f t="shared" si="15"/>
        <v>105.0841523440742</v>
      </c>
      <c r="AF18" s="101">
        <f t="shared" si="21"/>
        <v>672.5883423409991</v>
      </c>
      <c r="AG18" s="78">
        <f t="shared" si="16"/>
        <v>241.74686568174351</v>
      </c>
      <c r="AH18" s="18">
        <f t="shared" si="1"/>
        <v>93.23121310069891</v>
      </c>
      <c r="AI18" s="11">
        <f t="shared" si="17"/>
        <v>259.2982088741386</v>
      </c>
      <c r="AJ18" s="18">
        <f t="shared" si="18"/>
        <v>101.73131030889562</v>
      </c>
      <c r="AK18" s="107">
        <f t="shared" si="22"/>
        <v>254.88535249060382</v>
      </c>
      <c r="AL18" s="47" t="s">
        <v>11</v>
      </c>
      <c r="AM18" s="24">
        <v>14</v>
      </c>
    </row>
    <row r="19" spans="1:39" s="50" customFormat="1" ht="19.5" customHeight="1">
      <c r="A19" s="24">
        <v>15</v>
      </c>
      <c r="B19" s="47" t="s">
        <v>12</v>
      </c>
      <c r="C19" s="17">
        <v>7080</v>
      </c>
      <c r="D19" s="18">
        <f t="shared" si="19"/>
        <v>97.60132340777503</v>
      </c>
      <c r="E19" s="43">
        <v>7254</v>
      </c>
      <c r="F19" s="91">
        <f t="shared" si="2"/>
        <v>98.11984309481943</v>
      </c>
      <c r="G19" s="17">
        <v>7393</v>
      </c>
      <c r="H19" s="78">
        <v>1680.2999999999997</v>
      </c>
      <c r="I19" s="18">
        <f t="shared" si="3"/>
        <v>91.10279765777487</v>
      </c>
      <c r="J19" s="19">
        <v>1844.4</v>
      </c>
      <c r="K19" s="18">
        <f t="shared" si="4"/>
        <v>100.19012439567602</v>
      </c>
      <c r="L19" s="97">
        <v>1840.9</v>
      </c>
      <c r="M19" s="78">
        <v>1176.4</v>
      </c>
      <c r="N19" s="18">
        <f t="shared" si="5"/>
        <v>85.43209876543212</v>
      </c>
      <c r="O19" s="11">
        <v>1377</v>
      </c>
      <c r="P19" s="18">
        <f t="shared" si="6"/>
        <v>99.58056118021406</v>
      </c>
      <c r="Q19" s="101">
        <v>1382.8</v>
      </c>
      <c r="R19" s="78">
        <v>503.9</v>
      </c>
      <c r="S19" s="18">
        <f t="shared" si="7"/>
        <v>107.80915703893882</v>
      </c>
      <c r="T19" s="11">
        <v>467.4</v>
      </c>
      <c r="U19" s="18">
        <f t="shared" si="8"/>
        <v>102.030124426981</v>
      </c>
      <c r="V19" s="107">
        <v>458.1</v>
      </c>
      <c r="W19" s="78">
        <f t="shared" si="9"/>
        <v>650.2205711632225</v>
      </c>
      <c r="X19" s="18">
        <f t="shared" si="10"/>
        <v>93.34176471885579</v>
      </c>
      <c r="Y19" s="22">
        <f t="shared" si="11"/>
        <v>696.6019692488981</v>
      </c>
      <c r="Z19" s="18">
        <f t="shared" si="12"/>
        <v>102.38970499584441</v>
      </c>
      <c r="AA19" s="21">
        <f t="shared" si="20"/>
        <v>680.3437604172904</v>
      </c>
      <c r="AB19" s="78">
        <f t="shared" si="13"/>
        <v>455.22792353533015</v>
      </c>
      <c r="AC19" s="18">
        <f t="shared" si="0"/>
        <v>87.53170119271815</v>
      </c>
      <c r="AD19" s="11">
        <f t="shared" si="14"/>
        <v>520.0720622726809</v>
      </c>
      <c r="AE19" s="32">
        <f t="shared" si="15"/>
        <v>101.76675938933948</v>
      </c>
      <c r="AF19" s="101">
        <f t="shared" si="21"/>
        <v>511.0431592726542</v>
      </c>
      <c r="AG19" s="78">
        <f t="shared" si="16"/>
        <v>194.99264762789255</v>
      </c>
      <c r="AH19" s="18">
        <f t="shared" si="1"/>
        <v>110.4587041187093</v>
      </c>
      <c r="AI19" s="11">
        <f t="shared" si="17"/>
        <v>176.5299069762172</v>
      </c>
      <c r="AJ19" s="18">
        <f t="shared" si="18"/>
        <v>104.27010050921494</v>
      </c>
      <c r="AK19" s="107">
        <f t="shared" si="22"/>
        <v>169.30060114463615</v>
      </c>
      <c r="AL19" s="47" t="s">
        <v>12</v>
      </c>
      <c r="AM19" s="24">
        <v>15</v>
      </c>
    </row>
    <row r="20" spans="1:39" s="50" customFormat="1" ht="19.5" customHeight="1">
      <c r="A20" s="24">
        <v>16</v>
      </c>
      <c r="B20" s="47" t="s">
        <v>13</v>
      </c>
      <c r="C20" s="17">
        <v>14918</v>
      </c>
      <c r="D20" s="18">
        <f t="shared" si="19"/>
        <v>98.22874827154803</v>
      </c>
      <c r="E20" s="43">
        <v>15187</v>
      </c>
      <c r="F20" s="91">
        <f t="shared" si="2"/>
        <v>98.52092118066818</v>
      </c>
      <c r="G20" s="17">
        <v>15415</v>
      </c>
      <c r="H20" s="78">
        <v>4152.500000000001</v>
      </c>
      <c r="I20" s="18">
        <f t="shared" si="3"/>
        <v>99.07190914730165</v>
      </c>
      <c r="J20" s="19">
        <v>4191.4</v>
      </c>
      <c r="K20" s="18">
        <f t="shared" si="4"/>
        <v>100.55659517297633</v>
      </c>
      <c r="L20" s="97">
        <v>4168.2</v>
      </c>
      <c r="M20" s="78">
        <v>3353.6000000000004</v>
      </c>
      <c r="N20" s="18">
        <f t="shared" si="5"/>
        <v>98.03268145809584</v>
      </c>
      <c r="O20" s="11">
        <v>3420.9</v>
      </c>
      <c r="P20" s="18">
        <f t="shared" si="6"/>
        <v>102.57878796965426</v>
      </c>
      <c r="Q20" s="101">
        <v>3334.9</v>
      </c>
      <c r="R20" s="78">
        <v>798.9000000000001</v>
      </c>
      <c r="S20" s="18">
        <f t="shared" si="7"/>
        <v>103.6859182349124</v>
      </c>
      <c r="T20" s="11">
        <v>770.5</v>
      </c>
      <c r="U20" s="18">
        <f t="shared" si="8"/>
        <v>92.46369854794192</v>
      </c>
      <c r="V20" s="107">
        <v>833.3</v>
      </c>
      <c r="W20" s="78">
        <f t="shared" si="9"/>
        <v>762.6164585579251</v>
      </c>
      <c r="X20" s="18">
        <f t="shared" si="10"/>
        <v>100.8583646748941</v>
      </c>
      <c r="Y20" s="22">
        <f t="shared" si="11"/>
        <v>756.1261388841032</v>
      </c>
      <c r="Z20" s="18">
        <f t="shared" si="12"/>
        <v>102.34586876130781</v>
      </c>
      <c r="AA20" s="21">
        <f t="shared" si="20"/>
        <v>738.7949782785556</v>
      </c>
      <c r="AB20" s="78">
        <f t="shared" si="13"/>
        <v>615.8965816784726</v>
      </c>
      <c r="AC20" s="18">
        <f t="shared" si="0"/>
        <v>99.80039772785237</v>
      </c>
      <c r="AD20" s="11">
        <f t="shared" si="14"/>
        <v>617.1283839549145</v>
      </c>
      <c r="AE20" s="32">
        <f t="shared" si="15"/>
        <v>104.40404384393513</v>
      </c>
      <c r="AF20" s="101">
        <f t="shared" si="21"/>
        <v>591.0962461161065</v>
      </c>
      <c r="AG20" s="78">
        <f t="shared" si="16"/>
        <v>146.71987687945244</v>
      </c>
      <c r="AH20" s="18">
        <f t="shared" si="1"/>
        <v>105.55557314878769</v>
      </c>
      <c r="AI20" s="11">
        <f t="shared" si="17"/>
        <v>138.99775492918872</v>
      </c>
      <c r="AJ20" s="18">
        <f t="shared" si="18"/>
        <v>94.1089695856763</v>
      </c>
      <c r="AK20" s="107">
        <f t="shared" si="22"/>
        <v>147.6987321624491</v>
      </c>
      <c r="AL20" s="47" t="s">
        <v>13</v>
      </c>
      <c r="AM20" s="24">
        <v>16</v>
      </c>
    </row>
    <row r="21" spans="1:39" s="50" customFormat="1" ht="19.5" customHeight="1">
      <c r="A21" s="24">
        <v>17</v>
      </c>
      <c r="B21" s="47" t="s">
        <v>14</v>
      </c>
      <c r="C21" s="17">
        <v>55014</v>
      </c>
      <c r="D21" s="18">
        <f t="shared" si="19"/>
        <v>100.73056852513047</v>
      </c>
      <c r="E21" s="43">
        <v>54615</v>
      </c>
      <c r="F21" s="91">
        <f t="shared" si="2"/>
        <v>100.87176550985353</v>
      </c>
      <c r="G21" s="17">
        <v>54143</v>
      </c>
      <c r="H21" s="78">
        <v>17390.2</v>
      </c>
      <c r="I21" s="18">
        <f t="shared" si="3"/>
        <v>99.9333402291717</v>
      </c>
      <c r="J21" s="19">
        <v>17401.8</v>
      </c>
      <c r="K21" s="18">
        <f t="shared" si="4"/>
        <v>97.19286879202876</v>
      </c>
      <c r="L21" s="97">
        <v>17904.4</v>
      </c>
      <c r="M21" s="78">
        <v>13625.699999999999</v>
      </c>
      <c r="N21" s="18">
        <f t="shared" si="5"/>
        <v>100.2597421709442</v>
      </c>
      <c r="O21" s="11">
        <v>13590.4</v>
      </c>
      <c r="P21" s="18">
        <f t="shared" si="6"/>
        <v>96.73915364629676</v>
      </c>
      <c r="Q21" s="101">
        <v>14048.5</v>
      </c>
      <c r="R21" s="78">
        <v>3764.4999999999995</v>
      </c>
      <c r="S21" s="18">
        <f t="shared" si="7"/>
        <v>98.76948103059242</v>
      </c>
      <c r="T21" s="11">
        <v>3811.4</v>
      </c>
      <c r="U21" s="18">
        <f t="shared" si="8"/>
        <v>98.8459244275007</v>
      </c>
      <c r="V21" s="107">
        <v>3855.9</v>
      </c>
      <c r="W21" s="78">
        <f t="shared" si="9"/>
        <v>866.0410724841647</v>
      </c>
      <c r="X21" s="18">
        <f t="shared" si="10"/>
        <v>99.20855376115558</v>
      </c>
      <c r="Y21" s="22">
        <f t="shared" si="11"/>
        <v>872.950002445512</v>
      </c>
      <c r="Z21" s="18">
        <f t="shared" si="12"/>
        <v>96.61687800518919</v>
      </c>
      <c r="AA21" s="21">
        <f t="shared" si="20"/>
        <v>903.5170877686886</v>
      </c>
      <c r="AB21" s="78">
        <f t="shared" si="13"/>
        <v>678.5669998819727</v>
      </c>
      <c r="AC21" s="18">
        <f t="shared" si="0"/>
        <v>99.53258840778925</v>
      </c>
      <c r="AD21" s="11">
        <f t="shared" si="14"/>
        <v>681.7535952163274</v>
      </c>
      <c r="AE21" s="32">
        <f t="shared" si="15"/>
        <v>96.16585169606667</v>
      </c>
      <c r="AF21" s="101">
        <f t="shared" si="21"/>
        <v>708.9352230467607</v>
      </c>
      <c r="AG21" s="78">
        <f t="shared" si="16"/>
        <v>187.4740726021919</v>
      </c>
      <c r="AH21" s="18">
        <f t="shared" si="1"/>
        <v>98.05313568338616</v>
      </c>
      <c r="AI21" s="11">
        <f t="shared" si="17"/>
        <v>191.1964072291846</v>
      </c>
      <c r="AJ21" s="18">
        <f t="shared" si="18"/>
        <v>98.2601371933703</v>
      </c>
      <c r="AK21" s="107">
        <f t="shared" si="22"/>
        <v>194.58186472192793</v>
      </c>
      <c r="AL21" s="47" t="s">
        <v>14</v>
      </c>
      <c r="AM21" s="24">
        <v>17</v>
      </c>
    </row>
    <row r="22" spans="1:39" s="50" customFormat="1" ht="19.5" customHeight="1">
      <c r="A22" s="24">
        <v>18</v>
      </c>
      <c r="B22" s="47" t="s">
        <v>15</v>
      </c>
      <c r="C22" s="17">
        <v>33969</v>
      </c>
      <c r="D22" s="18">
        <f t="shared" si="19"/>
        <v>99.76797462406014</v>
      </c>
      <c r="E22" s="43">
        <v>34048</v>
      </c>
      <c r="F22" s="91">
        <f t="shared" si="2"/>
        <v>99.75681931382029</v>
      </c>
      <c r="G22" s="17">
        <v>34131</v>
      </c>
      <c r="H22" s="78">
        <v>10749.9</v>
      </c>
      <c r="I22" s="18">
        <f t="shared" si="3"/>
        <v>103.09973433588766</v>
      </c>
      <c r="J22" s="19">
        <v>10426.7</v>
      </c>
      <c r="K22" s="18">
        <f t="shared" si="4"/>
        <v>100.91852339379393</v>
      </c>
      <c r="L22" s="97">
        <v>10331.8</v>
      </c>
      <c r="M22" s="78">
        <v>6684.300000000001</v>
      </c>
      <c r="N22" s="18">
        <f t="shared" si="5"/>
        <v>104.22396856581535</v>
      </c>
      <c r="O22" s="11">
        <v>6413.4</v>
      </c>
      <c r="P22" s="18">
        <f t="shared" si="6"/>
        <v>100.3128225983045</v>
      </c>
      <c r="Q22" s="101">
        <v>6393.4</v>
      </c>
      <c r="R22" s="78">
        <v>4065.600000000001</v>
      </c>
      <c r="S22" s="18">
        <f t="shared" si="7"/>
        <v>101.30316696982534</v>
      </c>
      <c r="T22" s="11">
        <v>4013.3</v>
      </c>
      <c r="U22" s="18">
        <f t="shared" si="8"/>
        <v>101.90178752793013</v>
      </c>
      <c r="V22" s="107">
        <v>3938.4</v>
      </c>
      <c r="W22" s="78">
        <f t="shared" si="9"/>
        <v>867.0193653601168</v>
      </c>
      <c r="X22" s="18">
        <f t="shared" si="10"/>
        <v>103.33950821832562</v>
      </c>
      <c r="Y22" s="22">
        <f t="shared" si="11"/>
        <v>839.0008626017099</v>
      </c>
      <c r="Z22" s="18">
        <f t="shared" si="12"/>
        <v>101.4416991189723</v>
      </c>
      <c r="AA22" s="21">
        <f t="shared" si="20"/>
        <v>827.0769021896187</v>
      </c>
      <c r="AB22" s="78">
        <f t="shared" si="13"/>
        <v>539.1136237431632</v>
      </c>
      <c r="AC22" s="18">
        <f t="shared" si="0"/>
        <v>104.46635702342962</v>
      </c>
      <c r="AD22" s="11">
        <f t="shared" si="14"/>
        <v>516.0643475126171</v>
      </c>
      <c r="AE22" s="32">
        <f t="shared" si="15"/>
        <v>100.83285828593311</v>
      </c>
      <c r="AF22" s="101">
        <f t="shared" si="21"/>
        <v>511.801764112653</v>
      </c>
      <c r="AG22" s="78">
        <f t="shared" si="16"/>
        <v>327.9057416169538</v>
      </c>
      <c r="AH22" s="18">
        <f t="shared" si="1"/>
        <v>101.53876266562492</v>
      </c>
      <c r="AI22" s="11">
        <f t="shared" si="17"/>
        <v>322.9365150890926</v>
      </c>
      <c r="AJ22" s="18">
        <f t="shared" si="18"/>
        <v>102.4300606317573</v>
      </c>
      <c r="AK22" s="107">
        <f t="shared" si="22"/>
        <v>315.2751380769658</v>
      </c>
      <c r="AL22" s="47" t="s">
        <v>15</v>
      </c>
      <c r="AM22" s="24">
        <v>18</v>
      </c>
    </row>
    <row r="23" spans="1:39" s="50" customFormat="1" ht="19.5" customHeight="1">
      <c r="A23" s="24">
        <v>19</v>
      </c>
      <c r="B23" s="47" t="s">
        <v>16</v>
      </c>
      <c r="C23" s="17">
        <v>26713</v>
      </c>
      <c r="D23" s="18">
        <f t="shared" si="19"/>
        <v>99.85421650717703</v>
      </c>
      <c r="E23" s="43">
        <v>26752</v>
      </c>
      <c r="F23" s="91">
        <f t="shared" si="2"/>
        <v>99.30583911800736</v>
      </c>
      <c r="G23" s="17">
        <v>26939</v>
      </c>
      <c r="H23" s="78">
        <v>11474.399999999998</v>
      </c>
      <c r="I23" s="18">
        <f t="shared" si="3"/>
        <v>110.82629062635822</v>
      </c>
      <c r="J23" s="19">
        <v>10353.5</v>
      </c>
      <c r="K23" s="18">
        <f t="shared" si="4"/>
        <v>102.63285718534085</v>
      </c>
      <c r="L23" s="97">
        <v>10087.9</v>
      </c>
      <c r="M23" s="78">
        <v>6381</v>
      </c>
      <c r="N23" s="18">
        <f t="shared" si="5"/>
        <v>110.86016087840304</v>
      </c>
      <c r="O23" s="11">
        <v>5755.9</v>
      </c>
      <c r="P23" s="18">
        <f t="shared" si="6"/>
        <v>99.56581906244594</v>
      </c>
      <c r="Q23" s="101">
        <v>5781</v>
      </c>
      <c r="R23" s="78">
        <v>5093.4</v>
      </c>
      <c r="S23" s="18">
        <f t="shared" si="7"/>
        <v>110.78388724551938</v>
      </c>
      <c r="T23" s="11">
        <v>4597.6</v>
      </c>
      <c r="U23" s="18">
        <f t="shared" si="8"/>
        <v>106.74963430773877</v>
      </c>
      <c r="V23" s="107">
        <v>4306.9</v>
      </c>
      <c r="W23" s="78">
        <f t="shared" si="9"/>
        <v>1176.8319667864753</v>
      </c>
      <c r="X23" s="18">
        <f t="shared" si="10"/>
        <v>110.98809294487083</v>
      </c>
      <c r="Y23" s="22">
        <f t="shared" si="11"/>
        <v>1060.3227207183588</v>
      </c>
      <c r="Z23" s="18">
        <f t="shared" si="12"/>
        <v>103.63342579799625</v>
      </c>
      <c r="AA23" s="21">
        <f t="shared" si="20"/>
        <v>1023.1474184643426</v>
      </c>
      <c r="AB23" s="78">
        <f t="shared" si="13"/>
        <v>654.4450934309855</v>
      </c>
      <c r="AC23" s="18">
        <f t="shared" si="0"/>
        <v>111.02201264624108</v>
      </c>
      <c r="AD23" s="11">
        <f t="shared" si="14"/>
        <v>589.4732745624958</v>
      </c>
      <c r="AE23" s="32">
        <f t="shared" si="15"/>
        <v>100.5364870939059</v>
      </c>
      <c r="AF23" s="101">
        <f t="shared" si="21"/>
        <v>586.3277021126663</v>
      </c>
      <c r="AG23" s="78">
        <f t="shared" si="16"/>
        <v>522.38687335549</v>
      </c>
      <c r="AH23" s="18">
        <f t="shared" si="1"/>
        <v>110.94562765665161</v>
      </c>
      <c r="AI23" s="11">
        <f t="shared" si="17"/>
        <v>470.84944615586295</v>
      </c>
      <c r="AJ23" s="18">
        <f t="shared" si="18"/>
        <v>107.79033741617783</v>
      </c>
      <c r="AK23" s="107">
        <f t="shared" si="22"/>
        <v>436.81971635167645</v>
      </c>
      <c r="AL23" s="47" t="s">
        <v>16</v>
      </c>
      <c r="AM23" s="24">
        <v>19</v>
      </c>
    </row>
    <row r="24" spans="1:39" s="50" customFormat="1" ht="19.5" customHeight="1">
      <c r="A24" s="24">
        <v>20</v>
      </c>
      <c r="B24" s="47" t="s">
        <v>17</v>
      </c>
      <c r="C24" s="17">
        <v>6474</v>
      </c>
      <c r="D24" s="18">
        <f t="shared" si="19"/>
        <v>97.79456193353474</v>
      </c>
      <c r="E24" s="43">
        <v>6620</v>
      </c>
      <c r="F24" s="91">
        <f t="shared" si="2"/>
        <v>98.03050496075818</v>
      </c>
      <c r="G24" s="17">
        <v>6753</v>
      </c>
      <c r="H24" s="78">
        <v>1776.6</v>
      </c>
      <c r="I24" s="18">
        <f t="shared" si="3"/>
        <v>102.10344827586206</v>
      </c>
      <c r="J24" s="19">
        <v>1740</v>
      </c>
      <c r="K24" s="18">
        <f t="shared" si="4"/>
        <v>99.6221229817932</v>
      </c>
      <c r="L24" s="97">
        <v>1746.6</v>
      </c>
      <c r="M24" s="78">
        <v>1145.3</v>
      </c>
      <c r="N24" s="18">
        <f t="shared" si="5"/>
        <v>102.92981037116922</v>
      </c>
      <c r="O24" s="11">
        <v>1112.7</v>
      </c>
      <c r="P24" s="18">
        <f t="shared" si="6"/>
        <v>99.49034334763948</v>
      </c>
      <c r="Q24" s="101">
        <v>1118.4</v>
      </c>
      <c r="R24" s="78">
        <v>631.3000000000001</v>
      </c>
      <c r="S24" s="18">
        <f t="shared" si="7"/>
        <v>100.6376534353579</v>
      </c>
      <c r="T24" s="11">
        <v>627.3</v>
      </c>
      <c r="U24" s="18">
        <f t="shared" si="8"/>
        <v>99.85673352435528</v>
      </c>
      <c r="V24" s="107">
        <v>628.2</v>
      </c>
      <c r="W24" s="78">
        <f t="shared" si="9"/>
        <v>751.8376985285715</v>
      </c>
      <c r="X24" s="18">
        <f t="shared" si="10"/>
        <v>104.40605925026365</v>
      </c>
      <c r="Y24" s="22">
        <f t="shared" si="11"/>
        <v>720.1092579563795</v>
      </c>
      <c r="Z24" s="18">
        <f t="shared" si="12"/>
        <v>101.90201544408977</v>
      </c>
      <c r="AA24" s="21">
        <f t="shared" si="20"/>
        <v>706.6683174205513</v>
      </c>
      <c r="AB24" s="78">
        <f t="shared" si="13"/>
        <v>484.67843978654344</v>
      </c>
      <c r="AC24" s="18">
        <f t="shared" si="0"/>
        <v>105.2510572531882</v>
      </c>
      <c r="AD24" s="11">
        <f t="shared" si="14"/>
        <v>460.4974547862434</v>
      </c>
      <c r="AE24" s="32">
        <f t="shared" si="15"/>
        <v>101.76721997986135</v>
      </c>
      <c r="AF24" s="101">
        <f t="shared" si="21"/>
        <v>452.5007707564095</v>
      </c>
      <c r="AG24" s="78">
        <f t="shared" si="16"/>
        <v>267.1592587420282</v>
      </c>
      <c r="AH24" s="18">
        <f t="shared" si="1"/>
        <v>102.9072081776443</v>
      </c>
      <c r="AI24" s="11">
        <f t="shared" si="17"/>
        <v>259.61180317013617</v>
      </c>
      <c r="AJ24" s="18">
        <f t="shared" si="18"/>
        <v>102.14199514353741</v>
      </c>
      <c r="AK24" s="107">
        <f t="shared" si="22"/>
        <v>254.16754666414204</v>
      </c>
      <c r="AL24" s="47" t="s">
        <v>17</v>
      </c>
      <c r="AM24" s="24">
        <v>20</v>
      </c>
    </row>
    <row r="25" spans="1:39" s="50" customFormat="1" ht="19.5" customHeight="1">
      <c r="A25" s="24">
        <v>21</v>
      </c>
      <c r="B25" s="47" t="s">
        <v>51</v>
      </c>
      <c r="C25" s="17">
        <v>16254</v>
      </c>
      <c r="D25" s="18">
        <f t="shared" si="19"/>
        <v>99.64443354585582</v>
      </c>
      <c r="E25" s="43">
        <v>16312</v>
      </c>
      <c r="F25" s="91">
        <f t="shared" si="2"/>
        <v>100.2704696336366</v>
      </c>
      <c r="G25" s="17">
        <v>16268</v>
      </c>
      <c r="H25" s="78">
        <v>4036.7000000000003</v>
      </c>
      <c r="I25" s="18">
        <f t="shared" si="3"/>
        <v>100.07437340407071</v>
      </c>
      <c r="J25" s="19">
        <v>4033.7</v>
      </c>
      <c r="K25" s="18">
        <f t="shared" si="4"/>
        <v>105.29104672409292</v>
      </c>
      <c r="L25" s="97">
        <v>3831</v>
      </c>
      <c r="M25" s="78">
        <v>2548.9</v>
      </c>
      <c r="N25" s="18">
        <f t="shared" si="5"/>
        <v>99.15198195044152</v>
      </c>
      <c r="O25" s="11">
        <v>2570.7</v>
      </c>
      <c r="P25" s="18">
        <f t="shared" si="6"/>
        <v>103.58207752437745</v>
      </c>
      <c r="Q25" s="101">
        <v>2481.8</v>
      </c>
      <c r="R25" s="78">
        <v>1487.8000000000002</v>
      </c>
      <c r="S25" s="18">
        <f t="shared" si="7"/>
        <v>101.69514695830487</v>
      </c>
      <c r="T25" s="11">
        <v>1463</v>
      </c>
      <c r="U25" s="18">
        <f t="shared" si="8"/>
        <v>108.43462792766083</v>
      </c>
      <c r="V25" s="107">
        <v>1349.2</v>
      </c>
      <c r="W25" s="78">
        <f t="shared" si="9"/>
        <v>680.4141783434553</v>
      </c>
      <c r="X25" s="18">
        <f t="shared" si="10"/>
        <v>100.4314740351422</v>
      </c>
      <c r="Y25" s="22">
        <f t="shared" si="11"/>
        <v>677.4909806714278</v>
      </c>
      <c r="Z25" s="18">
        <f t="shared" si="12"/>
        <v>105.29472508807048</v>
      </c>
      <c r="AA25" s="21">
        <f t="shared" si="20"/>
        <v>643.4234764417322</v>
      </c>
      <c r="AB25" s="78">
        <f t="shared" si="13"/>
        <v>429.6350234547113</v>
      </c>
      <c r="AC25" s="18">
        <f t="shared" si="0"/>
        <v>99.5057911637506</v>
      </c>
      <c r="AD25" s="11">
        <f t="shared" si="14"/>
        <v>431.7688633294591</v>
      </c>
      <c r="AE25" s="32">
        <f t="shared" si="15"/>
        <v>103.58569618517095</v>
      </c>
      <c r="AF25" s="101">
        <f t="shared" si="21"/>
        <v>416.8228618723808</v>
      </c>
      <c r="AG25" s="78">
        <f t="shared" si="16"/>
        <v>250.779154888744</v>
      </c>
      <c r="AH25" s="18">
        <f t="shared" si="1"/>
        <v>102.0580310805875</v>
      </c>
      <c r="AI25" s="11">
        <f t="shared" si="17"/>
        <v>245.72211734196858</v>
      </c>
      <c r="AJ25" s="18">
        <f t="shared" si="18"/>
        <v>108.43841611328247</v>
      </c>
      <c r="AK25" s="107">
        <f t="shared" si="22"/>
        <v>226.60061456935134</v>
      </c>
      <c r="AL25" s="47" t="s">
        <v>51</v>
      </c>
      <c r="AM25" s="24">
        <v>21</v>
      </c>
    </row>
    <row r="26" spans="1:39" s="50" customFormat="1" ht="19.5" customHeight="1">
      <c r="A26" s="24">
        <v>22</v>
      </c>
      <c r="B26" s="47" t="s">
        <v>18</v>
      </c>
      <c r="C26" s="17">
        <v>8212</v>
      </c>
      <c r="D26" s="18">
        <f t="shared" si="19"/>
        <v>99.41888619854721</v>
      </c>
      <c r="E26" s="43">
        <v>8260</v>
      </c>
      <c r="F26" s="91">
        <f t="shared" si="2"/>
        <v>98.41534612176814</v>
      </c>
      <c r="G26" s="17">
        <v>8393</v>
      </c>
      <c r="H26" s="78">
        <v>2240.2000000000003</v>
      </c>
      <c r="I26" s="18">
        <f t="shared" si="3"/>
        <v>89.48629863385796</v>
      </c>
      <c r="J26" s="19">
        <v>2503.4</v>
      </c>
      <c r="K26" s="18">
        <f t="shared" si="4"/>
        <v>110.34513157314763</v>
      </c>
      <c r="L26" s="97">
        <v>2268.7</v>
      </c>
      <c r="M26" s="78">
        <v>1650</v>
      </c>
      <c r="N26" s="18">
        <f t="shared" si="5"/>
        <v>97.50044318383266</v>
      </c>
      <c r="O26" s="11">
        <v>1692.3</v>
      </c>
      <c r="P26" s="18">
        <f t="shared" si="6"/>
        <v>101.68238899236917</v>
      </c>
      <c r="Q26" s="101">
        <v>1664.3</v>
      </c>
      <c r="R26" s="78">
        <v>590.2</v>
      </c>
      <c r="S26" s="18">
        <f t="shared" si="7"/>
        <v>72.765380347676</v>
      </c>
      <c r="T26" s="11">
        <v>811.1</v>
      </c>
      <c r="U26" s="18">
        <f t="shared" si="8"/>
        <v>134.19920582395764</v>
      </c>
      <c r="V26" s="107">
        <v>604.4</v>
      </c>
      <c r="W26" s="78">
        <f t="shared" si="9"/>
        <v>747.3860504840895</v>
      </c>
      <c r="X26" s="18">
        <f t="shared" si="10"/>
        <v>90.00935542080695</v>
      </c>
      <c r="Y26" s="22">
        <f t="shared" si="11"/>
        <v>830.3426315964045</v>
      </c>
      <c r="Z26" s="18">
        <f t="shared" si="12"/>
        <v>112.42905843689498</v>
      </c>
      <c r="AA26" s="21">
        <f t="shared" si="20"/>
        <v>738.5480614537615</v>
      </c>
      <c r="AB26" s="78">
        <f t="shared" si="13"/>
        <v>550.4807531911202</v>
      </c>
      <c r="AC26" s="18">
        <f t="shared" si="0"/>
        <v>98.07034348495588</v>
      </c>
      <c r="AD26" s="11">
        <f t="shared" si="14"/>
        <v>561.3121496567051</v>
      </c>
      <c r="AE26" s="32">
        <f t="shared" si="15"/>
        <v>103.60271532639271</v>
      </c>
      <c r="AF26" s="101">
        <f t="shared" si="21"/>
        <v>541.7928940263125</v>
      </c>
      <c r="AG26" s="78">
        <f t="shared" si="16"/>
        <v>196.9052972929692</v>
      </c>
      <c r="AH26" s="18">
        <f t="shared" si="1"/>
        <v>73.19070161614756</v>
      </c>
      <c r="AI26" s="11">
        <f t="shared" si="17"/>
        <v>269.0304819396995</v>
      </c>
      <c r="AJ26" s="18">
        <f t="shared" si="18"/>
        <v>136.7336296460428</v>
      </c>
      <c r="AK26" s="119">
        <f t="shared" si="22"/>
        <v>196.75516742744895</v>
      </c>
      <c r="AL26" s="47" t="s">
        <v>18</v>
      </c>
      <c r="AM26" s="24">
        <v>22</v>
      </c>
    </row>
    <row r="27" spans="1:39" s="50" customFormat="1" ht="19.5" customHeight="1">
      <c r="A27" s="24">
        <v>23</v>
      </c>
      <c r="B27" s="47" t="s">
        <v>19</v>
      </c>
      <c r="C27" s="17">
        <v>6167</v>
      </c>
      <c r="D27" s="18">
        <f t="shared" si="19"/>
        <v>98.34157231701484</v>
      </c>
      <c r="E27" s="43">
        <v>6271</v>
      </c>
      <c r="F27" s="91">
        <f t="shared" si="2"/>
        <v>99.05228241983889</v>
      </c>
      <c r="G27" s="17">
        <v>6331</v>
      </c>
      <c r="H27" s="78">
        <v>1238.8</v>
      </c>
      <c r="I27" s="18">
        <f t="shared" si="3"/>
        <v>100.19411193788417</v>
      </c>
      <c r="J27" s="19">
        <v>1236.4</v>
      </c>
      <c r="K27" s="18">
        <f t="shared" si="4"/>
        <v>100.15390846496558</v>
      </c>
      <c r="L27" s="96">
        <v>1234.5</v>
      </c>
      <c r="M27" s="78">
        <v>1238.8</v>
      </c>
      <c r="N27" s="18">
        <f t="shared" si="5"/>
        <v>100.19411193788417</v>
      </c>
      <c r="O27" s="11">
        <v>1236.4</v>
      </c>
      <c r="P27" s="18">
        <f t="shared" si="6"/>
        <v>100.15390846496558</v>
      </c>
      <c r="Q27" s="101">
        <v>1234.5</v>
      </c>
      <c r="R27" s="78">
        <v>0</v>
      </c>
      <c r="S27" s="92" t="s">
        <v>63</v>
      </c>
      <c r="T27" s="11">
        <v>0</v>
      </c>
      <c r="U27" s="92" t="s">
        <v>63</v>
      </c>
      <c r="V27" s="107">
        <v>0</v>
      </c>
      <c r="W27" s="78">
        <f t="shared" si="9"/>
        <v>550.3441872449694</v>
      </c>
      <c r="X27" s="18">
        <f t="shared" si="10"/>
        <v>101.88378076252175</v>
      </c>
      <c r="Y27" s="22">
        <f t="shared" si="11"/>
        <v>540.1685951640843</v>
      </c>
      <c r="Z27" s="18">
        <f t="shared" si="12"/>
        <v>101.3891858736393</v>
      </c>
      <c r="AA27" s="19">
        <f t="shared" si="20"/>
        <v>532.7674648036852</v>
      </c>
      <c r="AB27" s="78">
        <f t="shared" si="13"/>
        <v>550.3441872449694</v>
      </c>
      <c r="AC27" s="18">
        <f t="shared" si="0"/>
        <v>101.88378076252175</v>
      </c>
      <c r="AD27" s="11">
        <f t="shared" si="14"/>
        <v>540.1685951640843</v>
      </c>
      <c r="AE27" s="32">
        <f t="shared" si="15"/>
        <v>101.3891858736393</v>
      </c>
      <c r="AF27" s="101">
        <f t="shared" si="21"/>
        <v>532.7674648036852</v>
      </c>
      <c r="AG27" s="78">
        <f t="shared" si="16"/>
        <v>0</v>
      </c>
      <c r="AH27" s="92" t="s">
        <v>63</v>
      </c>
      <c r="AI27" s="11">
        <f t="shared" si="17"/>
        <v>0</v>
      </c>
      <c r="AJ27" s="92" t="s">
        <v>63</v>
      </c>
      <c r="AK27" s="107">
        <f t="shared" si="22"/>
        <v>0</v>
      </c>
      <c r="AL27" s="47" t="s">
        <v>19</v>
      </c>
      <c r="AM27" s="24">
        <v>23</v>
      </c>
    </row>
    <row r="28" spans="1:39" s="50" customFormat="1" ht="19.5" customHeight="1">
      <c r="A28" s="24">
        <v>24</v>
      </c>
      <c r="B28" s="47" t="s">
        <v>20</v>
      </c>
      <c r="C28" s="17">
        <v>12808</v>
      </c>
      <c r="D28" s="18">
        <f t="shared" si="19"/>
        <v>97.76352950156476</v>
      </c>
      <c r="E28" s="43">
        <v>13101</v>
      </c>
      <c r="F28" s="91">
        <f t="shared" si="2"/>
        <v>96.87939066775124</v>
      </c>
      <c r="G28" s="17">
        <v>13523</v>
      </c>
      <c r="H28" s="78">
        <v>4003.9000000000005</v>
      </c>
      <c r="I28" s="18">
        <f t="shared" si="3"/>
        <v>106.80769333368903</v>
      </c>
      <c r="J28" s="19">
        <v>3748.7</v>
      </c>
      <c r="K28" s="18">
        <f t="shared" si="4"/>
        <v>114.20954818267677</v>
      </c>
      <c r="L28" s="96">
        <v>3282.3</v>
      </c>
      <c r="M28" s="78">
        <v>3075.2000000000003</v>
      </c>
      <c r="N28" s="18">
        <f t="shared" si="5"/>
        <v>104.50621899000883</v>
      </c>
      <c r="O28" s="11">
        <v>2942.6</v>
      </c>
      <c r="P28" s="18">
        <f t="shared" si="6"/>
        <v>106.28476486310771</v>
      </c>
      <c r="Q28" s="101">
        <v>2768.6</v>
      </c>
      <c r="R28" s="78">
        <v>928.6999999999999</v>
      </c>
      <c r="S28" s="18">
        <f t="shared" si="7"/>
        <v>115.20903113757598</v>
      </c>
      <c r="T28" s="11">
        <v>806.1</v>
      </c>
      <c r="U28" s="18">
        <f t="shared" si="8"/>
        <v>156.9203815456492</v>
      </c>
      <c r="V28" s="107">
        <v>513.7</v>
      </c>
      <c r="W28" s="78">
        <f t="shared" si="9"/>
        <v>856.4638539269123</v>
      </c>
      <c r="X28" s="18">
        <f t="shared" si="10"/>
        <v>109.25106108406153</v>
      </c>
      <c r="Y28" s="22">
        <f t="shared" si="11"/>
        <v>783.9409937336164</v>
      </c>
      <c r="Z28" s="18">
        <f t="shared" si="12"/>
        <v>118.21136597273403</v>
      </c>
      <c r="AA28" s="19">
        <f t="shared" si="20"/>
        <v>663.1688816745726</v>
      </c>
      <c r="AB28" s="78">
        <f t="shared" si="13"/>
        <v>657.8080480521592</v>
      </c>
      <c r="AC28" s="18">
        <f t="shared" si="0"/>
        <v>106.89693746003324</v>
      </c>
      <c r="AD28" s="11">
        <f t="shared" si="14"/>
        <v>615.3665985969909</v>
      </c>
      <c r="AE28" s="32">
        <f t="shared" si="15"/>
        <v>110.00890412824971</v>
      </c>
      <c r="AF28" s="101">
        <f t="shared" si="21"/>
        <v>559.3789007111543</v>
      </c>
      <c r="AG28" s="78">
        <f t="shared" si="16"/>
        <v>198.65580587475293</v>
      </c>
      <c r="AH28" s="18">
        <f t="shared" si="1"/>
        <v>117.84459064126972</v>
      </c>
      <c r="AI28" s="11">
        <f t="shared" si="17"/>
        <v>168.57439513662558</v>
      </c>
      <c r="AJ28" s="18">
        <f t="shared" si="18"/>
        <v>162.41875523230038</v>
      </c>
      <c r="AK28" s="107">
        <f t="shared" si="22"/>
        <v>103.78998096341833</v>
      </c>
      <c r="AL28" s="47" t="s">
        <v>20</v>
      </c>
      <c r="AM28" s="24">
        <v>24</v>
      </c>
    </row>
    <row r="29" spans="1:39" s="50" customFormat="1" ht="19.5" customHeight="1">
      <c r="A29" s="24">
        <v>25</v>
      </c>
      <c r="B29" s="47" t="s">
        <v>21</v>
      </c>
      <c r="C29" s="17">
        <v>17013</v>
      </c>
      <c r="D29" s="18">
        <f t="shared" si="19"/>
        <v>98.36378353376503</v>
      </c>
      <c r="E29" s="43">
        <v>17296</v>
      </c>
      <c r="F29" s="91">
        <f t="shared" si="2"/>
        <v>97.52466873414153</v>
      </c>
      <c r="G29" s="17">
        <v>17735</v>
      </c>
      <c r="H29" s="78">
        <v>5013.200000000001</v>
      </c>
      <c r="I29" s="18">
        <f t="shared" si="3"/>
        <v>108.52726603597948</v>
      </c>
      <c r="J29" s="19">
        <v>4619.3</v>
      </c>
      <c r="K29" s="18">
        <f t="shared" si="4"/>
        <v>104.15792915285577</v>
      </c>
      <c r="L29" s="96">
        <v>4434.9</v>
      </c>
      <c r="M29" s="78">
        <v>3953.9999999999995</v>
      </c>
      <c r="N29" s="18">
        <f t="shared" si="5"/>
        <v>101.57735189847402</v>
      </c>
      <c r="O29" s="11">
        <v>3892.6</v>
      </c>
      <c r="P29" s="18">
        <f t="shared" si="6"/>
        <v>101.17481935852784</v>
      </c>
      <c r="Q29" s="101">
        <v>3847.4</v>
      </c>
      <c r="R29" s="78">
        <v>1059.2</v>
      </c>
      <c r="S29" s="18">
        <f t="shared" si="7"/>
        <v>145.75478189073894</v>
      </c>
      <c r="T29" s="11">
        <v>726.7</v>
      </c>
      <c r="U29" s="18">
        <f t="shared" si="8"/>
        <v>123.6936170212766</v>
      </c>
      <c r="V29" s="107">
        <v>587.5</v>
      </c>
      <c r="W29" s="78">
        <f t="shared" si="9"/>
        <v>807.3117334125637</v>
      </c>
      <c r="X29" s="18">
        <f t="shared" si="10"/>
        <v>110.33254530995718</v>
      </c>
      <c r="Y29" s="22">
        <f t="shared" si="11"/>
        <v>731.7077034202222</v>
      </c>
      <c r="Z29" s="18">
        <f t="shared" si="12"/>
        <v>107.09423030908695</v>
      </c>
      <c r="AA29" s="19">
        <f t="shared" si="20"/>
        <v>683.2372774036705</v>
      </c>
      <c r="AB29" s="78">
        <f t="shared" si="13"/>
        <v>636.7411222199945</v>
      </c>
      <c r="AC29" s="18">
        <f t="shared" si="0"/>
        <v>103.26702394851036</v>
      </c>
      <c r="AD29" s="11">
        <f t="shared" si="14"/>
        <v>616.5967584555143</v>
      </c>
      <c r="AE29" s="32">
        <f t="shared" si="15"/>
        <v>104.02702409685314</v>
      </c>
      <c r="AF29" s="101">
        <f t="shared" si="21"/>
        <v>592.7274800069634</v>
      </c>
      <c r="AG29" s="78">
        <f t="shared" si="16"/>
        <v>170.57061119256912</v>
      </c>
      <c r="AH29" s="18">
        <f t="shared" si="1"/>
        <v>148.17931626298838</v>
      </c>
      <c r="AI29" s="11">
        <f t="shared" si="17"/>
        <v>115.11094496470797</v>
      </c>
      <c r="AJ29" s="18">
        <f t="shared" si="18"/>
        <v>127.18064593623302</v>
      </c>
      <c r="AK29" s="107">
        <f t="shared" si="22"/>
        <v>90.50979739670714</v>
      </c>
      <c r="AL29" s="47" t="s">
        <v>21</v>
      </c>
      <c r="AM29" s="24">
        <v>25</v>
      </c>
    </row>
    <row r="30" spans="1:39" s="50" customFormat="1" ht="19.5" customHeight="1">
      <c r="A30" s="24">
        <v>26</v>
      </c>
      <c r="B30" s="47" t="s">
        <v>22</v>
      </c>
      <c r="C30" s="17">
        <v>10598</v>
      </c>
      <c r="D30" s="18">
        <f t="shared" si="19"/>
        <v>97.78556929322754</v>
      </c>
      <c r="E30" s="43">
        <v>10838</v>
      </c>
      <c r="F30" s="91">
        <f t="shared" si="2"/>
        <v>98.17028985507247</v>
      </c>
      <c r="G30" s="17">
        <v>11040</v>
      </c>
      <c r="H30" s="78">
        <v>2767.9</v>
      </c>
      <c r="I30" s="18">
        <f t="shared" si="3"/>
        <v>99.35032304379038</v>
      </c>
      <c r="J30" s="19">
        <v>2786</v>
      </c>
      <c r="K30" s="18">
        <f t="shared" si="4"/>
        <v>105.31886742524476</v>
      </c>
      <c r="L30" s="96">
        <v>2645.3</v>
      </c>
      <c r="M30" s="78">
        <v>2072.9</v>
      </c>
      <c r="N30" s="18">
        <f t="shared" si="5"/>
        <v>99.12490436113238</v>
      </c>
      <c r="O30" s="11">
        <v>2091.2</v>
      </c>
      <c r="P30" s="18">
        <f t="shared" si="6"/>
        <v>102.89819416424739</v>
      </c>
      <c r="Q30" s="101">
        <v>2032.3</v>
      </c>
      <c r="R30" s="78">
        <v>695</v>
      </c>
      <c r="S30" s="18">
        <f t="shared" si="7"/>
        <v>100.02878526194588</v>
      </c>
      <c r="T30" s="11">
        <v>694.8</v>
      </c>
      <c r="U30" s="18">
        <f t="shared" si="8"/>
        <v>113.3442088091354</v>
      </c>
      <c r="V30" s="107">
        <v>613</v>
      </c>
      <c r="W30" s="78">
        <f t="shared" si="9"/>
        <v>715.5395047398449</v>
      </c>
      <c r="X30" s="18">
        <f t="shared" si="10"/>
        <v>101.60018882323081</v>
      </c>
      <c r="Y30" s="22">
        <f t="shared" si="11"/>
        <v>704.269857199554</v>
      </c>
      <c r="Z30" s="18">
        <f t="shared" si="12"/>
        <v>107.57573643045424</v>
      </c>
      <c r="AA30" s="19">
        <f t="shared" si="20"/>
        <v>654.6735170666034</v>
      </c>
      <c r="AB30" s="78">
        <f t="shared" si="13"/>
        <v>535.8726252304002</v>
      </c>
      <c r="AC30" s="18">
        <f t="shared" si="0"/>
        <v>101.36966535817635</v>
      </c>
      <c r="AD30" s="11">
        <f t="shared" si="14"/>
        <v>528.6321340185597</v>
      </c>
      <c r="AE30" s="32">
        <f t="shared" si="15"/>
        <v>105.10319076911641</v>
      </c>
      <c r="AF30" s="101">
        <f t="shared" si="21"/>
        <v>502.9648768511919</v>
      </c>
      <c r="AG30" s="78">
        <f t="shared" si="16"/>
        <v>179.66687950944478</v>
      </c>
      <c r="AH30" s="18">
        <f t="shared" si="1"/>
        <v>102.29401534902524</v>
      </c>
      <c r="AI30" s="11">
        <f t="shared" si="17"/>
        <v>175.6377231809943</v>
      </c>
      <c r="AJ30" s="18">
        <f t="shared" si="18"/>
        <v>115.77305216868724</v>
      </c>
      <c r="AK30" s="107">
        <f t="shared" si="22"/>
        <v>151.7086402154114</v>
      </c>
      <c r="AL30" s="47" t="s">
        <v>22</v>
      </c>
      <c r="AM30" s="24">
        <v>26</v>
      </c>
    </row>
    <row r="31" spans="1:39" s="50" customFormat="1" ht="19.5" customHeight="1">
      <c r="A31" s="24">
        <v>27</v>
      </c>
      <c r="B31" s="47" t="s">
        <v>23</v>
      </c>
      <c r="C31" s="17">
        <v>3752</v>
      </c>
      <c r="D31" s="18">
        <f t="shared" si="19"/>
        <v>97.6066597294485</v>
      </c>
      <c r="E31" s="43">
        <v>3844</v>
      </c>
      <c r="F31" s="91">
        <f t="shared" si="2"/>
        <v>98.99562194179758</v>
      </c>
      <c r="G31" s="17">
        <v>3883</v>
      </c>
      <c r="H31" s="78">
        <v>971.5</v>
      </c>
      <c r="I31" s="18">
        <f t="shared" si="3"/>
        <v>103.48317000426076</v>
      </c>
      <c r="J31" s="19">
        <v>938.8</v>
      </c>
      <c r="K31" s="18">
        <f t="shared" si="4"/>
        <v>109.49381852111034</v>
      </c>
      <c r="L31" s="96">
        <v>857.4</v>
      </c>
      <c r="M31" s="78">
        <v>721.0000000000001</v>
      </c>
      <c r="N31" s="18">
        <f t="shared" si="5"/>
        <v>100.98039215686276</v>
      </c>
      <c r="O31" s="11">
        <v>714</v>
      </c>
      <c r="P31" s="18">
        <f t="shared" si="6"/>
        <v>106.01336302895324</v>
      </c>
      <c r="Q31" s="101">
        <v>673.5</v>
      </c>
      <c r="R31" s="78">
        <v>250.50000000000003</v>
      </c>
      <c r="S31" s="18">
        <f t="shared" si="7"/>
        <v>111.43238434163702</v>
      </c>
      <c r="T31" s="11">
        <v>224.8</v>
      </c>
      <c r="U31" s="18">
        <f t="shared" si="8"/>
        <v>122.24034801522566</v>
      </c>
      <c r="V31" s="107">
        <v>183.9</v>
      </c>
      <c r="W31" s="78">
        <f t="shared" si="9"/>
        <v>709.3933463796478</v>
      </c>
      <c r="X31" s="18">
        <f t="shared" si="10"/>
        <v>106.0206038103354</v>
      </c>
      <c r="Y31" s="22">
        <f t="shared" si="11"/>
        <v>669.1089475859906</v>
      </c>
      <c r="Z31" s="18">
        <f t="shared" si="12"/>
        <v>110.90773453608152</v>
      </c>
      <c r="AA31" s="19">
        <f t="shared" si="20"/>
        <v>603.3023308832531</v>
      </c>
      <c r="AB31" s="78">
        <f t="shared" si="13"/>
        <v>526.4772030259662</v>
      </c>
      <c r="AC31" s="18">
        <f t="shared" si="0"/>
        <v>103.4564572097496</v>
      </c>
      <c r="AD31" s="11">
        <f t="shared" si="14"/>
        <v>508.887716847462</v>
      </c>
      <c r="AE31" s="32">
        <f t="shared" si="15"/>
        <v>107.3823352121518</v>
      </c>
      <c r="AF31" s="101">
        <f t="shared" si="21"/>
        <v>473.90263570080594</v>
      </c>
      <c r="AG31" s="78">
        <f t="shared" si="16"/>
        <v>182.91614335368172</v>
      </c>
      <c r="AH31" s="18">
        <f t="shared" si="1"/>
        <v>114.16473491717824</v>
      </c>
      <c r="AI31" s="11">
        <f t="shared" si="17"/>
        <v>160.22123073852865</v>
      </c>
      <c r="AJ31" s="18">
        <f t="shared" si="18"/>
        <v>123.81886256580788</v>
      </c>
      <c r="AK31" s="107">
        <f t="shared" si="22"/>
        <v>129.39969518244723</v>
      </c>
      <c r="AL31" s="47" t="s">
        <v>23</v>
      </c>
      <c r="AM31" s="24">
        <v>27</v>
      </c>
    </row>
    <row r="32" spans="1:39" s="50" customFormat="1" ht="19.5" customHeight="1">
      <c r="A32" s="24">
        <v>28</v>
      </c>
      <c r="B32" s="47" t="s">
        <v>65</v>
      </c>
      <c r="C32" s="17">
        <v>2953</v>
      </c>
      <c r="D32" s="18">
        <f t="shared" si="19"/>
        <v>98.59766277128547</v>
      </c>
      <c r="E32" s="43">
        <v>2995</v>
      </c>
      <c r="F32" s="91">
        <f t="shared" si="2"/>
        <v>99.17218543046357</v>
      </c>
      <c r="G32" s="17">
        <v>3020</v>
      </c>
      <c r="H32" s="78">
        <v>982.0999999999999</v>
      </c>
      <c r="I32" s="18">
        <f t="shared" si="3"/>
        <v>94.3238570879754</v>
      </c>
      <c r="J32" s="19">
        <v>1041.2</v>
      </c>
      <c r="K32" s="18">
        <f t="shared" si="4"/>
        <v>107.11934156378601</v>
      </c>
      <c r="L32" s="96">
        <v>972</v>
      </c>
      <c r="M32" s="78">
        <v>805.6</v>
      </c>
      <c r="N32" s="18">
        <f t="shared" si="5"/>
        <v>98.11228839361831</v>
      </c>
      <c r="O32" s="11">
        <v>821.1</v>
      </c>
      <c r="P32" s="18">
        <f t="shared" si="6"/>
        <v>108.82703777335985</v>
      </c>
      <c r="Q32" s="101">
        <v>754.5</v>
      </c>
      <c r="R32" s="78">
        <v>176.5</v>
      </c>
      <c r="S32" s="18">
        <f t="shared" si="7"/>
        <v>80.1908223534757</v>
      </c>
      <c r="T32" s="11">
        <v>220.1</v>
      </c>
      <c r="U32" s="18">
        <f t="shared" si="8"/>
        <v>101.19540229885058</v>
      </c>
      <c r="V32" s="107">
        <v>217.5</v>
      </c>
      <c r="W32" s="78">
        <f t="shared" si="9"/>
        <v>911.1699734191835</v>
      </c>
      <c r="X32" s="18">
        <f t="shared" si="10"/>
        <v>95.66540872959239</v>
      </c>
      <c r="Y32" s="22">
        <f t="shared" si="11"/>
        <v>952.4550049168706</v>
      </c>
      <c r="Z32" s="18">
        <f t="shared" si="12"/>
        <v>108.30942037394192</v>
      </c>
      <c r="AA32" s="19">
        <f t="shared" si="20"/>
        <v>879.3833459993486</v>
      </c>
      <c r="AB32" s="78">
        <f t="shared" si="13"/>
        <v>747.4173002611693</v>
      </c>
      <c r="AC32" s="18">
        <f t="shared" si="0"/>
        <v>99.50772222786551</v>
      </c>
      <c r="AD32" s="11">
        <f t="shared" si="14"/>
        <v>751.1148718183274</v>
      </c>
      <c r="AE32" s="32">
        <f t="shared" si="15"/>
        <v>110.03608881620062</v>
      </c>
      <c r="AF32" s="101">
        <f t="shared" si="21"/>
        <v>682.6077516013462</v>
      </c>
      <c r="AG32" s="78">
        <f t="shared" si="16"/>
        <v>163.75267315801437</v>
      </c>
      <c r="AH32" s="18">
        <f t="shared" si="1"/>
        <v>81.33136232599381</v>
      </c>
      <c r="AI32" s="11">
        <f t="shared" si="17"/>
        <v>201.34013309854322</v>
      </c>
      <c r="AJ32" s="18">
        <f t="shared" si="18"/>
        <v>102.31966708803762</v>
      </c>
      <c r="AK32" s="107">
        <f t="shared" si="22"/>
        <v>196.77559439800237</v>
      </c>
      <c r="AL32" s="47" t="s">
        <v>65</v>
      </c>
      <c r="AM32" s="24">
        <v>28</v>
      </c>
    </row>
    <row r="33" spans="1:39" s="50" customFormat="1" ht="19.5" customHeight="1">
      <c r="A33" s="24">
        <v>29</v>
      </c>
      <c r="B33" s="47" t="s">
        <v>24</v>
      </c>
      <c r="C33" s="17">
        <v>10217</v>
      </c>
      <c r="D33" s="18">
        <f t="shared" si="19"/>
        <v>97.85461162723877</v>
      </c>
      <c r="E33" s="43">
        <v>10441</v>
      </c>
      <c r="F33" s="91">
        <f t="shared" si="2"/>
        <v>99.4949494949495</v>
      </c>
      <c r="G33" s="17">
        <v>10494</v>
      </c>
      <c r="H33" s="78">
        <v>2100.4</v>
      </c>
      <c r="I33" s="18">
        <f t="shared" si="3"/>
        <v>97.50707952277054</v>
      </c>
      <c r="J33" s="19">
        <v>2154.1</v>
      </c>
      <c r="K33" s="18">
        <f t="shared" si="4"/>
        <v>100.67299154087023</v>
      </c>
      <c r="L33" s="96">
        <v>2139.7</v>
      </c>
      <c r="M33" s="78">
        <v>1741</v>
      </c>
      <c r="N33" s="18">
        <f t="shared" si="5"/>
        <v>96.1984749696099</v>
      </c>
      <c r="O33" s="11">
        <v>1809.8</v>
      </c>
      <c r="P33" s="18">
        <f t="shared" si="6"/>
        <v>99.84001765322446</v>
      </c>
      <c r="Q33" s="101">
        <v>1812.7</v>
      </c>
      <c r="R33" s="78">
        <v>359.4</v>
      </c>
      <c r="S33" s="18">
        <f t="shared" si="7"/>
        <v>104.38571013650885</v>
      </c>
      <c r="T33" s="11">
        <v>344.3</v>
      </c>
      <c r="U33" s="18">
        <f t="shared" si="8"/>
        <v>105.29051987767583</v>
      </c>
      <c r="V33" s="107">
        <v>327</v>
      </c>
      <c r="W33" s="78">
        <f t="shared" si="9"/>
        <v>563.2299645634928</v>
      </c>
      <c r="X33" s="18">
        <f t="shared" si="10"/>
        <v>99.64484851690781</v>
      </c>
      <c r="Y33" s="22">
        <f t="shared" si="11"/>
        <v>565.2374136209595</v>
      </c>
      <c r="Z33" s="18">
        <f t="shared" si="12"/>
        <v>101.46123845328951</v>
      </c>
      <c r="AA33" s="19">
        <f t="shared" si="20"/>
        <v>557.0968995033331</v>
      </c>
      <c r="AB33" s="78">
        <f t="shared" si="13"/>
        <v>466.855536233594</v>
      </c>
      <c r="AC33" s="18">
        <f t="shared" si="0"/>
        <v>98.30755379834561</v>
      </c>
      <c r="AD33" s="11">
        <f t="shared" si="14"/>
        <v>474.8928421016724</v>
      </c>
      <c r="AE33" s="32">
        <f t="shared" si="15"/>
        <v>100.62174256719103</v>
      </c>
      <c r="AF33" s="101">
        <f t="shared" si="21"/>
        <v>471.9584753608879</v>
      </c>
      <c r="AG33" s="78">
        <f t="shared" si="16"/>
        <v>96.37442832989872</v>
      </c>
      <c r="AH33" s="18">
        <f t="shared" si="1"/>
        <v>106.67428790596935</v>
      </c>
      <c r="AI33" s="11">
        <f t="shared" si="17"/>
        <v>90.34457151928711</v>
      </c>
      <c r="AJ33" s="18">
        <f t="shared" si="18"/>
        <v>106.11492099986667</v>
      </c>
      <c r="AK33" s="107">
        <f t="shared" si="22"/>
        <v>85.13842414244517</v>
      </c>
      <c r="AL33" s="47" t="s">
        <v>24</v>
      </c>
      <c r="AM33" s="24">
        <v>29</v>
      </c>
    </row>
    <row r="34" spans="1:39" s="50" customFormat="1" ht="19.5" customHeight="1">
      <c r="A34" s="24">
        <v>30</v>
      </c>
      <c r="B34" s="74" t="s">
        <v>66</v>
      </c>
      <c r="C34" s="87">
        <v>4580</v>
      </c>
      <c r="D34" s="85">
        <f t="shared" si="19"/>
        <v>98.85603280811569</v>
      </c>
      <c r="E34" s="17">
        <v>4633</v>
      </c>
      <c r="F34" s="92" t="s">
        <v>63</v>
      </c>
      <c r="G34" s="20" t="s">
        <v>67</v>
      </c>
      <c r="H34" s="79">
        <v>1700.1999999999998</v>
      </c>
      <c r="I34" s="86">
        <f t="shared" si="3"/>
        <v>95.1746529332736</v>
      </c>
      <c r="J34" s="19">
        <v>1786.4</v>
      </c>
      <c r="K34" s="92" t="s">
        <v>63</v>
      </c>
      <c r="L34" s="96" t="s">
        <v>67</v>
      </c>
      <c r="M34" s="79">
        <v>1002.4</v>
      </c>
      <c r="N34" s="68">
        <f t="shared" si="5"/>
        <v>99.9700807818889</v>
      </c>
      <c r="O34" s="11">
        <v>1002.7</v>
      </c>
      <c r="P34" s="92" t="s">
        <v>63</v>
      </c>
      <c r="Q34" s="103" t="s">
        <v>57</v>
      </c>
      <c r="R34" s="79">
        <v>697.7999999999998</v>
      </c>
      <c r="S34" s="86">
        <f t="shared" si="7"/>
        <v>89.03917315299219</v>
      </c>
      <c r="T34" s="11">
        <v>783.7</v>
      </c>
      <c r="U34" s="92" t="s">
        <v>63</v>
      </c>
      <c r="V34" s="108" t="s">
        <v>57</v>
      </c>
      <c r="W34" s="79">
        <f t="shared" si="9"/>
        <v>1017.0485134892624</v>
      </c>
      <c r="X34" s="85">
        <f t="shared" si="10"/>
        <v>96.27601900433552</v>
      </c>
      <c r="Y34" s="20">
        <f t="shared" si="11"/>
        <v>1056.388209657342</v>
      </c>
      <c r="Z34" s="92" t="s">
        <v>63</v>
      </c>
      <c r="AA34" s="108" t="s">
        <v>57</v>
      </c>
      <c r="AB34" s="79">
        <f t="shared" si="13"/>
        <v>599.6291200574266</v>
      </c>
      <c r="AC34" s="86">
        <f t="shared" si="0"/>
        <v>101.12693979530376</v>
      </c>
      <c r="AD34" s="11">
        <f t="shared" si="14"/>
        <v>592.9469647466508</v>
      </c>
      <c r="AE34" s="92" t="s">
        <v>63</v>
      </c>
      <c r="AF34" s="108" t="s">
        <v>57</v>
      </c>
      <c r="AG34" s="79">
        <f t="shared" si="16"/>
        <v>417.4193934318358</v>
      </c>
      <c r="AH34" s="86">
        <f t="shared" si="1"/>
        <v>90.06953913052683</v>
      </c>
      <c r="AI34" s="11">
        <f t="shared" si="17"/>
        <v>463.4412449106913</v>
      </c>
      <c r="AJ34" s="92" t="s">
        <v>63</v>
      </c>
      <c r="AK34" s="108" t="s">
        <v>57</v>
      </c>
      <c r="AL34" s="74" t="s">
        <v>66</v>
      </c>
      <c r="AM34" s="24">
        <v>30</v>
      </c>
    </row>
    <row r="35" spans="1:39" s="50" customFormat="1" ht="19.5" customHeight="1">
      <c r="A35" s="24">
        <v>31</v>
      </c>
      <c r="B35" s="47" t="s">
        <v>25</v>
      </c>
      <c r="C35" s="17">
        <v>6383</v>
      </c>
      <c r="D35" s="18">
        <f t="shared" si="19"/>
        <v>98.1094374423609</v>
      </c>
      <c r="E35" s="43">
        <v>6506</v>
      </c>
      <c r="F35" s="91">
        <f t="shared" si="2"/>
        <v>99.13149474325766</v>
      </c>
      <c r="G35" s="17">
        <v>6563</v>
      </c>
      <c r="H35" s="78">
        <v>1535.8000000000002</v>
      </c>
      <c r="I35" s="18">
        <f t="shared" si="3"/>
        <v>97.88400254939454</v>
      </c>
      <c r="J35" s="19">
        <v>1569</v>
      </c>
      <c r="K35" s="18">
        <f t="shared" si="4"/>
        <v>104.94983277591973</v>
      </c>
      <c r="L35" s="96">
        <v>1495</v>
      </c>
      <c r="M35" s="78">
        <v>1203.1000000000001</v>
      </c>
      <c r="N35" s="18">
        <f t="shared" si="5"/>
        <v>97.5354681799757</v>
      </c>
      <c r="O35" s="11">
        <v>1233.5</v>
      </c>
      <c r="P35" s="18">
        <f t="shared" si="6"/>
        <v>103.38613695415306</v>
      </c>
      <c r="Q35" s="101">
        <v>1193.1</v>
      </c>
      <c r="R35" s="78">
        <v>332.70000000000005</v>
      </c>
      <c r="S35" s="18">
        <f t="shared" si="7"/>
        <v>99.16542473919526</v>
      </c>
      <c r="T35" s="11">
        <v>335.5</v>
      </c>
      <c r="U35" s="18">
        <f t="shared" si="8"/>
        <v>111.12951308380259</v>
      </c>
      <c r="V35" s="107">
        <v>301.9</v>
      </c>
      <c r="W35" s="78">
        <f t="shared" si="9"/>
        <v>659.1996291519212</v>
      </c>
      <c r="X35" s="18">
        <f t="shared" si="10"/>
        <v>99.77022099112654</v>
      </c>
      <c r="Y35" s="22">
        <f t="shared" si="11"/>
        <v>660.7178200101908</v>
      </c>
      <c r="Z35" s="18">
        <f t="shared" si="12"/>
        <v>106.15936624067152</v>
      </c>
      <c r="AA35" s="19">
        <f t="shared" si="20"/>
        <v>622.3829732670902</v>
      </c>
      <c r="AB35" s="78">
        <f t="shared" si="13"/>
        <v>516.3973654334395</v>
      </c>
      <c r="AC35" s="18">
        <f t="shared" si="0"/>
        <v>99.4149703867965</v>
      </c>
      <c r="AD35" s="11">
        <f t="shared" si="14"/>
        <v>519.4362211488657</v>
      </c>
      <c r="AE35" s="32">
        <f t="shared" si="15"/>
        <v>104.57764902358578</v>
      </c>
      <c r="AF35" s="101">
        <f t="shared" si="21"/>
        <v>496.6990805384383</v>
      </c>
      <c r="AG35" s="78">
        <f t="shared" si="16"/>
        <v>142.80226371848167</v>
      </c>
      <c r="AH35" s="18">
        <f t="shared" si="1"/>
        <v>101.07633610421497</v>
      </c>
      <c r="AI35" s="11">
        <f t="shared" si="17"/>
        <v>141.28159886132505</v>
      </c>
      <c r="AJ35" s="18">
        <f t="shared" si="18"/>
        <v>112.4102665775544</v>
      </c>
      <c r="AK35" s="107">
        <f t="shared" si="22"/>
        <v>125.68389272865186</v>
      </c>
      <c r="AL35" s="47" t="s">
        <v>25</v>
      </c>
      <c r="AM35" s="24">
        <v>31</v>
      </c>
    </row>
    <row r="36" spans="1:39" s="50" customFormat="1" ht="19.5" customHeight="1">
      <c r="A36" s="24">
        <v>32</v>
      </c>
      <c r="B36" s="47" t="s">
        <v>26</v>
      </c>
      <c r="C36" s="17">
        <v>18523</v>
      </c>
      <c r="D36" s="18">
        <f t="shared" si="19"/>
        <v>98.2808935109036</v>
      </c>
      <c r="E36" s="43">
        <v>18847</v>
      </c>
      <c r="F36" s="91">
        <f t="shared" si="2"/>
        <v>98.83062401678028</v>
      </c>
      <c r="G36" s="17">
        <v>19070</v>
      </c>
      <c r="H36" s="78">
        <v>4438.4</v>
      </c>
      <c r="I36" s="18">
        <f t="shared" si="3"/>
        <v>99.341958010654</v>
      </c>
      <c r="J36" s="19">
        <v>4467.8</v>
      </c>
      <c r="K36" s="18">
        <f t="shared" si="4"/>
        <v>100.64879477359766</v>
      </c>
      <c r="L36" s="96">
        <v>4439</v>
      </c>
      <c r="M36" s="78">
        <v>3656.9</v>
      </c>
      <c r="N36" s="18">
        <f t="shared" si="5"/>
        <v>99.34258781342534</v>
      </c>
      <c r="O36" s="11">
        <v>3681.1</v>
      </c>
      <c r="P36" s="18">
        <f t="shared" si="6"/>
        <v>101.02642917913111</v>
      </c>
      <c r="Q36" s="101">
        <v>3643.7</v>
      </c>
      <c r="R36" s="78">
        <v>781.5000000000001</v>
      </c>
      <c r="S36" s="18">
        <f t="shared" si="7"/>
        <v>99.33901105885344</v>
      </c>
      <c r="T36" s="11">
        <v>786.7</v>
      </c>
      <c r="U36" s="18">
        <f t="shared" si="8"/>
        <v>98.91864705142714</v>
      </c>
      <c r="V36" s="107">
        <v>795.3</v>
      </c>
      <c r="W36" s="78">
        <f t="shared" si="9"/>
        <v>656.4811315661609</v>
      </c>
      <c r="X36" s="18">
        <f t="shared" si="10"/>
        <v>101.07962439274392</v>
      </c>
      <c r="Y36" s="22">
        <f t="shared" si="11"/>
        <v>649.4693025524211</v>
      </c>
      <c r="Z36" s="18">
        <f t="shared" si="12"/>
        <v>102.11869640641876</v>
      </c>
      <c r="AA36" s="19">
        <f t="shared" si="20"/>
        <v>635.9945097297561</v>
      </c>
      <c r="AB36" s="78">
        <f t="shared" si="13"/>
        <v>540.8899265555817</v>
      </c>
      <c r="AC36" s="18">
        <f t="shared" si="0"/>
        <v>101.08026521187858</v>
      </c>
      <c r="AD36" s="11">
        <f t="shared" si="14"/>
        <v>535.1093266542184</v>
      </c>
      <c r="AE36" s="32">
        <f t="shared" si="15"/>
        <v>102.50184588474123</v>
      </c>
      <c r="AF36" s="101">
        <f t="shared" si="21"/>
        <v>522.048478283918</v>
      </c>
      <c r="AG36" s="78">
        <f t="shared" si="16"/>
        <v>115.59120501057924</v>
      </c>
      <c r="AH36" s="18">
        <f t="shared" si="1"/>
        <v>101.07662589354915</v>
      </c>
      <c r="AI36" s="11">
        <f t="shared" si="17"/>
        <v>114.35997589820263</v>
      </c>
      <c r="AJ36" s="18">
        <f t="shared" si="18"/>
        <v>100.36328114907747</v>
      </c>
      <c r="AK36" s="107">
        <f t="shared" si="22"/>
        <v>113.94603144583802</v>
      </c>
      <c r="AL36" s="47" t="s">
        <v>26</v>
      </c>
      <c r="AM36" s="24">
        <v>32</v>
      </c>
    </row>
    <row r="37" spans="1:39" s="50" customFormat="1" ht="19.5" customHeight="1" thickBot="1">
      <c r="A37" s="26">
        <v>33</v>
      </c>
      <c r="B37" s="48" t="s">
        <v>27</v>
      </c>
      <c r="C37" s="27">
        <v>14007</v>
      </c>
      <c r="D37" s="28">
        <f t="shared" si="19"/>
        <v>98.71731623088309</v>
      </c>
      <c r="E37" s="44">
        <v>14189</v>
      </c>
      <c r="F37" s="93">
        <f t="shared" si="2"/>
        <v>98.8780487804878</v>
      </c>
      <c r="G37" s="27">
        <v>14350</v>
      </c>
      <c r="H37" s="80">
        <v>3490.4</v>
      </c>
      <c r="I37" s="28">
        <f t="shared" si="3"/>
        <v>97.39111024303133</v>
      </c>
      <c r="J37" s="29">
        <v>3583.9</v>
      </c>
      <c r="K37" s="28">
        <f t="shared" si="4"/>
        <v>98.16214735688852</v>
      </c>
      <c r="L37" s="99">
        <v>3651</v>
      </c>
      <c r="M37" s="80">
        <v>2736.0000000000005</v>
      </c>
      <c r="N37" s="28">
        <f t="shared" si="5"/>
        <v>97.01783624694163</v>
      </c>
      <c r="O37" s="30">
        <v>2820.1</v>
      </c>
      <c r="P37" s="28">
        <f t="shared" si="6"/>
        <v>100.1527097094964</v>
      </c>
      <c r="Q37" s="104">
        <v>2815.8</v>
      </c>
      <c r="R37" s="80">
        <v>754.4000000000001</v>
      </c>
      <c r="S37" s="28">
        <f t="shared" si="7"/>
        <v>98.76931133804663</v>
      </c>
      <c r="T37" s="30">
        <v>763.8</v>
      </c>
      <c r="U37" s="28">
        <f t="shared" si="8"/>
        <v>91.45114942528735</v>
      </c>
      <c r="V37" s="109">
        <v>835.2</v>
      </c>
      <c r="W37" s="80">
        <f t="shared" si="9"/>
        <v>682.7114818324692</v>
      </c>
      <c r="X37" s="28">
        <f t="shared" si="10"/>
        <v>98.65656195033706</v>
      </c>
      <c r="Y37" s="31">
        <f t="shared" si="11"/>
        <v>692.008183070621</v>
      </c>
      <c r="Z37" s="28">
        <f t="shared" si="12"/>
        <v>99.54796434689698</v>
      </c>
      <c r="AA37" s="117">
        <f t="shared" si="20"/>
        <v>695.1505112240818</v>
      </c>
      <c r="AB37" s="80">
        <f t="shared" si="13"/>
        <v>535.1531670563936</v>
      </c>
      <c r="AC37" s="28">
        <f t="shared" si="0"/>
        <v>98.27843781736665</v>
      </c>
      <c r="AD37" s="30">
        <f t="shared" si="14"/>
        <v>544.5275473862156</v>
      </c>
      <c r="AE37" s="33">
        <f t="shared" si="15"/>
        <v>101.56662872459488</v>
      </c>
      <c r="AF37" s="104">
        <f t="shared" si="21"/>
        <v>536.128405780545</v>
      </c>
      <c r="AG37" s="80">
        <f t="shared" si="16"/>
        <v>147.55831477607578</v>
      </c>
      <c r="AH37" s="28">
        <f t="shared" si="1"/>
        <v>100.05267070575736</v>
      </c>
      <c r="AI37" s="30">
        <f t="shared" si="17"/>
        <v>147.48063568440534</v>
      </c>
      <c r="AJ37" s="28">
        <f t="shared" si="18"/>
        <v>92.74222302179899</v>
      </c>
      <c r="AK37" s="109">
        <f t="shared" si="22"/>
        <v>159.0221054435369</v>
      </c>
      <c r="AL37" s="48" t="s">
        <v>27</v>
      </c>
      <c r="AM37" s="26">
        <v>33</v>
      </c>
    </row>
    <row r="38" spans="1:39" s="50" customFormat="1" ht="12">
      <c r="A38" s="14"/>
      <c r="B38" s="15"/>
      <c r="C38" s="53"/>
      <c r="E38" s="53"/>
      <c r="F38" s="53"/>
      <c r="G38" s="53"/>
      <c r="H38" s="53"/>
      <c r="M38" s="53"/>
      <c r="R38" s="53"/>
      <c r="W38" s="53"/>
      <c r="AB38" s="53"/>
      <c r="AG38" s="53"/>
      <c r="AL38" s="15"/>
      <c r="AM38" s="14"/>
    </row>
    <row r="39" spans="1:39" s="50" customFormat="1" ht="12">
      <c r="A39" s="14"/>
      <c r="B39" s="15"/>
      <c r="C39" s="53"/>
      <c r="E39" s="53"/>
      <c r="F39" s="53"/>
      <c r="G39" s="53"/>
      <c r="H39" s="53"/>
      <c r="M39" s="53"/>
      <c r="R39" s="53"/>
      <c r="W39" s="53"/>
      <c r="AB39" s="53"/>
      <c r="AG39" s="53"/>
      <c r="AL39" s="15"/>
      <c r="AM39" s="14"/>
    </row>
    <row r="40" spans="1:39" s="50" customFormat="1" ht="12">
      <c r="A40" s="14"/>
      <c r="B40" s="15"/>
      <c r="C40" s="53"/>
      <c r="E40" s="53"/>
      <c r="F40" s="53"/>
      <c r="G40" s="53"/>
      <c r="H40" s="53"/>
      <c r="M40" s="53"/>
      <c r="R40" s="53"/>
      <c r="W40" s="53"/>
      <c r="AB40" s="53"/>
      <c r="AG40" s="53"/>
      <c r="AL40" s="15"/>
      <c r="AM40" s="14"/>
    </row>
    <row r="41" spans="1:39" s="50" customFormat="1" ht="12">
      <c r="A41" s="14"/>
      <c r="B41" s="15"/>
      <c r="C41" s="53"/>
      <c r="E41" s="53"/>
      <c r="F41" s="53"/>
      <c r="G41" s="53"/>
      <c r="H41" s="53"/>
      <c r="M41" s="53"/>
      <c r="R41" s="53"/>
      <c r="W41" s="53"/>
      <c r="AB41" s="53"/>
      <c r="AG41" s="53"/>
      <c r="AL41" s="15"/>
      <c r="AM41" s="14"/>
    </row>
    <row r="42" spans="1:39" s="50" customFormat="1" ht="12">
      <c r="A42" s="14"/>
      <c r="B42" s="15"/>
      <c r="C42" s="53"/>
      <c r="E42" s="53"/>
      <c r="F42" s="53"/>
      <c r="G42" s="53"/>
      <c r="H42" s="53"/>
      <c r="M42" s="53"/>
      <c r="R42" s="53"/>
      <c r="W42" s="53"/>
      <c r="AB42" s="53"/>
      <c r="AG42" s="53"/>
      <c r="AL42" s="15"/>
      <c r="AM42" s="14"/>
    </row>
    <row r="43" spans="1:39" s="50" customFormat="1" ht="12">
      <c r="A43" s="14"/>
      <c r="B43" s="15"/>
      <c r="C43" s="53"/>
      <c r="E43" s="53"/>
      <c r="F43" s="53"/>
      <c r="G43" s="53"/>
      <c r="H43" s="53"/>
      <c r="M43" s="53"/>
      <c r="R43" s="53"/>
      <c r="W43" s="53"/>
      <c r="AB43" s="53"/>
      <c r="AG43" s="53"/>
      <c r="AL43" s="15"/>
      <c r="AM43" s="14"/>
    </row>
    <row r="44" spans="1:39" s="50" customFormat="1" ht="12">
      <c r="A44" s="14"/>
      <c r="B44" s="15"/>
      <c r="C44" s="53"/>
      <c r="E44" s="53"/>
      <c r="F44" s="53"/>
      <c r="G44" s="53"/>
      <c r="H44" s="53"/>
      <c r="M44" s="53"/>
      <c r="R44" s="53"/>
      <c r="W44" s="53"/>
      <c r="AB44" s="53"/>
      <c r="AG44" s="53"/>
      <c r="AL44" s="15"/>
      <c r="AM44" s="14"/>
    </row>
    <row r="45" spans="1:39" s="50" customFormat="1" ht="12">
      <c r="A45" s="14"/>
      <c r="B45" s="15"/>
      <c r="C45" s="53"/>
      <c r="E45" s="53"/>
      <c r="F45" s="53"/>
      <c r="G45" s="53"/>
      <c r="H45" s="53"/>
      <c r="M45" s="53"/>
      <c r="R45" s="53"/>
      <c r="W45" s="53"/>
      <c r="AB45" s="53"/>
      <c r="AG45" s="53"/>
      <c r="AL45" s="15"/>
      <c r="AM45" s="14"/>
    </row>
    <row r="46" spans="1:39" s="50" customFormat="1" ht="12">
      <c r="A46" s="14"/>
      <c r="B46" s="15"/>
      <c r="C46" s="53"/>
      <c r="E46" s="53"/>
      <c r="F46" s="53"/>
      <c r="G46" s="53"/>
      <c r="H46" s="53"/>
      <c r="M46" s="53"/>
      <c r="R46" s="53"/>
      <c r="W46" s="53"/>
      <c r="AB46" s="53"/>
      <c r="AG46" s="53"/>
      <c r="AL46" s="15"/>
      <c r="AM46" s="14"/>
    </row>
    <row r="47" spans="1:39" s="50" customFormat="1" ht="12">
      <c r="A47" s="14"/>
      <c r="B47" s="15"/>
      <c r="C47" s="53"/>
      <c r="E47" s="53"/>
      <c r="F47" s="53"/>
      <c r="G47" s="53"/>
      <c r="H47" s="53"/>
      <c r="M47" s="53"/>
      <c r="R47" s="53"/>
      <c r="W47" s="53"/>
      <c r="AB47" s="53"/>
      <c r="AG47" s="53"/>
      <c r="AL47" s="15"/>
      <c r="AM47" s="14"/>
    </row>
    <row r="48" spans="1:39" s="50" customFormat="1" ht="12">
      <c r="A48" s="14"/>
      <c r="B48" s="15"/>
      <c r="C48" s="53"/>
      <c r="E48" s="53"/>
      <c r="F48" s="53"/>
      <c r="G48" s="53"/>
      <c r="H48" s="53"/>
      <c r="M48" s="53"/>
      <c r="R48" s="53"/>
      <c r="W48" s="53"/>
      <c r="AB48" s="53"/>
      <c r="AG48" s="53"/>
      <c r="AL48" s="15"/>
      <c r="AM48" s="14"/>
    </row>
    <row r="49" spans="1:39" s="50" customFormat="1" ht="12">
      <c r="A49" s="14"/>
      <c r="B49" s="15"/>
      <c r="C49" s="53"/>
      <c r="E49" s="53"/>
      <c r="F49" s="53"/>
      <c r="G49" s="53"/>
      <c r="H49" s="53"/>
      <c r="M49" s="53"/>
      <c r="R49" s="53"/>
      <c r="W49" s="53"/>
      <c r="AB49" s="53"/>
      <c r="AG49" s="53"/>
      <c r="AL49" s="15"/>
      <c r="AM49" s="14"/>
    </row>
    <row r="50" spans="1:39" s="50" customFormat="1" ht="12">
      <c r="A50" s="14"/>
      <c r="B50" s="15"/>
      <c r="C50" s="53"/>
      <c r="E50" s="53"/>
      <c r="F50" s="53"/>
      <c r="G50" s="53"/>
      <c r="H50" s="53"/>
      <c r="M50" s="53"/>
      <c r="R50" s="53"/>
      <c r="W50" s="53"/>
      <c r="AB50" s="53"/>
      <c r="AG50" s="53"/>
      <c r="AL50" s="15"/>
      <c r="AM50" s="14"/>
    </row>
    <row r="51" spans="1:39" s="50" customFormat="1" ht="12">
      <c r="A51" s="14"/>
      <c r="B51" s="15"/>
      <c r="C51" s="53"/>
      <c r="E51" s="53"/>
      <c r="F51" s="53"/>
      <c r="G51" s="53"/>
      <c r="H51" s="53"/>
      <c r="M51" s="53"/>
      <c r="R51" s="53"/>
      <c r="W51" s="53"/>
      <c r="AB51" s="53"/>
      <c r="AG51" s="53"/>
      <c r="AL51" s="15"/>
      <c r="AM51" s="14"/>
    </row>
    <row r="52" spans="1:39" s="50" customFormat="1" ht="12">
      <c r="A52" s="14"/>
      <c r="B52" s="15"/>
      <c r="C52" s="53"/>
      <c r="E52" s="53"/>
      <c r="F52" s="53"/>
      <c r="G52" s="53"/>
      <c r="H52" s="53"/>
      <c r="M52" s="53"/>
      <c r="R52" s="53"/>
      <c r="W52" s="53"/>
      <c r="AB52" s="53"/>
      <c r="AG52" s="53"/>
      <c r="AL52" s="15"/>
      <c r="AM52" s="14"/>
    </row>
    <row r="53" spans="1:39" s="50" customFormat="1" ht="12">
      <c r="A53" s="14"/>
      <c r="B53" s="15"/>
      <c r="C53" s="53"/>
      <c r="E53" s="53"/>
      <c r="F53" s="53"/>
      <c r="G53" s="53"/>
      <c r="H53" s="53"/>
      <c r="M53" s="53"/>
      <c r="R53" s="53"/>
      <c r="W53" s="53"/>
      <c r="AB53" s="53"/>
      <c r="AG53" s="53"/>
      <c r="AL53" s="15"/>
      <c r="AM53" s="14"/>
    </row>
    <row r="54" spans="1:39" s="50" customFormat="1" ht="12">
      <c r="A54" s="14"/>
      <c r="B54" s="15"/>
      <c r="C54" s="53"/>
      <c r="E54" s="53"/>
      <c r="F54" s="53"/>
      <c r="G54" s="53"/>
      <c r="H54" s="53"/>
      <c r="M54" s="53"/>
      <c r="R54" s="53"/>
      <c r="W54" s="53"/>
      <c r="AB54" s="53"/>
      <c r="AG54" s="53"/>
      <c r="AL54" s="15"/>
      <c r="AM54" s="14"/>
    </row>
    <row r="55" spans="1:39" s="50" customFormat="1" ht="12">
      <c r="A55" s="14"/>
      <c r="B55" s="15"/>
      <c r="C55" s="53"/>
      <c r="E55" s="53"/>
      <c r="F55" s="53"/>
      <c r="G55" s="53"/>
      <c r="H55" s="53"/>
      <c r="M55" s="53"/>
      <c r="R55" s="53"/>
      <c r="W55" s="53"/>
      <c r="AB55" s="53"/>
      <c r="AG55" s="53"/>
      <c r="AL55" s="15"/>
      <c r="AM55" s="14"/>
    </row>
    <row r="56" spans="1:39" s="50" customFormat="1" ht="12">
      <c r="A56" s="14"/>
      <c r="B56" s="15"/>
      <c r="C56" s="53"/>
      <c r="E56" s="53"/>
      <c r="F56" s="53"/>
      <c r="G56" s="53"/>
      <c r="H56" s="53"/>
      <c r="M56" s="53"/>
      <c r="R56" s="53"/>
      <c r="W56" s="53"/>
      <c r="AB56" s="53"/>
      <c r="AG56" s="53"/>
      <c r="AL56" s="15"/>
      <c r="AM56" s="14"/>
    </row>
    <row r="57" spans="1:39" s="50" customFormat="1" ht="12">
      <c r="A57" s="14"/>
      <c r="B57" s="15"/>
      <c r="C57" s="53"/>
      <c r="E57" s="53"/>
      <c r="F57" s="53"/>
      <c r="G57" s="53"/>
      <c r="H57" s="53"/>
      <c r="M57" s="53"/>
      <c r="R57" s="53"/>
      <c r="W57" s="53"/>
      <c r="AB57" s="53"/>
      <c r="AG57" s="53"/>
      <c r="AL57" s="15"/>
      <c r="AM57" s="14"/>
    </row>
    <row r="58" spans="1:39" s="50" customFormat="1" ht="12">
      <c r="A58" s="14"/>
      <c r="B58" s="15"/>
      <c r="C58" s="53"/>
      <c r="E58" s="53"/>
      <c r="F58" s="53"/>
      <c r="G58" s="53"/>
      <c r="H58" s="53"/>
      <c r="M58" s="53"/>
      <c r="R58" s="53"/>
      <c r="W58" s="53"/>
      <c r="AB58" s="53"/>
      <c r="AG58" s="53"/>
      <c r="AL58" s="15"/>
      <c r="AM58" s="14"/>
    </row>
    <row r="59" spans="1:39" s="50" customFormat="1" ht="12">
      <c r="A59" s="14"/>
      <c r="B59" s="15"/>
      <c r="C59" s="53"/>
      <c r="E59" s="53"/>
      <c r="F59" s="53"/>
      <c r="G59" s="53"/>
      <c r="H59" s="53"/>
      <c r="M59" s="53"/>
      <c r="R59" s="53"/>
      <c r="W59" s="53"/>
      <c r="AB59" s="53"/>
      <c r="AG59" s="53"/>
      <c r="AL59" s="15"/>
      <c r="AM59" s="14"/>
    </row>
  </sheetData>
  <sheetProtection/>
  <mergeCells count="12">
    <mergeCell ref="A1:Q1"/>
    <mergeCell ref="AL2:AL3"/>
    <mergeCell ref="AM2:AM3"/>
    <mergeCell ref="A4:B4"/>
    <mergeCell ref="W2:AA2"/>
    <mergeCell ref="AB2:AF2"/>
    <mergeCell ref="AG2:AK2"/>
    <mergeCell ref="A2:B3"/>
    <mergeCell ref="C2:G2"/>
    <mergeCell ref="H2:L2"/>
    <mergeCell ref="M2:Q2"/>
    <mergeCell ref="R2:V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85" r:id="rId1"/>
  <headerFooter alignWithMargins="0">
    <oddHeader>&amp;R資料１-2</oddHeader>
  </headerFooter>
  <colBreaks count="2" manualBreakCount="2">
    <brk id="22" max="36" man="1"/>
    <brk id="4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59"/>
  <sheetViews>
    <sheetView view="pageBreakPreview" zoomScale="80" zoomScaleNormal="80" zoomScaleSheetLayoutView="80" zoomScalePageLayoutView="0" workbookViewId="0" topLeftCell="A1">
      <selection activeCell="AR34" sqref="AR34"/>
    </sheetView>
  </sheetViews>
  <sheetFormatPr defaultColWidth="9.00390625" defaultRowHeight="13.5"/>
  <cols>
    <col min="1" max="1" width="3.75390625" style="14" customWidth="1"/>
    <col min="2" max="2" width="11.625" style="15" customWidth="1"/>
    <col min="3" max="3" width="9.875" style="16" bestFit="1" customWidth="1"/>
    <col min="4" max="4" width="9.00390625" style="1" customWidth="1"/>
    <col min="5" max="6" width="9.00390625" style="16" customWidth="1"/>
    <col min="7" max="7" width="9.875" style="16" bestFit="1" customWidth="1"/>
    <col min="8" max="8" width="9.875" style="16" customWidth="1"/>
    <col min="9" max="12" width="9.00390625" style="1" customWidth="1"/>
    <col min="13" max="13" width="9.875" style="16" customWidth="1"/>
    <col min="14" max="17" width="9.00390625" style="1" customWidth="1"/>
    <col min="18" max="18" width="9.875" style="16" customWidth="1"/>
    <col min="19" max="22" width="9.00390625" style="1" customWidth="1"/>
    <col min="23" max="23" width="9.875" style="16" customWidth="1"/>
    <col min="24" max="27" width="9.00390625" style="1" customWidth="1"/>
    <col min="28" max="28" width="9.875" style="16" customWidth="1"/>
    <col min="29" max="29" width="9.00390625" style="1" customWidth="1"/>
    <col min="30" max="32" width="10.625" style="1" customWidth="1"/>
    <col min="33" max="33" width="9.875" style="16" customWidth="1"/>
    <col min="34" max="34" width="9.00390625" style="1" customWidth="1"/>
    <col min="35" max="37" width="10.625" style="1" customWidth="1"/>
    <col min="38" max="38" width="9.875" style="16" customWidth="1"/>
    <col min="39" max="39" width="9.00390625" style="1" customWidth="1"/>
    <col min="40" max="42" width="10.625" style="1" customWidth="1"/>
    <col min="43" max="43" width="11.625" style="15" customWidth="1"/>
    <col min="44" max="44" width="3.75390625" style="14" customWidth="1"/>
    <col min="45" max="16384" width="9.00390625" style="1" customWidth="1"/>
  </cols>
  <sheetData>
    <row r="1" spans="1:44" ht="28.5" customHeight="1" thickBot="1">
      <c r="A1" s="153" t="s">
        <v>105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67"/>
      <c r="AM1" s="67"/>
      <c r="AN1" s="67"/>
      <c r="AO1" s="67"/>
      <c r="AP1" s="67"/>
      <c r="AQ1" s="67"/>
      <c r="AR1" s="67"/>
    </row>
    <row r="2" spans="1:44" ht="32.25" customHeight="1" thickBot="1">
      <c r="A2" s="141" t="s">
        <v>56</v>
      </c>
      <c r="B2" s="142"/>
      <c r="C2" s="145" t="s">
        <v>55</v>
      </c>
      <c r="D2" s="146"/>
      <c r="E2" s="146"/>
      <c r="F2" s="146"/>
      <c r="G2" s="146"/>
      <c r="H2" s="156" t="s">
        <v>103</v>
      </c>
      <c r="I2" s="157"/>
      <c r="J2" s="157"/>
      <c r="K2" s="157"/>
      <c r="L2" s="158"/>
      <c r="M2" s="147" t="s">
        <v>58</v>
      </c>
      <c r="N2" s="148"/>
      <c r="O2" s="148"/>
      <c r="P2" s="148"/>
      <c r="Q2" s="149"/>
      <c r="R2" s="135" t="s">
        <v>59</v>
      </c>
      <c r="S2" s="136"/>
      <c r="T2" s="136"/>
      <c r="U2" s="136"/>
      <c r="V2" s="137"/>
      <c r="W2" s="150" t="s">
        <v>43</v>
      </c>
      <c r="X2" s="151"/>
      <c r="Y2" s="151"/>
      <c r="Z2" s="151"/>
      <c r="AA2" s="152"/>
      <c r="AB2" s="134" t="s">
        <v>102</v>
      </c>
      <c r="AC2" s="134"/>
      <c r="AD2" s="134"/>
      <c r="AE2" s="134"/>
      <c r="AF2" s="134"/>
      <c r="AG2" s="135" t="s">
        <v>60</v>
      </c>
      <c r="AH2" s="136"/>
      <c r="AI2" s="136"/>
      <c r="AJ2" s="136"/>
      <c r="AK2" s="137"/>
      <c r="AL2" s="138" t="s">
        <v>72</v>
      </c>
      <c r="AM2" s="139"/>
      <c r="AN2" s="139"/>
      <c r="AO2" s="139"/>
      <c r="AP2" s="140"/>
      <c r="AQ2" s="154"/>
      <c r="AR2" s="154"/>
    </row>
    <row r="3" spans="1:44" s="50" customFormat="1" ht="19.5" customHeight="1" thickBot="1">
      <c r="A3" s="143"/>
      <c r="B3" s="144"/>
      <c r="C3" s="52" t="s">
        <v>88</v>
      </c>
      <c r="D3" s="70" t="s">
        <v>52</v>
      </c>
      <c r="E3" s="51" t="s">
        <v>53</v>
      </c>
      <c r="F3" s="88" t="s">
        <v>52</v>
      </c>
      <c r="G3" s="52" t="s">
        <v>54</v>
      </c>
      <c r="H3" s="75" t="s">
        <v>88</v>
      </c>
      <c r="I3" s="70" t="s">
        <v>52</v>
      </c>
      <c r="J3" s="52" t="s">
        <v>53</v>
      </c>
      <c r="K3" s="70" t="s">
        <v>52</v>
      </c>
      <c r="L3" s="94" t="s">
        <v>54</v>
      </c>
      <c r="M3" s="75" t="s">
        <v>88</v>
      </c>
      <c r="N3" s="70" t="s">
        <v>52</v>
      </c>
      <c r="O3" s="52" t="s">
        <v>53</v>
      </c>
      <c r="P3" s="70" t="s">
        <v>52</v>
      </c>
      <c r="Q3" s="94" t="s">
        <v>54</v>
      </c>
      <c r="R3" s="75" t="s">
        <v>88</v>
      </c>
      <c r="S3" s="70" t="s">
        <v>52</v>
      </c>
      <c r="T3" s="52" t="s">
        <v>53</v>
      </c>
      <c r="U3" s="70" t="s">
        <v>52</v>
      </c>
      <c r="V3" s="94" t="s">
        <v>54</v>
      </c>
      <c r="W3" s="75" t="s">
        <v>88</v>
      </c>
      <c r="X3" s="70" t="s">
        <v>52</v>
      </c>
      <c r="Y3" s="52" t="s">
        <v>53</v>
      </c>
      <c r="Z3" s="71" t="s">
        <v>52</v>
      </c>
      <c r="AA3" s="105" t="s">
        <v>54</v>
      </c>
      <c r="AB3" s="110" t="s">
        <v>88</v>
      </c>
      <c r="AC3" s="111" t="s">
        <v>52</v>
      </c>
      <c r="AD3" s="112" t="s">
        <v>53</v>
      </c>
      <c r="AE3" s="113" t="s">
        <v>52</v>
      </c>
      <c r="AF3" s="115" t="s">
        <v>54</v>
      </c>
      <c r="AG3" s="75" t="s">
        <v>88</v>
      </c>
      <c r="AH3" s="70" t="s">
        <v>52</v>
      </c>
      <c r="AI3" s="52" t="s">
        <v>53</v>
      </c>
      <c r="AJ3" s="72" t="s">
        <v>52</v>
      </c>
      <c r="AK3" s="94" t="s">
        <v>54</v>
      </c>
      <c r="AL3" s="75" t="s">
        <v>88</v>
      </c>
      <c r="AM3" s="70" t="s">
        <v>52</v>
      </c>
      <c r="AN3" s="52" t="s">
        <v>53</v>
      </c>
      <c r="AO3" s="71" t="s">
        <v>52</v>
      </c>
      <c r="AP3" s="105" t="s">
        <v>54</v>
      </c>
      <c r="AQ3" s="155"/>
      <c r="AR3" s="155"/>
    </row>
    <row r="4" spans="1:44" s="50" customFormat="1" ht="19.5" customHeight="1" thickBot="1">
      <c r="A4" s="132" t="s">
        <v>49</v>
      </c>
      <c r="B4" s="133"/>
      <c r="C4" s="38">
        <f>SUM(C5:C37)</f>
        <v>1312914</v>
      </c>
      <c r="D4" s="69">
        <f>C4*100/E4</f>
        <v>99.33261962496265</v>
      </c>
      <c r="E4" s="38">
        <f>SUM(E5:E37)</f>
        <v>1321735</v>
      </c>
      <c r="F4" s="89">
        <f>E4*100/G4</f>
        <v>99.99213217343413</v>
      </c>
      <c r="G4" s="38">
        <f>SUM(G5:G37)</f>
        <v>1321839</v>
      </c>
      <c r="H4" s="76">
        <f>SUM(H5:H37)</f>
        <v>23137</v>
      </c>
      <c r="I4" s="69">
        <f>H4*100/J4</f>
        <v>97.25351402246285</v>
      </c>
      <c r="J4" s="38">
        <f>SUM(J5:J37)</f>
        <v>23790.399999999998</v>
      </c>
      <c r="K4" s="89">
        <f>J4*100/L4</f>
        <v>106.07880644398965</v>
      </c>
      <c r="L4" s="120">
        <f>SUM(L5:L37)</f>
        <v>22427.1</v>
      </c>
      <c r="M4" s="76">
        <f>SUM(M5:M37)</f>
        <v>449549.70000000007</v>
      </c>
      <c r="N4" s="69">
        <f>M4*100/O4</f>
        <v>100.93952067223904</v>
      </c>
      <c r="O4" s="38">
        <f>SUM(O5:O37)</f>
        <v>445365.39999999997</v>
      </c>
      <c r="P4" s="89">
        <f>O4*100/Q4</f>
        <v>101.15563506098654</v>
      </c>
      <c r="Q4" s="120">
        <f>SUM(Q5:Q37)</f>
        <v>440277.4</v>
      </c>
      <c r="R4" s="76">
        <f>SUM(R5:R37)</f>
        <v>309712.8</v>
      </c>
      <c r="S4" s="69">
        <f>R4*100/T4</f>
        <v>100.15104494581496</v>
      </c>
      <c r="T4" s="38">
        <f>SUM(T5:T37)</f>
        <v>309245.6999999999</v>
      </c>
      <c r="U4" s="69">
        <f>T4*100/V4</f>
        <v>100.7270361964421</v>
      </c>
      <c r="V4" s="120">
        <f>SUM(V5:V37)</f>
        <v>307013.5999999999</v>
      </c>
      <c r="W4" s="76">
        <f>SUM(W5:W37)</f>
        <v>139836.9</v>
      </c>
      <c r="X4" s="69">
        <f>W4*100/Y4</f>
        <v>102.73083176057544</v>
      </c>
      <c r="Y4" s="38">
        <f>SUM(Y5:Y37)</f>
        <v>136119.69999999998</v>
      </c>
      <c r="Z4" s="69">
        <f>Y4*100/AA4</f>
        <v>102.14304259671421</v>
      </c>
      <c r="AA4" s="120">
        <f>SUM(AA5:AA37)</f>
        <v>133263.79999999996</v>
      </c>
      <c r="AB4" s="76">
        <f>M4/C4/365*1000000</f>
        <v>938.0987739475933</v>
      </c>
      <c r="AC4" s="69">
        <f>AB4*100/AD4</f>
        <v>101.61769724119164</v>
      </c>
      <c r="AD4" s="41">
        <f>O4/E4/365*1000000</f>
        <v>923.1647630441744</v>
      </c>
      <c r="AE4" s="114" t="s">
        <v>97</v>
      </c>
      <c r="AF4" s="39" t="s">
        <v>63</v>
      </c>
      <c r="AG4" s="76">
        <f>R4/C4/365*1000000</f>
        <v>646.2938312624301</v>
      </c>
      <c r="AH4" s="69">
        <f aca="true" t="shared" si="0" ref="AH4:AH37">AG4*100/AI4</f>
        <v>100.82392402812121</v>
      </c>
      <c r="AI4" s="40">
        <f>T4/E4/365*1000000</f>
        <v>641.0123762711017</v>
      </c>
      <c r="AJ4" s="114" t="s">
        <v>97</v>
      </c>
      <c r="AK4" s="95" t="s">
        <v>63</v>
      </c>
      <c r="AL4" s="76">
        <f>W4/C4/365*1000000</f>
        <v>291.80494268516287</v>
      </c>
      <c r="AM4" s="69">
        <f aca="true" t="shared" si="1" ref="AM4:AM37">AL4*100/AN4</f>
        <v>103.42104350861075</v>
      </c>
      <c r="AN4" s="40">
        <f>Y4/E4/365*1000000</f>
        <v>282.15238677307235</v>
      </c>
      <c r="AO4" s="114" t="s">
        <v>97</v>
      </c>
      <c r="AP4" s="118" t="s">
        <v>63</v>
      </c>
      <c r="AQ4" s="83"/>
      <c r="AR4" s="83"/>
    </row>
    <row r="5" spans="1:44" s="50" customFormat="1" ht="19.5" customHeight="1">
      <c r="A5" s="34">
        <v>1</v>
      </c>
      <c r="B5" s="45" t="s">
        <v>50</v>
      </c>
      <c r="C5" s="35">
        <v>295667</v>
      </c>
      <c r="D5" s="36">
        <f>C5*100/E5</f>
        <v>100.15785854383962</v>
      </c>
      <c r="E5" s="42">
        <v>295201</v>
      </c>
      <c r="F5" s="90">
        <f aca="true" t="shared" si="2" ref="F5:F37">E5*100/G5</f>
        <v>100.59600888731377</v>
      </c>
      <c r="G5" s="35">
        <v>293452</v>
      </c>
      <c r="H5" s="77">
        <v>7082</v>
      </c>
      <c r="I5" s="36">
        <f aca="true" t="shared" si="3" ref="I5:I37">H5*100/J5</f>
        <v>97.25350178522383</v>
      </c>
      <c r="J5" s="19">
        <v>7282</v>
      </c>
      <c r="K5" s="36">
        <f aca="true" t="shared" si="4" ref="K5:K37">J5*100/L5</f>
        <v>100.07421048291783</v>
      </c>
      <c r="L5" s="96">
        <v>7276.6</v>
      </c>
      <c r="M5" s="77">
        <f>H5+'市町村別（集団回収量除く）'!H5</f>
        <v>118390.1</v>
      </c>
      <c r="N5" s="36">
        <f aca="true" t="shared" si="5" ref="N5:N37">M5*100/O5</f>
        <v>100.84799471185215</v>
      </c>
      <c r="O5" s="19">
        <f>J5+'市町村別（集団回収量除く）'!J5</f>
        <v>117394.6</v>
      </c>
      <c r="P5" s="36">
        <f aca="true" t="shared" si="6" ref="P5:P37">O5*100/Q5</f>
        <v>99.86346827998105</v>
      </c>
      <c r="Q5" s="96">
        <f>L5+'市町村別（集団回収量除く）'!L5</f>
        <v>117555.1</v>
      </c>
      <c r="R5" s="77">
        <f>H5+'市町村別（集団回収量除く）'!M5</f>
        <v>73966.29999999999</v>
      </c>
      <c r="S5" s="36">
        <f aca="true" t="shared" si="7" ref="S5:S37">R5*100/T5</f>
        <v>99.96837397637779</v>
      </c>
      <c r="T5" s="37">
        <f>J5+'市町村別（集団回収量除く）'!O5</f>
        <v>73989.7</v>
      </c>
      <c r="U5" s="36">
        <f aca="true" t="shared" si="8" ref="U5:U37">T5*100/V5</f>
        <v>100.0659986556831</v>
      </c>
      <c r="V5" s="100">
        <f>L5+'市町村別（集団回収量除く）'!Q5</f>
        <v>73940.90000000001</v>
      </c>
      <c r="W5" s="77">
        <v>44423.799999999996</v>
      </c>
      <c r="X5" s="36">
        <f aca="true" t="shared" si="9" ref="X5:X37">W5*100/Y5</f>
        <v>102.34743082002262</v>
      </c>
      <c r="Y5" s="37">
        <v>43404.9</v>
      </c>
      <c r="Z5" s="36">
        <f aca="true" t="shared" si="10" ref="Z5:Z37">Y5*100/AA5</f>
        <v>99.52011042275223</v>
      </c>
      <c r="AA5" s="106">
        <v>43614.2</v>
      </c>
      <c r="AB5" s="77">
        <f aca="true" t="shared" si="11" ref="AB5:AB37">M5/C5/365*1000000</f>
        <v>1097.0329402881093</v>
      </c>
      <c r="AC5" s="36">
        <f aca="true" t="shared" si="12" ref="AC5:AC37">AB5*100/AD5</f>
        <v>100.68904844616908</v>
      </c>
      <c r="AD5" s="22">
        <f aca="true" t="shared" si="13" ref="AD5:AD37">O5/E5/365*1000000</f>
        <v>1089.5255812002345</v>
      </c>
      <c r="AE5" s="36">
        <f aca="true" t="shared" si="14" ref="AE5:AE37">AD5*100/AF5</f>
        <v>99.54377706513783</v>
      </c>
      <c r="AF5" s="19">
        <f>Q5/G5/366*1000000</f>
        <v>1094.5190280325494</v>
      </c>
      <c r="AG5" s="77">
        <f aca="true" t="shared" si="15" ref="AG5:AG37">R5/C5/365*1000000</f>
        <v>685.3906498198106</v>
      </c>
      <c r="AH5" s="36">
        <f t="shared" si="0"/>
        <v>99.81081407867872</v>
      </c>
      <c r="AI5" s="37">
        <f aca="true" t="shared" si="16" ref="AI5:AI37">T5/E5/365*1000000</f>
        <v>686.6897701881601</v>
      </c>
      <c r="AJ5" s="36">
        <f aca="true" t="shared" si="17" ref="AJ5:AJ37">AI5*100/AK5</f>
        <v>99.74565908380838</v>
      </c>
      <c r="AK5" s="100">
        <f>V5/G5/366*1000000</f>
        <v>688.4407567162286</v>
      </c>
      <c r="AL5" s="77">
        <f aca="true" t="shared" si="18" ref="AL5:AL37">W5/C5/365*1000000</f>
        <v>411.6422904682985</v>
      </c>
      <c r="AM5" s="36">
        <f t="shared" si="1"/>
        <v>102.18612129693707</v>
      </c>
      <c r="AN5" s="37">
        <f aca="true" t="shared" si="19" ref="AN5:AN37">Y5/E5/365*1000000</f>
        <v>402.8358110120743</v>
      </c>
      <c r="AO5" s="36">
        <f aca="true" t="shared" si="20" ref="AO5:AO37">AN5*100/AP5</f>
        <v>99.20151839355114</v>
      </c>
      <c r="AP5" s="106">
        <f>AA5/G5/366*1000000</f>
        <v>406.07827131632064</v>
      </c>
      <c r="AQ5" s="45" t="s">
        <v>50</v>
      </c>
      <c r="AR5" s="34">
        <v>1</v>
      </c>
    </row>
    <row r="6" spans="1:44" s="50" customFormat="1" ht="19.5" customHeight="1">
      <c r="A6" s="25">
        <v>2</v>
      </c>
      <c r="B6" s="46" t="s">
        <v>0</v>
      </c>
      <c r="C6" s="17">
        <v>57590</v>
      </c>
      <c r="D6" s="18">
        <f aca="true" t="shared" si="21" ref="D6:D37">C6*100/E6</f>
        <v>98.87204491218432</v>
      </c>
      <c r="E6" s="43">
        <v>58247</v>
      </c>
      <c r="F6" s="91">
        <f t="shared" si="2"/>
        <v>98.90309544428031</v>
      </c>
      <c r="G6" s="17">
        <v>58893</v>
      </c>
      <c r="H6" s="78">
        <v>489</v>
      </c>
      <c r="I6" s="18">
        <f t="shared" si="3"/>
        <v>100.3076923076923</v>
      </c>
      <c r="J6" s="19">
        <v>487.5</v>
      </c>
      <c r="K6" s="18">
        <f t="shared" si="4"/>
        <v>95.66326530612244</v>
      </c>
      <c r="L6" s="97">
        <v>509.6</v>
      </c>
      <c r="M6" s="78">
        <f>H6+'市町村別（集団回収量除く）'!H6</f>
        <v>21651.8</v>
      </c>
      <c r="N6" s="18">
        <f t="shared" si="5"/>
        <v>101.35234448506522</v>
      </c>
      <c r="O6" s="19">
        <f>J6+'市町村別（集団回収量除く）'!J6</f>
        <v>21362.9</v>
      </c>
      <c r="P6" s="18">
        <f t="shared" si="6"/>
        <v>100.07588995020309</v>
      </c>
      <c r="Q6" s="97">
        <f>L6+'市町村別（集団回収量除く）'!L6</f>
        <v>21346.699999999997</v>
      </c>
      <c r="R6" s="78">
        <f>H6+'市町村別（集団回収量除く）'!M6</f>
        <v>15464.2</v>
      </c>
      <c r="S6" s="18">
        <f t="shared" si="7"/>
        <v>99.72914060182379</v>
      </c>
      <c r="T6" s="11">
        <f>J6+'市町村別（集団回収量除く）'!O6</f>
        <v>15506.2</v>
      </c>
      <c r="U6" s="18">
        <f t="shared" si="8"/>
        <v>98.71656119889481</v>
      </c>
      <c r="V6" s="101">
        <f>L6+'市町村別（集団回収量除く）'!Q6</f>
        <v>15707.800000000001</v>
      </c>
      <c r="W6" s="78">
        <v>6187.599999999999</v>
      </c>
      <c r="X6" s="18">
        <f t="shared" si="9"/>
        <v>105.64993938566087</v>
      </c>
      <c r="Y6" s="11">
        <v>5856.7</v>
      </c>
      <c r="Z6" s="18">
        <f t="shared" si="10"/>
        <v>103.86245544343755</v>
      </c>
      <c r="AA6" s="107">
        <v>5638.9</v>
      </c>
      <c r="AB6" s="78">
        <f t="shared" si="11"/>
        <v>1030.0399374891474</v>
      </c>
      <c r="AC6" s="18">
        <f t="shared" si="12"/>
        <v>102.50859540235446</v>
      </c>
      <c r="AD6" s="22">
        <f t="shared" si="13"/>
        <v>1004.8327493379048</v>
      </c>
      <c r="AE6" s="18">
        <f t="shared" si="14"/>
        <v>101.46302299218684</v>
      </c>
      <c r="AF6" s="21">
        <f aca="true" t="shared" si="22" ref="AF6:AF37">Q6/G6/366*1000000</f>
        <v>990.3437919598374</v>
      </c>
      <c r="AG6" s="78">
        <f t="shared" si="15"/>
        <v>735.6775695932752</v>
      </c>
      <c r="AH6" s="18">
        <f t="shared" si="0"/>
        <v>100.86687363490937</v>
      </c>
      <c r="AI6" s="11">
        <f t="shared" si="16"/>
        <v>729.3549835361031</v>
      </c>
      <c r="AJ6" s="32">
        <f t="shared" si="17"/>
        <v>100.08485284134868</v>
      </c>
      <c r="AK6" s="101">
        <f aca="true" t="shared" si="23" ref="AK6:AK37">V6/G6/366*1000000</f>
        <v>728.7366297997694</v>
      </c>
      <c r="AL6" s="78">
        <f t="shared" si="18"/>
        <v>294.3623678958723</v>
      </c>
      <c r="AM6" s="18">
        <f t="shared" si="1"/>
        <v>106.85521825658253</v>
      </c>
      <c r="AN6" s="11">
        <f t="shared" si="19"/>
        <v>275.4777658018015</v>
      </c>
      <c r="AO6" s="18">
        <f t="shared" si="20"/>
        <v>105.30207335579227</v>
      </c>
      <c r="AP6" s="107">
        <f aca="true" t="shared" si="24" ref="AP6:AP37">AA6/G6/366*1000000</f>
        <v>261.60716216006824</v>
      </c>
      <c r="AQ6" s="46" t="s">
        <v>0</v>
      </c>
      <c r="AR6" s="25">
        <v>2</v>
      </c>
    </row>
    <row r="7" spans="1:44" s="50" customFormat="1" ht="19.5" customHeight="1">
      <c r="A7" s="25">
        <v>3</v>
      </c>
      <c r="B7" s="47" t="s">
        <v>1</v>
      </c>
      <c r="C7" s="17">
        <v>39174</v>
      </c>
      <c r="D7" s="18">
        <f t="shared" si="21"/>
        <v>99.3230394766867</v>
      </c>
      <c r="E7" s="43">
        <v>39441</v>
      </c>
      <c r="F7" s="91">
        <f t="shared" si="2"/>
        <v>99.94931704721117</v>
      </c>
      <c r="G7" s="17">
        <v>39461</v>
      </c>
      <c r="H7" s="78">
        <v>396</v>
      </c>
      <c r="I7" s="18">
        <f t="shared" si="3"/>
        <v>105.96735349210597</v>
      </c>
      <c r="J7" s="19">
        <v>373.7</v>
      </c>
      <c r="K7" s="18">
        <f t="shared" si="4"/>
        <v>119.92939666238767</v>
      </c>
      <c r="L7" s="97">
        <v>311.6</v>
      </c>
      <c r="M7" s="78">
        <f>H7+'市町村別（集団回収量除く）'!H7</f>
        <v>10776.900000000001</v>
      </c>
      <c r="N7" s="18">
        <f t="shared" si="5"/>
        <v>104.72465429951316</v>
      </c>
      <c r="O7" s="19">
        <f>J7+'市町村別（集団回収量除く）'!J7</f>
        <v>10290.7</v>
      </c>
      <c r="P7" s="18">
        <f t="shared" si="6"/>
        <v>101.48319083261836</v>
      </c>
      <c r="Q7" s="97">
        <f>L7+'市町村別（集団回収量除く）'!L7</f>
        <v>10140.300000000001</v>
      </c>
      <c r="R7" s="78">
        <f>H7+'市町村別（集団回収量除く）'!M7</f>
        <v>9853.1</v>
      </c>
      <c r="S7" s="18">
        <f t="shared" si="7"/>
        <v>103.9992822612991</v>
      </c>
      <c r="T7" s="11">
        <f>J7+'市町村別（集団回収量除く）'!O7</f>
        <v>9474.2</v>
      </c>
      <c r="U7" s="18">
        <f t="shared" si="8"/>
        <v>99.98944613306315</v>
      </c>
      <c r="V7" s="101">
        <f>L7+'市町村別（集団回収量除く）'!Q7</f>
        <v>9475.2</v>
      </c>
      <c r="W7" s="78">
        <v>923.8</v>
      </c>
      <c r="X7" s="18">
        <f t="shared" si="9"/>
        <v>113.14145744029393</v>
      </c>
      <c r="Y7" s="11">
        <v>816.5</v>
      </c>
      <c r="Z7" s="18">
        <f t="shared" si="10"/>
        <v>122.76349421139678</v>
      </c>
      <c r="AA7" s="107">
        <v>665.1</v>
      </c>
      <c r="AB7" s="78">
        <f t="shared" si="11"/>
        <v>753.7079038305391</v>
      </c>
      <c r="AC7" s="18">
        <f t="shared" si="12"/>
        <v>105.43843085278752</v>
      </c>
      <c r="AD7" s="22">
        <f t="shared" si="13"/>
        <v>714.8322463968202</v>
      </c>
      <c r="AE7" s="18">
        <f t="shared" si="14"/>
        <v>101.81282871979884</v>
      </c>
      <c r="AF7" s="21">
        <f t="shared" si="22"/>
        <v>702.1042980390267</v>
      </c>
      <c r="AG7" s="78">
        <f t="shared" si="15"/>
        <v>689.0997733330256</v>
      </c>
      <c r="AH7" s="18">
        <f t="shared" si="0"/>
        <v>104.70811486363145</v>
      </c>
      <c r="AI7" s="11">
        <f t="shared" si="16"/>
        <v>658.1149648529987</v>
      </c>
      <c r="AJ7" s="32">
        <f t="shared" si="17"/>
        <v>100.31423203596219</v>
      </c>
      <c r="AK7" s="101">
        <f t="shared" si="23"/>
        <v>656.0534347878648</v>
      </c>
      <c r="AL7" s="78">
        <f t="shared" si="18"/>
        <v>64.60813049751337</v>
      </c>
      <c r="AM7" s="18">
        <f t="shared" si="1"/>
        <v>113.91260077864484</v>
      </c>
      <c r="AN7" s="11">
        <f t="shared" si="19"/>
        <v>56.71728154382148</v>
      </c>
      <c r="AO7" s="18">
        <f t="shared" si="20"/>
        <v>123.16225481916564</v>
      </c>
      <c r="AP7" s="107">
        <f t="shared" si="24"/>
        <v>46.050863251161864</v>
      </c>
      <c r="AQ7" s="47" t="s">
        <v>1</v>
      </c>
      <c r="AR7" s="25">
        <v>3</v>
      </c>
    </row>
    <row r="8" spans="1:44" s="50" customFormat="1" ht="19.5" customHeight="1">
      <c r="A8" s="24">
        <v>4</v>
      </c>
      <c r="B8" s="47" t="s">
        <v>2</v>
      </c>
      <c r="C8" s="17">
        <v>100843</v>
      </c>
      <c r="D8" s="18">
        <f t="shared" si="21"/>
        <v>99.2979242979243</v>
      </c>
      <c r="E8" s="43">
        <v>101556</v>
      </c>
      <c r="F8" s="91">
        <f t="shared" si="2"/>
        <v>99.2562330795469</v>
      </c>
      <c r="G8" s="17">
        <v>102317</v>
      </c>
      <c r="H8" s="78">
        <v>3893</v>
      </c>
      <c r="I8" s="18">
        <f t="shared" si="3"/>
        <v>100.40233145922525</v>
      </c>
      <c r="J8" s="19">
        <v>3877.4</v>
      </c>
      <c r="K8" s="18">
        <f t="shared" si="4"/>
        <v>99.96906100139226</v>
      </c>
      <c r="L8" s="97">
        <v>3878.6</v>
      </c>
      <c r="M8" s="78">
        <f>H8+'市町村別（集団回収量除く）'!H8</f>
        <v>36498.6</v>
      </c>
      <c r="N8" s="18">
        <f t="shared" si="5"/>
        <v>100.39444151043043</v>
      </c>
      <c r="O8" s="19">
        <f>J8+'市町村別（集団回収量除く）'!J8</f>
        <v>36355.2</v>
      </c>
      <c r="P8" s="18">
        <f t="shared" si="6"/>
        <v>98.84153088661901</v>
      </c>
      <c r="Q8" s="97">
        <f>L8+'市町村別（集団回収量除く）'!L8</f>
        <v>36781.299999999996</v>
      </c>
      <c r="R8" s="78">
        <f>H8+'市町村別（集団回収量除く）'!M8</f>
        <v>22609.9</v>
      </c>
      <c r="S8" s="18">
        <f t="shared" si="7"/>
        <v>100.06107248595995</v>
      </c>
      <c r="T8" s="11">
        <f>J8+'市町村別（集団回収量除く）'!O8</f>
        <v>22596.100000000002</v>
      </c>
      <c r="U8" s="18">
        <f t="shared" si="8"/>
        <v>99.29209217302657</v>
      </c>
      <c r="V8" s="101">
        <f>L8+'市町村別（集団回収量除く）'!Q8</f>
        <v>22757.199999999997</v>
      </c>
      <c r="W8" s="78">
        <v>13888.699999999999</v>
      </c>
      <c r="X8" s="18">
        <f t="shared" si="9"/>
        <v>100.94192207339142</v>
      </c>
      <c r="Y8" s="11">
        <v>13759.1</v>
      </c>
      <c r="Z8" s="18">
        <f t="shared" si="10"/>
        <v>98.11039567601486</v>
      </c>
      <c r="AA8" s="107">
        <v>14024.1</v>
      </c>
      <c r="AB8" s="78">
        <f t="shared" si="11"/>
        <v>991.6024353059869</v>
      </c>
      <c r="AC8" s="18">
        <f t="shared" si="12"/>
        <v>101.10427002403016</v>
      </c>
      <c r="AD8" s="22">
        <f t="shared" si="13"/>
        <v>980.7720634057353</v>
      </c>
      <c r="AE8" s="18">
        <f t="shared" si="14"/>
        <v>99.85501819512461</v>
      </c>
      <c r="AF8" s="21">
        <f t="shared" si="22"/>
        <v>982.1960689939777</v>
      </c>
      <c r="AG8" s="78">
        <f t="shared" si="15"/>
        <v>614.2710104503964</v>
      </c>
      <c r="AH8" s="18">
        <f t="shared" si="0"/>
        <v>100.76854394835686</v>
      </c>
      <c r="AI8" s="11">
        <f t="shared" si="16"/>
        <v>609.5860735719331</v>
      </c>
      <c r="AJ8" s="32">
        <f t="shared" si="17"/>
        <v>100.31019938311995</v>
      </c>
      <c r="AK8" s="101">
        <f t="shared" si="23"/>
        <v>607.7009888532963</v>
      </c>
      <c r="AL8" s="78">
        <f t="shared" si="18"/>
        <v>377.3314248555907</v>
      </c>
      <c r="AM8" s="18">
        <f t="shared" si="1"/>
        <v>101.65562149167856</v>
      </c>
      <c r="AN8" s="11">
        <f t="shared" si="19"/>
        <v>371.18598983380247</v>
      </c>
      <c r="AO8" s="18">
        <f t="shared" si="20"/>
        <v>99.11638617371531</v>
      </c>
      <c r="AP8" s="107">
        <f t="shared" si="24"/>
        <v>374.4950801406814</v>
      </c>
      <c r="AQ8" s="47" t="s">
        <v>2</v>
      </c>
      <c r="AR8" s="24">
        <v>4</v>
      </c>
    </row>
    <row r="9" spans="1:44" s="50" customFormat="1" ht="19.5" customHeight="1">
      <c r="A9" s="24">
        <v>5</v>
      </c>
      <c r="B9" s="47" t="s">
        <v>3</v>
      </c>
      <c r="C9" s="17">
        <v>93880</v>
      </c>
      <c r="D9" s="18">
        <f t="shared" si="21"/>
        <v>99.73758857713514</v>
      </c>
      <c r="E9" s="43">
        <v>94127</v>
      </c>
      <c r="F9" s="91">
        <f t="shared" si="2"/>
        <v>100.66520506924763</v>
      </c>
      <c r="G9" s="17">
        <v>93505</v>
      </c>
      <c r="H9" s="78">
        <v>1413</v>
      </c>
      <c r="I9" s="18">
        <f t="shared" si="3"/>
        <v>85.34670210195699</v>
      </c>
      <c r="J9" s="19">
        <v>1655.6</v>
      </c>
      <c r="K9" s="18">
        <f t="shared" si="4"/>
        <v>96.71125649862725</v>
      </c>
      <c r="L9" s="97">
        <v>1711.9</v>
      </c>
      <c r="M9" s="78">
        <f>H9+'市町村別（集団回収量除く）'!H9</f>
        <v>27068.4</v>
      </c>
      <c r="N9" s="18">
        <f t="shared" si="5"/>
        <v>99.58977038178949</v>
      </c>
      <c r="O9" s="19">
        <f>J9+'市町村別（集団回収量除く）'!J9</f>
        <v>27179.899999999998</v>
      </c>
      <c r="P9" s="18">
        <f t="shared" si="6"/>
        <v>98.82198524572878</v>
      </c>
      <c r="Q9" s="97">
        <f>L9+'市町村別（集団回収量除く）'!L9</f>
        <v>27503.9</v>
      </c>
      <c r="R9" s="78">
        <f>H9+'市町村別（集団回収量除く）'!M9</f>
        <v>18138.4</v>
      </c>
      <c r="S9" s="18">
        <f t="shared" si="7"/>
        <v>98.19933950517029</v>
      </c>
      <c r="T9" s="11">
        <f>J9+'市町村別（集団回収量除く）'!O9</f>
        <v>18471</v>
      </c>
      <c r="U9" s="18">
        <f t="shared" si="8"/>
        <v>97.93379885158026</v>
      </c>
      <c r="V9" s="101">
        <f>L9+'市町村別（集団回収量除く）'!Q9</f>
        <v>18860.7</v>
      </c>
      <c r="W9" s="78">
        <v>8929.999999999998</v>
      </c>
      <c r="X9" s="18">
        <f t="shared" si="9"/>
        <v>102.53878216537103</v>
      </c>
      <c r="Y9" s="11">
        <v>8708.9</v>
      </c>
      <c r="Z9" s="18">
        <f t="shared" si="10"/>
        <v>100.76013513513513</v>
      </c>
      <c r="AA9" s="107">
        <v>8643.2</v>
      </c>
      <c r="AB9" s="78">
        <f t="shared" si="11"/>
        <v>789.9446101406052</v>
      </c>
      <c r="AC9" s="18">
        <f t="shared" si="12"/>
        <v>99.8517928922742</v>
      </c>
      <c r="AD9" s="22">
        <f t="shared" si="13"/>
        <v>791.1171019160792</v>
      </c>
      <c r="AE9" s="18">
        <f t="shared" si="14"/>
        <v>98.43791640082553</v>
      </c>
      <c r="AF9" s="21">
        <f t="shared" si="22"/>
        <v>803.6711166201042</v>
      </c>
      <c r="AG9" s="78">
        <f t="shared" si="15"/>
        <v>529.3379481821738</v>
      </c>
      <c r="AH9" s="18">
        <f t="shared" si="0"/>
        <v>98.45770376654416</v>
      </c>
      <c r="AI9" s="11">
        <f t="shared" si="16"/>
        <v>537.6297922174805</v>
      </c>
      <c r="AJ9" s="32">
        <f t="shared" si="17"/>
        <v>97.55318191792539</v>
      </c>
      <c r="AK9" s="101">
        <f t="shared" si="23"/>
        <v>551.1145629978586</v>
      </c>
      <c r="AL9" s="78">
        <f t="shared" si="18"/>
        <v>260.6066619584313</v>
      </c>
      <c r="AM9" s="18">
        <f t="shared" si="1"/>
        <v>102.80856357988795</v>
      </c>
      <c r="AN9" s="11">
        <f t="shared" si="19"/>
        <v>253.4873096985987</v>
      </c>
      <c r="AO9" s="18">
        <f t="shared" si="20"/>
        <v>100.3685337256166</v>
      </c>
      <c r="AP9" s="107">
        <f t="shared" si="24"/>
        <v>252.55655362224573</v>
      </c>
      <c r="AQ9" s="47" t="s">
        <v>3</v>
      </c>
      <c r="AR9" s="24">
        <v>5</v>
      </c>
    </row>
    <row r="10" spans="1:44" s="50" customFormat="1" ht="19.5" customHeight="1">
      <c r="A10" s="24">
        <v>6</v>
      </c>
      <c r="B10" s="47" t="s">
        <v>64</v>
      </c>
      <c r="C10" s="17">
        <v>37543</v>
      </c>
      <c r="D10" s="18">
        <f t="shared" si="21"/>
        <v>99.27808335096256</v>
      </c>
      <c r="E10" s="43">
        <v>37816</v>
      </c>
      <c r="F10" s="91">
        <f t="shared" si="2"/>
        <v>99.76520247988392</v>
      </c>
      <c r="G10" s="17">
        <v>37905</v>
      </c>
      <c r="H10" s="78">
        <v>26</v>
      </c>
      <c r="I10" s="18">
        <f t="shared" si="3"/>
        <v>198.4732824427481</v>
      </c>
      <c r="J10" s="19">
        <v>13.1</v>
      </c>
      <c r="K10" s="18">
        <f t="shared" si="4"/>
        <v>503.8461538461538</v>
      </c>
      <c r="L10" s="97">
        <v>2.6</v>
      </c>
      <c r="M10" s="78">
        <f>H10+'市町村別（集団回収量除く）'!H10</f>
        <v>13430.3</v>
      </c>
      <c r="N10" s="18">
        <f t="shared" si="5"/>
        <v>99.61061500578514</v>
      </c>
      <c r="O10" s="19">
        <f>J10+'市町村別（集団回収量除く）'!J10</f>
        <v>13482.800000000001</v>
      </c>
      <c r="P10" s="18">
        <f t="shared" si="6"/>
        <v>99.21410490374993</v>
      </c>
      <c r="Q10" s="97">
        <f>L10+'市町村別（集団回収量除く）'!L10</f>
        <v>13589.6</v>
      </c>
      <c r="R10" s="78">
        <f>H10+'市町村別（集団回収量除く）'!M10</f>
        <v>9546.599999999999</v>
      </c>
      <c r="S10" s="18">
        <f t="shared" si="7"/>
        <v>98.55877433874996</v>
      </c>
      <c r="T10" s="11">
        <f>J10+'市町村別（集団回収量除く）'!O10</f>
        <v>9686.2</v>
      </c>
      <c r="U10" s="18">
        <f t="shared" si="8"/>
        <v>99.97626051504362</v>
      </c>
      <c r="V10" s="101">
        <f>L10+'市町村別（集団回収量除く）'!Q10</f>
        <v>9688.5</v>
      </c>
      <c r="W10" s="78">
        <v>3883.7</v>
      </c>
      <c r="X10" s="18">
        <f t="shared" si="9"/>
        <v>102.29415793078017</v>
      </c>
      <c r="Y10" s="11">
        <v>3796.6</v>
      </c>
      <c r="Z10" s="18">
        <f t="shared" si="10"/>
        <v>97.3212683602061</v>
      </c>
      <c r="AA10" s="107">
        <v>3901.1</v>
      </c>
      <c r="AB10" s="78">
        <f t="shared" si="11"/>
        <v>980.0853012746297</v>
      </c>
      <c r="AC10" s="18">
        <f t="shared" si="12"/>
        <v>100.33494971256347</v>
      </c>
      <c r="AD10" s="22">
        <f t="shared" si="13"/>
        <v>976.8134673733813</v>
      </c>
      <c r="AE10" s="18">
        <f t="shared" si="14"/>
        <v>99.7200646079974</v>
      </c>
      <c r="AF10" s="21">
        <f t="shared" si="22"/>
        <v>979.5555901545639</v>
      </c>
      <c r="AG10" s="78">
        <f t="shared" si="15"/>
        <v>696.6696452907514</v>
      </c>
      <c r="AH10" s="18">
        <f t="shared" si="0"/>
        <v>99.2754604159009</v>
      </c>
      <c r="AI10" s="11">
        <f t="shared" si="16"/>
        <v>701.7541317583918</v>
      </c>
      <c r="AJ10" s="32">
        <f t="shared" si="17"/>
        <v>100.48610696531429</v>
      </c>
      <c r="AK10" s="101">
        <f t="shared" si="23"/>
        <v>698.3593582748935</v>
      </c>
      <c r="AL10" s="78">
        <f t="shared" si="18"/>
        <v>283.4156559838782</v>
      </c>
      <c r="AM10" s="18">
        <f t="shared" si="1"/>
        <v>103.03800645420938</v>
      </c>
      <c r="AN10" s="11">
        <f t="shared" si="19"/>
        <v>275.0593356149894</v>
      </c>
      <c r="AO10" s="18">
        <f t="shared" si="20"/>
        <v>97.81757521298967</v>
      </c>
      <c r="AP10" s="107">
        <f t="shared" si="24"/>
        <v>281.1962318796704</v>
      </c>
      <c r="AQ10" s="47" t="s">
        <v>64</v>
      </c>
      <c r="AR10" s="24">
        <v>6</v>
      </c>
    </row>
    <row r="11" spans="1:44" s="50" customFormat="1" ht="19.5" customHeight="1">
      <c r="A11" s="24">
        <v>7</v>
      </c>
      <c r="B11" s="47" t="s">
        <v>4</v>
      </c>
      <c r="C11" s="17">
        <v>29479</v>
      </c>
      <c r="D11" s="18">
        <f t="shared" si="21"/>
        <v>98.84652784763438</v>
      </c>
      <c r="E11" s="43">
        <v>29823</v>
      </c>
      <c r="F11" s="91">
        <f t="shared" si="2"/>
        <v>99.3073823715494</v>
      </c>
      <c r="G11" s="17">
        <v>30031</v>
      </c>
      <c r="H11" s="78">
        <v>288</v>
      </c>
      <c r="I11" s="18">
        <f t="shared" si="3"/>
        <v>88.61538461538461</v>
      </c>
      <c r="J11" s="21">
        <v>325</v>
      </c>
      <c r="K11" s="18">
        <f t="shared" si="4"/>
        <v>115.2482269503546</v>
      </c>
      <c r="L11" s="97">
        <v>282</v>
      </c>
      <c r="M11" s="78">
        <f>H11+'市町村別（集団回収量除く）'!H11</f>
        <v>9605.9</v>
      </c>
      <c r="N11" s="18">
        <f t="shared" si="5"/>
        <v>99.27142325658303</v>
      </c>
      <c r="O11" s="21">
        <f>J11+'市町村別（集団回収量除く）'!J11</f>
        <v>9676.4</v>
      </c>
      <c r="P11" s="18">
        <f t="shared" si="6"/>
        <v>97.32752637772704</v>
      </c>
      <c r="Q11" s="97">
        <f>L11+'市町村別（集団回収量除く）'!L11</f>
        <v>9942.1</v>
      </c>
      <c r="R11" s="78">
        <f>H11+'市町村別（集団回収量除く）'!M11</f>
        <v>6736.400000000001</v>
      </c>
      <c r="S11" s="18">
        <f t="shared" si="7"/>
        <v>99.35839761648403</v>
      </c>
      <c r="T11" s="11">
        <f>J11+'市町村別（集団回収量除く）'!O11</f>
        <v>6779.9</v>
      </c>
      <c r="U11" s="18">
        <f t="shared" si="8"/>
        <v>99.04025943671847</v>
      </c>
      <c r="V11" s="101">
        <f>L11+'市町村別（集団回収量除く）'!Q11</f>
        <v>6845.6</v>
      </c>
      <c r="W11" s="78">
        <v>2869.5</v>
      </c>
      <c r="X11" s="18">
        <f t="shared" si="9"/>
        <v>99.06784049715174</v>
      </c>
      <c r="Y11" s="11">
        <v>2896.5</v>
      </c>
      <c r="Z11" s="18">
        <f t="shared" si="10"/>
        <v>93.54109478443404</v>
      </c>
      <c r="AA11" s="107">
        <v>3096.5</v>
      </c>
      <c r="AB11" s="78">
        <f t="shared" si="11"/>
        <v>892.7553257089909</v>
      </c>
      <c r="AC11" s="18">
        <f t="shared" si="12"/>
        <v>100.42985365111014</v>
      </c>
      <c r="AD11" s="23">
        <f t="shared" si="13"/>
        <v>888.9342095532592</v>
      </c>
      <c r="AE11" s="18">
        <f t="shared" si="14"/>
        <v>98.27484604295246</v>
      </c>
      <c r="AF11" s="21">
        <f t="shared" si="22"/>
        <v>904.5388981476882</v>
      </c>
      <c r="AG11" s="78">
        <f t="shared" si="15"/>
        <v>626.0690800555957</v>
      </c>
      <c r="AH11" s="18">
        <f t="shared" si="0"/>
        <v>100.51784294299004</v>
      </c>
      <c r="AI11" s="11">
        <f t="shared" si="16"/>
        <v>622.843727765506</v>
      </c>
      <c r="AJ11" s="32">
        <f t="shared" si="17"/>
        <v>100.00424967571115</v>
      </c>
      <c r="AK11" s="101">
        <f t="shared" si="23"/>
        <v>622.8172600516807</v>
      </c>
      <c r="AL11" s="78">
        <f t="shared" si="18"/>
        <v>266.68624565339525</v>
      </c>
      <c r="AM11" s="18">
        <f t="shared" si="1"/>
        <v>100.22389521851339</v>
      </c>
      <c r="AN11" s="11">
        <f t="shared" si="19"/>
        <v>266.0904817877532</v>
      </c>
      <c r="AO11" s="18">
        <f t="shared" si="20"/>
        <v>94.45155991073452</v>
      </c>
      <c r="AP11" s="107">
        <f t="shared" si="24"/>
        <v>281.72163809600755</v>
      </c>
      <c r="AQ11" s="47" t="s">
        <v>4</v>
      </c>
      <c r="AR11" s="24">
        <v>7</v>
      </c>
    </row>
    <row r="12" spans="1:44" s="50" customFormat="1" ht="19.5" customHeight="1">
      <c r="A12" s="24">
        <v>8</v>
      </c>
      <c r="B12" s="47" t="s">
        <v>5</v>
      </c>
      <c r="C12" s="17">
        <v>126162</v>
      </c>
      <c r="D12" s="18">
        <f t="shared" si="21"/>
        <v>98.76081255626443</v>
      </c>
      <c r="E12" s="43">
        <v>127745</v>
      </c>
      <c r="F12" s="91">
        <f t="shared" si="2"/>
        <v>99.35755341406694</v>
      </c>
      <c r="G12" s="17">
        <v>128571</v>
      </c>
      <c r="H12" s="78">
        <v>2103</v>
      </c>
      <c r="I12" s="18">
        <f t="shared" si="3"/>
        <v>97.40620657711904</v>
      </c>
      <c r="J12" s="19">
        <v>2159</v>
      </c>
      <c r="K12" s="18">
        <f t="shared" si="4"/>
        <v>109.3496758508914</v>
      </c>
      <c r="L12" s="98">
        <v>1974.4</v>
      </c>
      <c r="M12" s="78">
        <f>H12+'市町村別（集団回収量除く）'!H12</f>
        <v>37942.9</v>
      </c>
      <c r="N12" s="18">
        <f t="shared" si="5"/>
        <v>99.5654512772741</v>
      </c>
      <c r="O12" s="19">
        <f>J12+'市町村別（集団回収量除く）'!J12</f>
        <v>38108.5</v>
      </c>
      <c r="P12" s="18">
        <f t="shared" si="6"/>
        <v>99.61990803552055</v>
      </c>
      <c r="Q12" s="98">
        <f>L12+'市町村別（集団回収量除く）'!L12</f>
        <v>38253.9</v>
      </c>
      <c r="R12" s="78">
        <f>H12+'市町村別（集団回収量除く）'!M12</f>
        <v>28596.5</v>
      </c>
      <c r="S12" s="18">
        <f t="shared" si="7"/>
        <v>99.5682526418412</v>
      </c>
      <c r="T12" s="11">
        <f>J12+'市町村別（集団回収量除く）'!O12</f>
        <v>28720.5</v>
      </c>
      <c r="U12" s="18">
        <f t="shared" si="8"/>
        <v>99.69488065980755</v>
      </c>
      <c r="V12" s="101">
        <f>L12+'市町村別（集団回収量除く）'!Q12</f>
        <v>28808.4</v>
      </c>
      <c r="W12" s="78">
        <v>9346.4</v>
      </c>
      <c r="X12" s="18">
        <f t="shared" si="9"/>
        <v>99.55688112484022</v>
      </c>
      <c r="Y12" s="11">
        <v>9388</v>
      </c>
      <c r="Z12" s="18">
        <f t="shared" si="10"/>
        <v>99.39124450796676</v>
      </c>
      <c r="AA12" s="107">
        <v>9445.5</v>
      </c>
      <c r="AB12" s="78">
        <f t="shared" si="11"/>
        <v>823.9656210660223</v>
      </c>
      <c r="AC12" s="18">
        <f t="shared" si="12"/>
        <v>100.81473481250596</v>
      </c>
      <c r="AD12" s="22">
        <f t="shared" si="13"/>
        <v>817.3067385421622</v>
      </c>
      <c r="AE12" s="18">
        <f t="shared" si="14"/>
        <v>100.53874703829985</v>
      </c>
      <c r="AF12" s="116">
        <f t="shared" si="22"/>
        <v>812.9271177716313</v>
      </c>
      <c r="AG12" s="78">
        <f t="shared" si="15"/>
        <v>620.9997887039343</v>
      </c>
      <c r="AH12" s="18">
        <f t="shared" si="0"/>
        <v>100.81757132680208</v>
      </c>
      <c r="AI12" s="11">
        <f t="shared" si="16"/>
        <v>615.963844924365</v>
      </c>
      <c r="AJ12" s="32">
        <f t="shared" si="17"/>
        <v>100.61441116865919</v>
      </c>
      <c r="AK12" s="101">
        <f t="shared" si="23"/>
        <v>612.2024049734083</v>
      </c>
      <c r="AL12" s="78">
        <f t="shared" si="18"/>
        <v>202.96583236208804</v>
      </c>
      <c r="AM12" s="18">
        <f t="shared" si="1"/>
        <v>100.80605712728645</v>
      </c>
      <c r="AN12" s="11">
        <f t="shared" si="19"/>
        <v>201.34289361779702</v>
      </c>
      <c r="AO12" s="18">
        <f t="shared" si="20"/>
        <v>100.30797444467909</v>
      </c>
      <c r="AP12" s="107">
        <f t="shared" si="24"/>
        <v>200.72471279822298</v>
      </c>
      <c r="AQ12" s="47" t="s">
        <v>5</v>
      </c>
      <c r="AR12" s="24">
        <v>8</v>
      </c>
    </row>
    <row r="13" spans="1:44" s="50" customFormat="1" ht="19.5" customHeight="1">
      <c r="A13" s="25">
        <v>9</v>
      </c>
      <c r="B13" s="47" t="s">
        <v>6</v>
      </c>
      <c r="C13" s="17">
        <v>20604</v>
      </c>
      <c r="D13" s="18">
        <f t="shared" si="21"/>
        <v>99.19121894858463</v>
      </c>
      <c r="E13" s="43">
        <v>20772</v>
      </c>
      <c r="F13" s="91">
        <f t="shared" si="2"/>
        <v>97.32921000843407</v>
      </c>
      <c r="G13" s="17">
        <v>21342</v>
      </c>
      <c r="H13" s="78">
        <v>134</v>
      </c>
      <c r="I13" s="18">
        <f t="shared" si="3"/>
        <v>83.43711083437111</v>
      </c>
      <c r="J13" s="19">
        <v>160.6</v>
      </c>
      <c r="K13" s="92" t="s">
        <v>63</v>
      </c>
      <c r="L13" s="97">
        <v>0</v>
      </c>
      <c r="M13" s="78">
        <f>H13+'市町村別（集団回収量除く）'!H13</f>
        <v>5050.1</v>
      </c>
      <c r="N13" s="18">
        <f t="shared" si="5"/>
        <v>106.4635817434384</v>
      </c>
      <c r="O13" s="19">
        <f>J13+'市町村別（集団回収量除く）'!J13</f>
        <v>4743.5</v>
      </c>
      <c r="P13" s="18">
        <f t="shared" si="6"/>
        <v>108.23483776753524</v>
      </c>
      <c r="Q13" s="97">
        <f>L13+'市町村別（集団回収量除く）'!L13</f>
        <v>4382.6</v>
      </c>
      <c r="R13" s="102">
        <f>H13+'市町村別（集団回収量除く）'!M13</f>
        <v>4161.799999999999</v>
      </c>
      <c r="S13" s="18">
        <f t="shared" si="7"/>
        <v>101.91248132820725</v>
      </c>
      <c r="T13" s="11">
        <f>J13+'市町村別（集団回収量除く）'!O13</f>
        <v>4083.7</v>
      </c>
      <c r="U13" s="18">
        <f t="shared" si="8"/>
        <v>102.74234533423906</v>
      </c>
      <c r="V13" s="101">
        <f>L13+'市町村別（集団回収量除く）'!Q13</f>
        <v>3974.7</v>
      </c>
      <c r="W13" s="78">
        <v>888.3000000000001</v>
      </c>
      <c r="X13" s="18">
        <f t="shared" si="9"/>
        <v>134.63170657775083</v>
      </c>
      <c r="Y13" s="11">
        <v>659.8</v>
      </c>
      <c r="Z13" s="18">
        <f t="shared" si="10"/>
        <v>161.75533218926208</v>
      </c>
      <c r="AA13" s="107">
        <v>407.9</v>
      </c>
      <c r="AB13" s="78">
        <f t="shared" si="11"/>
        <v>671.5147743622066</v>
      </c>
      <c r="AC13" s="18">
        <f t="shared" si="12"/>
        <v>107.33165987064173</v>
      </c>
      <c r="AD13" s="22">
        <f t="shared" si="13"/>
        <v>625.6446375389421</v>
      </c>
      <c r="AE13" s="18">
        <f t="shared" si="14"/>
        <v>111.50955767567959</v>
      </c>
      <c r="AF13" s="21">
        <f t="shared" si="22"/>
        <v>561.0681726122533</v>
      </c>
      <c r="AG13" s="78">
        <f t="shared" si="15"/>
        <v>553.396999651617</v>
      </c>
      <c r="AH13" s="18">
        <f t="shared" si="0"/>
        <v>102.7434508905805</v>
      </c>
      <c r="AI13" s="11">
        <f t="shared" si="16"/>
        <v>538.6202184711242</v>
      </c>
      <c r="AJ13" s="32">
        <f t="shared" si="17"/>
        <v>105.8508860833655</v>
      </c>
      <c r="AK13" s="101">
        <f t="shared" si="23"/>
        <v>508.84809603475634</v>
      </c>
      <c r="AL13" s="78">
        <f t="shared" si="18"/>
        <v>118.11777471058953</v>
      </c>
      <c r="AM13" s="18">
        <f t="shared" si="1"/>
        <v>135.72946073738308</v>
      </c>
      <c r="AN13" s="11">
        <f t="shared" si="19"/>
        <v>87.02441906781785</v>
      </c>
      <c r="AO13" s="18">
        <f t="shared" si="20"/>
        <v>166.6493516888465</v>
      </c>
      <c r="AP13" s="107">
        <f t="shared" si="24"/>
        <v>52.22007657749695</v>
      </c>
      <c r="AQ13" s="47" t="s">
        <v>6</v>
      </c>
      <c r="AR13" s="25">
        <v>9</v>
      </c>
    </row>
    <row r="14" spans="1:44" s="50" customFormat="1" ht="19.5" customHeight="1">
      <c r="A14" s="25">
        <v>10</v>
      </c>
      <c r="B14" s="47" t="s">
        <v>7</v>
      </c>
      <c r="C14" s="17">
        <v>37020</v>
      </c>
      <c r="D14" s="18">
        <f t="shared" si="21"/>
        <v>98.48625927798027</v>
      </c>
      <c r="E14" s="43">
        <v>37589</v>
      </c>
      <c r="F14" s="91">
        <f t="shared" si="2"/>
        <v>98.98875516814579</v>
      </c>
      <c r="G14" s="17">
        <v>37973</v>
      </c>
      <c r="H14" s="78">
        <v>248</v>
      </c>
      <c r="I14" s="18">
        <f t="shared" si="3"/>
        <v>106.16438356164385</v>
      </c>
      <c r="J14" s="19">
        <v>233.6</v>
      </c>
      <c r="K14" s="18">
        <f t="shared" si="4"/>
        <v>83.42857142857143</v>
      </c>
      <c r="L14" s="97">
        <v>280</v>
      </c>
      <c r="M14" s="78">
        <f>H14+'市町村別（集団回収量除く）'!H14</f>
        <v>15562.5</v>
      </c>
      <c r="N14" s="18">
        <f t="shared" si="5"/>
        <v>103.10183314231199</v>
      </c>
      <c r="O14" s="19">
        <f>J14+'市町村別（集団回収量除く）'!J14</f>
        <v>15094.300000000001</v>
      </c>
      <c r="P14" s="18">
        <f t="shared" si="6"/>
        <v>108.62725342736857</v>
      </c>
      <c r="Q14" s="97">
        <f>L14+'市町村別（集団回収量除く）'!L14</f>
        <v>13895.5</v>
      </c>
      <c r="R14" s="78">
        <f>H14+'市町村別（集団回収量除く）'!M14</f>
        <v>10168.2</v>
      </c>
      <c r="S14" s="18">
        <f t="shared" si="7"/>
        <v>100.3642178200231</v>
      </c>
      <c r="T14" s="11">
        <f>J14+'市町村別（集団回収量除く）'!O14</f>
        <v>10131.300000000001</v>
      </c>
      <c r="U14" s="18">
        <f t="shared" si="8"/>
        <v>103.18582268167236</v>
      </c>
      <c r="V14" s="101">
        <f>L14+'市町村別（集団回収量除く）'!Q14</f>
        <v>9818.5</v>
      </c>
      <c r="W14" s="78">
        <v>5394.3</v>
      </c>
      <c r="X14" s="18">
        <f t="shared" si="9"/>
        <v>108.69030828128149</v>
      </c>
      <c r="Y14" s="11">
        <v>4963</v>
      </c>
      <c r="Z14" s="18">
        <f t="shared" si="10"/>
        <v>121.73166544027471</v>
      </c>
      <c r="AA14" s="107">
        <v>4077</v>
      </c>
      <c r="AB14" s="78">
        <f t="shared" si="11"/>
        <v>1151.7284252125842</v>
      </c>
      <c r="AC14" s="18">
        <f t="shared" si="12"/>
        <v>104.68651555878891</v>
      </c>
      <c r="AD14" s="22">
        <f t="shared" si="13"/>
        <v>1100.168841292465</v>
      </c>
      <c r="AE14" s="18">
        <f t="shared" si="14"/>
        <v>110.03761200536827</v>
      </c>
      <c r="AF14" s="21">
        <f t="shared" si="22"/>
        <v>999.811629171662</v>
      </c>
      <c r="AG14" s="78">
        <f t="shared" si="15"/>
        <v>752.514375790946</v>
      </c>
      <c r="AH14" s="18">
        <f t="shared" si="0"/>
        <v>101.90682289672739</v>
      </c>
      <c r="AI14" s="11">
        <f t="shared" si="16"/>
        <v>738.4337519319446</v>
      </c>
      <c r="AJ14" s="32">
        <f t="shared" si="17"/>
        <v>104.52553261224111</v>
      </c>
      <c r="AK14" s="101">
        <f t="shared" si="23"/>
        <v>706.4625584557564</v>
      </c>
      <c r="AL14" s="78">
        <f t="shared" si="18"/>
        <v>399.2140494216381</v>
      </c>
      <c r="AM14" s="18">
        <f t="shared" si="1"/>
        <v>110.36088595313586</v>
      </c>
      <c r="AN14" s="11">
        <f t="shared" si="19"/>
        <v>361.7350893605205</v>
      </c>
      <c r="AO14" s="18">
        <f t="shared" si="20"/>
        <v>123.31216474547605</v>
      </c>
      <c r="AP14" s="107">
        <f t="shared" si="24"/>
        <v>293.34907071590555</v>
      </c>
      <c r="AQ14" s="47" t="s">
        <v>7</v>
      </c>
      <c r="AR14" s="25">
        <v>10</v>
      </c>
    </row>
    <row r="15" spans="1:44" s="50" customFormat="1" ht="19.5" customHeight="1">
      <c r="A15" s="24">
        <v>11</v>
      </c>
      <c r="B15" s="47" t="s">
        <v>8</v>
      </c>
      <c r="C15" s="17">
        <v>29473</v>
      </c>
      <c r="D15" s="18">
        <f t="shared" si="21"/>
        <v>98.81646885267887</v>
      </c>
      <c r="E15" s="43">
        <v>29826</v>
      </c>
      <c r="F15" s="91">
        <f t="shared" si="2"/>
        <v>99.09957803103299</v>
      </c>
      <c r="G15" s="17">
        <v>30097</v>
      </c>
      <c r="H15" s="78">
        <v>117</v>
      </c>
      <c r="I15" s="18">
        <f t="shared" si="3"/>
        <v>83.57142857142857</v>
      </c>
      <c r="J15" s="19">
        <v>140</v>
      </c>
      <c r="K15" s="18">
        <f t="shared" si="4"/>
        <v>104.01188707280832</v>
      </c>
      <c r="L15" s="97">
        <v>134.6</v>
      </c>
      <c r="M15" s="78">
        <f>H15+'市町村別（集団回収量除く）'!H15</f>
        <v>9879.300000000001</v>
      </c>
      <c r="N15" s="18">
        <f t="shared" si="5"/>
        <v>98.12866891146936</v>
      </c>
      <c r="O15" s="19">
        <f>J15+'市町村別（集団回収量除く）'!J15</f>
        <v>10067.7</v>
      </c>
      <c r="P15" s="18">
        <f t="shared" si="6"/>
        <v>101.23378582202113</v>
      </c>
      <c r="Q15" s="97">
        <f>L15+'市町村別（集団回収量除く）'!L15</f>
        <v>9945</v>
      </c>
      <c r="R15" s="78">
        <f>H15+'市町村別（集団回収量除く）'!M15</f>
        <v>7492.3</v>
      </c>
      <c r="S15" s="18">
        <f t="shared" si="7"/>
        <v>98.3344708105838</v>
      </c>
      <c r="T15" s="11">
        <f>J15+'市町村別（集団回収量除く）'!O15</f>
        <v>7619.2</v>
      </c>
      <c r="U15" s="18">
        <f t="shared" si="8"/>
        <v>100.72311454821865</v>
      </c>
      <c r="V15" s="101">
        <f>L15+'市町村別（集団回収量除く）'!Q15</f>
        <v>7564.5</v>
      </c>
      <c r="W15" s="78">
        <v>2387</v>
      </c>
      <c r="X15" s="18">
        <f t="shared" si="9"/>
        <v>97.48825811721463</v>
      </c>
      <c r="Y15" s="11">
        <v>2448.5</v>
      </c>
      <c r="Z15" s="18">
        <f t="shared" si="10"/>
        <v>102.8565427431212</v>
      </c>
      <c r="AA15" s="107">
        <v>2380.5</v>
      </c>
      <c r="AB15" s="78">
        <f t="shared" si="11"/>
        <v>918.3515537090135</v>
      </c>
      <c r="AC15" s="18">
        <f t="shared" si="12"/>
        <v>99.30396223504513</v>
      </c>
      <c r="AD15" s="22">
        <f t="shared" si="13"/>
        <v>924.7884304307449</v>
      </c>
      <c r="AE15" s="18">
        <f t="shared" si="14"/>
        <v>102.43347214667402</v>
      </c>
      <c r="AF15" s="21">
        <f t="shared" si="22"/>
        <v>902.8185914722725</v>
      </c>
      <c r="AG15" s="78">
        <f t="shared" si="15"/>
        <v>696.462841077206</v>
      </c>
      <c r="AH15" s="18">
        <f t="shared" si="0"/>
        <v>99.5122290366258</v>
      </c>
      <c r="AI15" s="11">
        <f t="shared" si="16"/>
        <v>699.8766360874808</v>
      </c>
      <c r="AJ15" s="32">
        <f t="shared" si="17"/>
        <v>101.91674908553</v>
      </c>
      <c r="AK15" s="101">
        <f t="shared" si="23"/>
        <v>686.7140507985928</v>
      </c>
      <c r="AL15" s="78">
        <f t="shared" si="18"/>
        <v>221.88871263180744</v>
      </c>
      <c r="AM15" s="18">
        <f t="shared" si="1"/>
        <v>98.65588119987933</v>
      </c>
      <c r="AN15" s="11">
        <f t="shared" si="19"/>
        <v>224.91179434326398</v>
      </c>
      <c r="AO15" s="18">
        <f t="shared" si="20"/>
        <v>104.07545979465714</v>
      </c>
      <c r="AP15" s="107">
        <f t="shared" si="24"/>
        <v>216.10454067367968</v>
      </c>
      <c r="AQ15" s="47" t="s">
        <v>8</v>
      </c>
      <c r="AR15" s="24">
        <v>11</v>
      </c>
    </row>
    <row r="16" spans="1:44" s="50" customFormat="1" ht="19.5" customHeight="1">
      <c r="A16" s="24">
        <v>12</v>
      </c>
      <c r="B16" s="47" t="s">
        <v>9</v>
      </c>
      <c r="C16" s="17">
        <v>28170</v>
      </c>
      <c r="D16" s="18">
        <f t="shared" si="21"/>
        <v>98.44487157085445</v>
      </c>
      <c r="E16" s="43">
        <v>28615</v>
      </c>
      <c r="F16" s="91">
        <f t="shared" si="2"/>
        <v>98.76095810036584</v>
      </c>
      <c r="G16" s="17">
        <v>28974</v>
      </c>
      <c r="H16" s="78">
        <v>314</v>
      </c>
      <c r="I16" s="18">
        <f t="shared" si="3"/>
        <v>149.52380952380952</v>
      </c>
      <c r="J16" s="19">
        <v>210</v>
      </c>
      <c r="K16" s="92" t="s">
        <v>63</v>
      </c>
      <c r="L16" s="97">
        <v>0</v>
      </c>
      <c r="M16" s="78">
        <f>H16+'市町村別（集団回収量除く）'!H16</f>
        <v>11063.599999999999</v>
      </c>
      <c r="N16" s="18">
        <f t="shared" si="5"/>
        <v>103.83092141074007</v>
      </c>
      <c r="O16" s="19">
        <f>J16+'市町村別（集団回収量除く）'!J16</f>
        <v>10655.4</v>
      </c>
      <c r="P16" s="18">
        <f t="shared" si="6"/>
        <v>104.583644144321</v>
      </c>
      <c r="Q16" s="97">
        <f>L16+'市町村別（集団回収量除く）'!L16</f>
        <v>10188.4</v>
      </c>
      <c r="R16" s="78">
        <f>H16+'市町村別（集団回収量除く）'!M16</f>
        <v>7627</v>
      </c>
      <c r="S16" s="18">
        <f t="shared" si="7"/>
        <v>104.40793976728268</v>
      </c>
      <c r="T16" s="11">
        <f>J16+'市町村別（集団回収量除く）'!O16</f>
        <v>7305</v>
      </c>
      <c r="U16" s="18">
        <f t="shared" si="8"/>
        <v>104.72968129489182</v>
      </c>
      <c r="V16" s="101">
        <f>L16+'市町村別（集団回収量除く）'!Q16</f>
        <v>6975.1</v>
      </c>
      <c r="W16" s="78">
        <v>3436.600000000001</v>
      </c>
      <c r="X16" s="18">
        <f t="shared" si="9"/>
        <v>102.5728271251194</v>
      </c>
      <c r="Y16" s="11">
        <v>3350.4</v>
      </c>
      <c r="Z16" s="18">
        <f t="shared" si="10"/>
        <v>104.26664177014284</v>
      </c>
      <c r="AA16" s="107">
        <v>3213.3</v>
      </c>
      <c r="AB16" s="78">
        <f t="shared" si="11"/>
        <v>1076.0111067345517</v>
      </c>
      <c r="AC16" s="18">
        <f t="shared" si="12"/>
        <v>105.47113298432114</v>
      </c>
      <c r="AD16" s="22">
        <f t="shared" si="13"/>
        <v>1020.1948877277222</v>
      </c>
      <c r="AE16" s="18">
        <f t="shared" si="14"/>
        <v>106.1858619978645</v>
      </c>
      <c r="AF16" s="21">
        <f t="shared" si="22"/>
        <v>960.7633902790554</v>
      </c>
      <c r="AG16" s="78">
        <f t="shared" si="15"/>
        <v>741.7781473538837</v>
      </c>
      <c r="AH16" s="18">
        <f t="shared" si="0"/>
        <v>106.05726646932177</v>
      </c>
      <c r="AI16" s="11">
        <f t="shared" si="16"/>
        <v>699.4128474624142</v>
      </c>
      <c r="AJ16" s="32">
        <f t="shared" si="17"/>
        <v>106.33413643259037</v>
      </c>
      <c r="AK16" s="101">
        <f t="shared" si="23"/>
        <v>657.7500612005263</v>
      </c>
      <c r="AL16" s="78">
        <f t="shared" si="18"/>
        <v>334.2329593806683</v>
      </c>
      <c r="AM16" s="18">
        <f t="shared" si="1"/>
        <v>104.19316464981512</v>
      </c>
      <c r="AN16" s="11">
        <f t="shared" si="19"/>
        <v>320.7820402653077</v>
      </c>
      <c r="AO16" s="18">
        <f t="shared" si="20"/>
        <v>105.86400315814932</v>
      </c>
      <c r="AP16" s="107">
        <f t="shared" si="24"/>
        <v>303.0133290785294</v>
      </c>
      <c r="AQ16" s="47" t="s">
        <v>9</v>
      </c>
      <c r="AR16" s="24">
        <v>12</v>
      </c>
    </row>
    <row r="17" spans="1:44" s="50" customFormat="1" ht="19.5" customHeight="1">
      <c r="A17" s="24">
        <v>13</v>
      </c>
      <c r="B17" s="47" t="s">
        <v>10</v>
      </c>
      <c r="C17" s="17">
        <v>123863</v>
      </c>
      <c r="D17" s="18">
        <f t="shared" si="21"/>
        <v>99.15862113133836</v>
      </c>
      <c r="E17" s="43">
        <v>124914</v>
      </c>
      <c r="F17" s="91">
        <f t="shared" si="2"/>
        <v>99.43561290528008</v>
      </c>
      <c r="G17" s="17">
        <v>125623</v>
      </c>
      <c r="H17" s="78">
        <v>1479</v>
      </c>
      <c r="I17" s="18">
        <f t="shared" si="3"/>
        <v>84.0770848729464</v>
      </c>
      <c r="J17" s="19">
        <v>1759.1</v>
      </c>
      <c r="K17" s="18">
        <f t="shared" si="4"/>
        <v>90.60520216327582</v>
      </c>
      <c r="L17" s="97">
        <v>1941.5</v>
      </c>
      <c r="M17" s="78">
        <f>H17+'市町村別（集団回収量除く）'!H17</f>
        <v>39576.9</v>
      </c>
      <c r="N17" s="18">
        <f t="shared" si="5"/>
        <v>101.35708249033216</v>
      </c>
      <c r="O17" s="19">
        <f>J17+'市町村別（集団回収量除く）'!J17</f>
        <v>39047</v>
      </c>
      <c r="P17" s="18">
        <f t="shared" si="6"/>
        <v>99.8560223817427</v>
      </c>
      <c r="Q17" s="97">
        <f>L17+'市町村別（集団回収量除く）'!L17</f>
        <v>39103.3</v>
      </c>
      <c r="R17" s="78">
        <f>H17+'市町村別（集団回収量除く）'!M17</f>
        <v>26842.6</v>
      </c>
      <c r="S17" s="18">
        <f t="shared" si="7"/>
        <v>99.66435228158764</v>
      </c>
      <c r="T17" s="11">
        <f>J17+'市町村別（集団回収量除く）'!O17</f>
        <v>26933</v>
      </c>
      <c r="U17" s="18">
        <f t="shared" si="8"/>
        <v>99.75628546453916</v>
      </c>
      <c r="V17" s="101">
        <f>L17+'市町村別（集団回収量除く）'!Q17</f>
        <v>26998.8</v>
      </c>
      <c r="W17" s="78">
        <v>12734.300000000001</v>
      </c>
      <c r="X17" s="18">
        <f t="shared" si="9"/>
        <v>105.1205217104177</v>
      </c>
      <c r="Y17" s="11">
        <v>12114</v>
      </c>
      <c r="Z17" s="18">
        <f t="shared" si="10"/>
        <v>100.07848320872402</v>
      </c>
      <c r="AA17" s="107">
        <v>12104.5</v>
      </c>
      <c r="AB17" s="78">
        <f t="shared" si="11"/>
        <v>875.4015566690507</v>
      </c>
      <c r="AC17" s="18">
        <f t="shared" si="12"/>
        <v>102.21711570200425</v>
      </c>
      <c r="AD17" s="22">
        <f t="shared" si="13"/>
        <v>856.4138702769972</v>
      </c>
      <c r="AE17" s="18">
        <f t="shared" si="14"/>
        <v>100.69792662779213</v>
      </c>
      <c r="AF17" s="21">
        <f t="shared" si="22"/>
        <v>850.4781567574314</v>
      </c>
      <c r="AG17" s="78">
        <f t="shared" si="15"/>
        <v>593.7315410010551</v>
      </c>
      <c r="AH17" s="18">
        <f t="shared" si="0"/>
        <v>100.51002237070182</v>
      </c>
      <c r="AI17" s="11">
        <f t="shared" si="16"/>
        <v>590.7187432624878</v>
      </c>
      <c r="AJ17" s="32">
        <f t="shared" si="17"/>
        <v>100.59734881053991</v>
      </c>
      <c r="AK17" s="101">
        <f t="shared" si="23"/>
        <v>587.2110450694067</v>
      </c>
      <c r="AL17" s="78">
        <f t="shared" si="18"/>
        <v>281.6700156679956</v>
      </c>
      <c r="AM17" s="18">
        <f t="shared" si="1"/>
        <v>106.01248838583854</v>
      </c>
      <c r="AN17" s="11">
        <f t="shared" si="19"/>
        <v>265.69512701450924</v>
      </c>
      <c r="AO17" s="18">
        <f t="shared" si="20"/>
        <v>100.92226306237674</v>
      </c>
      <c r="AP17" s="107">
        <f t="shared" si="24"/>
        <v>263.26711168802444</v>
      </c>
      <c r="AQ17" s="47" t="s">
        <v>10</v>
      </c>
      <c r="AR17" s="24">
        <v>13</v>
      </c>
    </row>
    <row r="18" spans="1:44" s="50" customFormat="1" ht="19.5" customHeight="1">
      <c r="A18" s="24">
        <v>14</v>
      </c>
      <c r="B18" s="47" t="s">
        <v>11</v>
      </c>
      <c r="C18" s="17">
        <v>17811</v>
      </c>
      <c r="D18" s="18">
        <f t="shared" si="21"/>
        <v>98.65403788634097</v>
      </c>
      <c r="E18" s="43">
        <v>18054</v>
      </c>
      <c r="F18" s="91">
        <f t="shared" si="2"/>
        <v>98.92060709002246</v>
      </c>
      <c r="G18" s="17">
        <v>18251</v>
      </c>
      <c r="H18" s="78">
        <v>298</v>
      </c>
      <c r="I18" s="18">
        <f t="shared" si="3"/>
        <v>114.92479753181642</v>
      </c>
      <c r="J18" s="19">
        <v>259.3</v>
      </c>
      <c r="K18" s="18">
        <f t="shared" si="4"/>
        <v>89.01476141434946</v>
      </c>
      <c r="L18" s="97">
        <v>291.3</v>
      </c>
      <c r="M18" s="78">
        <f>H18+'市町村別（集団回収量除く）'!H18</f>
        <v>6452</v>
      </c>
      <c r="N18" s="18">
        <f t="shared" si="5"/>
        <v>97.3813297109652</v>
      </c>
      <c r="O18" s="19">
        <f>J18+'市町村別（集団回収量除く）'!J18</f>
        <v>6625.5</v>
      </c>
      <c r="P18" s="18">
        <f t="shared" si="6"/>
        <v>102.13976289947122</v>
      </c>
      <c r="Q18" s="97">
        <f>L18+'市町村別（集団回収量除く）'!L18</f>
        <v>6486.7</v>
      </c>
      <c r="R18" s="78">
        <f>H18+'市町村別（集団回収量除く）'!M18</f>
        <v>4880.4</v>
      </c>
      <c r="S18" s="18">
        <f t="shared" si="7"/>
        <v>99.25968109339406</v>
      </c>
      <c r="T18" s="11">
        <f>J18+'市町村別（集団回収量除く）'!O18</f>
        <v>4916.8</v>
      </c>
      <c r="U18" s="18">
        <f t="shared" si="8"/>
        <v>102.77377145126565</v>
      </c>
      <c r="V18" s="101">
        <f>L18+'市町村別（集団回収量除く）'!Q18</f>
        <v>4784.1</v>
      </c>
      <c r="W18" s="78">
        <v>1571.6</v>
      </c>
      <c r="X18" s="18">
        <f t="shared" si="9"/>
        <v>91.97635629425879</v>
      </c>
      <c r="Y18" s="11">
        <v>1708.7</v>
      </c>
      <c r="Z18" s="18">
        <f t="shared" si="10"/>
        <v>100.35827557852697</v>
      </c>
      <c r="AA18" s="107">
        <v>1702.6</v>
      </c>
      <c r="AB18" s="78">
        <f t="shared" si="11"/>
        <v>992.4604081055035</v>
      </c>
      <c r="AC18" s="18">
        <f t="shared" si="12"/>
        <v>98.70992794350491</v>
      </c>
      <c r="AD18" s="22">
        <f t="shared" si="13"/>
        <v>1005.4311949994764</v>
      </c>
      <c r="AE18" s="18">
        <f t="shared" si="14"/>
        <v>103.53717074654867</v>
      </c>
      <c r="AF18" s="21">
        <f t="shared" si="22"/>
        <v>971.0823540472219</v>
      </c>
      <c r="AG18" s="78">
        <f t="shared" si="15"/>
        <v>750.7135424237599</v>
      </c>
      <c r="AH18" s="18">
        <f t="shared" si="0"/>
        <v>100.61390615126253</v>
      </c>
      <c r="AI18" s="11">
        <f t="shared" si="16"/>
        <v>746.1329861253378</v>
      </c>
      <c r="AJ18" s="32">
        <f t="shared" si="17"/>
        <v>104.17985337884063</v>
      </c>
      <c r="AK18" s="101">
        <f t="shared" si="23"/>
        <v>716.1970015566181</v>
      </c>
      <c r="AL18" s="78">
        <f t="shared" si="18"/>
        <v>241.74686568174351</v>
      </c>
      <c r="AM18" s="18">
        <f t="shared" si="1"/>
        <v>93.23121310069891</v>
      </c>
      <c r="AN18" s="11">
        <f t="shared" si="19"/>
        <v>259.2982088741386</v>
      </c>
      <c r="AO18" s="18">
        <f t="shared" si="20"/>
        <v>101.73131030889562</v>
      </c>
      <c r="AP18" s="107">
        <f t="shared" si="24"/>
        <v>254.88535249060382</v>
      </c>
      <c r="AQ18" s="47" t="s">
        <v>11</v>
      </c>
      <c r="AR18" s="24">
        <v>14</v>
      </c>
    </row>
    <row r="19" spans="1:44" s="50" customFormat="1" ht="19.5" customHeight="1">
      <c r="A19" s="24">
        <v>15</v>
      </c>
      <c r="B19" s="47" t="s">
        <v>12</v>
      </c>
      <c r="C19" s="17">
        <v>7080</v>
      </c>
      <c r="D19" s="18">
        <f t="shared" si="21"/>
        <v>97.60132340777503</v>
      </c>
      <c r="E19" s="43">
        <v>7254</v>
      </c>
      <c r="F19" s="91">
        <f t="shared" si="2"/>
        <v>98.11984309481943</v>
      </c>
      <c r="G19" s="17">
        <v>7393</v>
      </c>
      <c r="H19" s="78">
        <v>39</v>
      </c>
      <c r="I19" s="18">
        <f t="shared" si="3"/>
        <v>104.83870967741935</v>
      </c>
      <c r="J19" s="19">
        <v>37.2</v>
      </c>
      <c r="K19" s="18">
        <f t="shared" si="4"/>
        <v>87.73584905660378</v>
      </c>
      <c r="L19" s="97">
        <v>42.4</v>
      </c>
      <c r="M19" s="78">
        <f>H19+'市町村別（集団回収量除く）'!H19</f>
        <v>1719.2999999999997</v>
      </c>
      <c r="N19" s="18">
        <f t="shared" si="5"/>
        <v>91.37436224489794</v>
      </c>
      <c r="O19" s="19">
        <f>J19+'市町村別（集団回収量除く）'!J19</f>
        <v>1881.6000000000001</v>
      </c>
      <c r="P19" s="18">
        <f t="shared" si="6"/>
        <v>99.90973291562682</v>
      </c>
      <c r="Q19" s="97">
        <f>L19+'市町村別（集団回収量除く）'!L19</f>
        <v>1883.3000000000002</v>
      </c>
      <c r="R19" s="78">
        <f>H19+'市町村別（集団回収量除く）'!M19</f>
        <v>1215.4</v>
      </c>
      <c r="S19" s="18">
        <f t="shared" si="7"/>
        <v>85.94258237873004</v>
      </c>
      <c r="T19" s="11">
        <f>J19+'市町村別（集団回収量除く）'!O19</f>
        <v>1414.2</v>
      </c>
      <c r="U19" s="18">
        <f t="shared" si="8"/>
        <v>99.22817850126297</v>
      </c>
      <c r="V19" s="101">
        <f>L19+'市町村別（集団回収量除く）'!Q19</f>
        <v>1425.2</v>
      </c>
      <c r="W19" s="78">
        <v>503.9</v>
      </c>
      <c r="X19" s="18">
        <f t="shared" si="9"/>
        <v>107.80915703893882</v>
      </c>
      <c r="Y19" s="11">
        <v>467.4</v>
      </c>
      <c r="Z19" s="18">
        <f t="shared" si="10"/>
        <v>102.030124426981</v>
      </c>
      <c r="AA19" s="107">
        <v>458.1</v>
      </c>
      <c r="AB19" s="78">
        <f t="shared" si="11"/>
        <v>665.3122823310888</v>
      </c>
      <c r="AC19" s="18">
        <f t="shared" si="12"/>
        <v>93.62000335091662</v>
      </c>
      <c r="AD19" s="22">
        <f t="shared" si="13"/>
        <v>710.6518463124738</v>
      </c>
      <c r="AE19" s="18">
        <f t="shared" si="14"/>
        <v>102.10315778274578</v>
      </c>
      <c r="AF19" s="21">
        <f t="shared" si="22"/>
        <v>696.0135824835043</v>
      </c>
      <c r="AG19" s="78">
        <f t="shared" si="15"/>
        <v>470.3196347031964</v>
      </c>
      <c r="AH19" s="18">
        <f t="shared" si="0"/>
        <v>88.05473058973273</v>
      </c>
      <c r="AI19" s="11">
        <f t="shared" si="16"/>
        <v>534.1219393362566</v>
      </c>
      <c r="AJ19" s="32">
        <f t="shared" si="17"/>
        <v>101.40664047780926</v>
      </c>
      <c r="AK19" s="101">
        <f t="shared" si="23"/>
        <v>526.7129813388681</v>
      </c>
      <c r="AL19" s="78">
        <f t="shared" si="18"/>
        <v>194.99264762789255</v>
      </c>
      <c r="AM19" s="18">
        <f t="shared" si="1"/>
        <v>110.4587041187093</v>
      </c>
      <c r="AN19" s="11">
        <f t="shared" si="19"/>
        <v>176.5299069762172</v>
      </c>
      <c r="AO19" s="18">
        <f t="shared" si="20"/>
        <v>104.27010050921494</v>
      </c>
      <c r="AP19" s="107">
        <f t="shared" si="24"/>
        <v>169.30060114463615</v>
      </c>
      <c r="AQ19" s="47" t="s">
        <v>12</v>
      </c>
      <c r="AR19" s="24">
        <v>15</v>
      </c>
    </row>
    <row r="20" spans="1:44" s="50" customFormat="1" ht="19.5" customHeight="1">
      <c r="A20" s="24">
        <v>16</v>
      </c>
      <c r="B20" s="47" t="s">
        <v>13</v>
      </c>
      <c r="C20" s="17">
        <v>14918</v>
      </c>
      <c r="D20" s="18">
        <f t="shared" si="21"/>
        <v>98.22874827154803</v>
      </c>
      <c r="E20" s="43">
        <v>15187</v>
      </c>
      <c r="F20" s="91">
        <f t="shared" si="2"/>
        <v>98.52092118066818</v>
      </c>
      <c r="G20" s="17">
        <v>15415</v>
      </c>
      <c r="H20" s="78">
        <v>72</v>
      </c>
      <c r="I20" s="92" t="s">
        <v>63</v>
      </c>
      <c r="J20" s="19">
        <v>0</v>
      </c>
      <c r="K20" s="92" t="s">
        <v>63</v>
      </c>
      <c r="L20" s="97">
        <v>0</v>
      </c>
      <c r="M20" s="78">
        <f>H20+'市町村別（集団回収量除く）'!H20</f>
        <v>4224.500000000001</v>
      </c>
      <c r="N20" s="18">
        <f t="shared" si="5"/>
        <v>100.78971226797732</v>
      </c>
      <c r="O20" s="19">
        <f>J20+'市町村別（集団回収量除く）'!J20</f>
        <v>4191.4</v>
      </c>
      <c r="P20" s="18">
        <f t="shared" si="6"/>
        <v>100.55659517297633</v>
      </c>
      <c r="Q20" s="97">
        <f>L20+'市町村別（集団回収量除く）'!L20</f>
        <v>4168.2</v>
      </c>
      <c r="R20" s="78">
        <f>H20+'市町村別（集団回収量除く）'!M20</f>
        <v>3425.6000000000004</v>
      </c>
      <c r="S20" s="18">
        <f t="shared" si="7"/>
        <v>100.13739074512557</v>
      </c>
      <c r="T20" s="11">
        <f>J20+'市町村別（集団回収量除く）'!O20</f>
        <v>3420.9</v>
      </c>
      <c r="U20" s="18">
        <f t="shared" si="8"/>
        <v>102.57878796965426</v>
      </c>
      <c r="V20" s="101">
        <f>L20+'市町村別（集団回収量除く）'!Q20</f>
        <v>3334.9</v>
      </c>
      <c r="W20" s="78">
        <v>798.9000000000001</v>
      </c>
      <c r="X20" s="18">
        <f t="shared" si="9"/>
        <v>103.6859182349124</v>
      </c>
      <c r="Y20" s="11">
        <v>770.5</v>
      </c>
      <c r="Z20" s="18">
        <f t="shared" si="10"/>
        <v>92.46369854794192</v>
      </c>
      <c r="AA20" s="107">
        <v>833.3</v>
      </c>
      <c r="AB20" s="78">
        <f t="shared" si="11"/>
        <v>775.8394290615182</v>
      </c>
      <c r="AC20" s="18">
        <f t="shared" si="12"/>
        <v>102.60714306299582</v>
      </c>
      <c r="AD20" s="22">
        <f t="shared" si="13"/>
        <v>756.1261388841032</v>
      </c>
      <c r="AE20" s="18">
        <f t="shared" si="14"/>
        <v>102.34586876130781</v>
      </c>
      <c r="AF20" s="21">
        <f t="shared" si="22"/>
        <v>738.7949782785556</v>
      </c>
      <c r="AG20" s="78">
        <f t="shared" si="15"/>
        <v>629.1195521820656</v>
      </c>
      <c r="AH20" s="18">
        <f t="shared" si="0"/>
        <v>101.94305893861254</v>
      </c>
      <c r="AI20" s="11">
        <f t="shared" si="16"/>
        <v>617.1283839549145</v>
      </c>
      <c r="AJ20" s="32">
        <f t="shared" si="17"/>
        <v>104.40404384393513</v>
      </c>
      <c r="AK20" s="101">
        <f t="shared" si="23"/>
        <v>591.0962461161065</v>
      </c>
      <c r="AL20" s="78">
        <f t="shared" si="18"/>
        <v>146.71987687945244</v>
      </c>
      <c r="AM20" s="18">
        <f t="shared" si="1"/>
        <v>105.55557314878769</v>
      </c>
      <c r="AN20" s="11">
        <f t="shared" si="19"/>
        <v>138.99775492918872</v>
      </c>
      <c r="AO20" s="18">
        <f t="shared" si="20"/>
        <v>94.1089695856763</v>
      </c>
      <c r="AP20" s="107">
        <f t="shared" si="24"/>
        <v>147.6987321624491</v>
      </c>
      <c r="AQ20" s="47" t="s">
        <v>13</v>
      </c>
      <c r="AR20" s="24">
        <v>16</v>
      </c>
    </row>
    <row r="21" spans="1:44" s="50" customFormat="1" ht="19.5" customHeight="1">
      <c r="A21" s="24">
        <v>17</v>
      </c>
      <c r="B21" s="47" t="s">
        <v>14</v>
      </c>
      <c r="C21" s="17">
        <v>55014</v>
      </c>
      <c r="D21" s="18">
        <f t="shared" si="21"/>
        <v>100.73056852513047</v>
      </c>
      <c r="E21" s="43">
        <v>54615</v>
      </c>
      <c r="F21" s="91">
        <f t="shared" si="2"/>
        <v>100.87176550985353</v>
      </c>
      <c r="G21" s="17">
        <v>54143</v>
      </c>
      <c r="H21" s="78">
        <v>995</v>
      </c>
      <c r="I21" s="18">
        <f t="shared" si="3"/>
        <v>91.44380112122049</v>
      </c>
      <c r="J21" s="19">
        <v>1088.1</v>
      </c>
      <c r="K21" s="18">
        <f t="shared" si="4"/>
        <v>109.23602047987148</v>
      </c>
      <c r="L21" s="97">
        <v>996.1</v>
      </c>
      <c r="M21" s="78">
        <f>H21+'市町村別（集団回収量除く）'!H21</f>
        <v>18385.2</v>
      </c>
      <c r="N21" s="18">
        <f t="shared" si="5"/>
        <v>99.43374490938297</v>
      </c>
      <c r="O21" s="19">
        <f>J21+'市町村別（集団回収量除く）'!J21</f>
        <v>18489.899999999998</v>
      </c>
      <c r="P21" s="18">
        <f t="shared" si="6"/>
        <v>97.82757069918785</v>
      </c>
      <c r="Q21" s="97">
        <f>L21+'市町村別（集団回収量除く）'!L21</f>
        <v>18900.5</v>
      </c>
      <c r="R21" s="78">
        <f>H21+'市町村別（集団回収量除く）'!M21</f>
        <v>14620.699999999999</v>
      </c>
      <c r="S21" s="18">
        <f t="shared" si="7"/>
        <v>99.60622679429098</v>
      </c>
      <c r="T21" s="11">
        <f>J21+'市町村別（集団回収量除く）'!O21</f>
        <v>14678.5</v>
      </c>
      <c r="U21" s="18">
        <f t="shared" si="8"/>
        <v>97.56656873562606</v>
      </c>
      <c r="V21" s="101">
        <f>L21+'市町村別（集団回収量除く）'!Q21</f>
        <v>15044.6</v>
      </c>
      <c r="W21" s="78">
        <v>3764.4999999999995</v>
      </c>
      <c r="X21" s="18">
        <f t="shared" si="9"/>
        <v>98.76948103059242</v>
      </c>
      <c r="Y21" s="11">
        <v>3811.4</v>
      </c>
      <c r="Z21" s="18">
        <f t="shared" si="10"/>
        <v>98.8459244275007</v>
      </c>
      <c r="AA21" s="107">
        <v>3855.9</v>
      </c>
      <c r="AB21" s="78">
        <f t="shared" si="11"/>
        <v>915.5925938652728</v>
      </c>
      <c r="AC21" s="18">
        <f t="shared" si="12"/>
        <v>98.71258185599942</v>
      </c>
      <c r="AD21" s="22">
        <f t="shared" si="13"/>
        <v>927.533832719447</v>
      </c>
      <c r="AE21" s="18">
        <f t="shared" si="14"/>
        <v>97.24781850006094</v>
      </c>
      <c r="AF21" s="21">
        <f t="shared" si="22"/>
        <v>953.783691012941</v>
      </c>
      <c r="AG21" s="78">
        <f t="shared" si="15"/>
        <v>728.1185212630805</v>
      </c>
      <c r="AH21" s="18">
        <f t="shared" si="0"/>
        <v>98.8838127816592</v>
      </c>
      <c r="AI21" s="11">
        <f t="shared" si="16"/>
        <v>736.3374254902625</v>
      </c>
      <c r="AJ21" s="32">
        <f t="shared" si="17"/>
        <v>96.9883633035432</v>
      </c>
      <c r="AK21" s="101">
        <f t="shared" si="23"/>
        <v>759.2018262910129</v>
      </c>
      <c r="AL21" s="78">
        <f t="shared" si="18"/>
        <v>187.4740726021919</v>
      </c>
      <c r="AM21" s="18">
        <f t="shared" si="1"/>
        <v>98.05313568338616</v>
      </c>
      <c r="AN21" s="11">
        <f t="shared" si="19"/>
        <v>191.1964072291846</v>
      </c>
      <c r="AO21" s="18">
        <f t="shared" si="20"/>
        <v>98.2601371933703</v>
      </c>
      <c r="AP21" s="107">
        <f t="shared" si="24"/>
        <v>194.58186472192793</v>
      </c>
      <c r="AQ21" s="47" t="s">
        <v>14</v>
      </c>
      <c r="AR21" s="24">
        <v>17</v>
      </c>
    </row>
    <row r="22" spans="1:44" s="50" customFormat="1" ht="19.5" customHeight="1">
      <c r="A22" s="24">
        <v>18</v>
      </c>
      <c r="B22" s="47" t="s">
        <v>15</v>
      </c>
      <c r="C22" s="17">
        <v>33969</v>
      </c>
      <c r="D22" s="18">
        <f t="shared" si="21"/>
        <v>99.76797462406014</v>
      </c>
      <c r="E22" s="43">
        <v>34048</v>
      </c>
      <c r="F22" s="91">
        <f t="shared" si="2"/>
        <v>99.75681931382029</v>
      </c>
      <c r="G22" s="17">
        <v>34131</v>
      </c>
      <c r="H22" s="78">
        <v>912</v>
      </c>
      <c r="I22" s="18">
        <f t="shared" si="3"/>
        <v>101.06382978723404</v>
      </c>
      <c r="J22" s="19">
        <v>902.4</v>
      </c>
      <c r="K22" s="18">
        <f t="shared" si="4"/>
        <v>101.7476603901229</v>
      </c>
      <c r="L22" s="97">
        <v>886.9</v>
      </c>
      <c r="M22" s="78">
        <f>H22+'市町村別（集団回収量除く）'!H22</f>
        <v>11661.9</v>
      </c>
      <c r="N22" s="18">
        <f t="shared" si="5"/>
        <v>102.93756785622865</v>
      </c>
      <c r="O22" s="19">
        <f>J22+'市町村別（集団回収量除く）'!J22</f>
        <v>11329.1</v>
      </c>
      <c r="P22" s="18">
        <f t="shared" si="6"/>
        <v>100.98407123820051</v>
      </c>
      <c r="Q22" s="97">
        <f>L22+'市町村別（集団回収量除く）'!L22</f>
        <v>11218.699999999999</v>
      </c>
      <c r="R22" s="78">
        <f>H22+'市町村別（集団回収量除く）'!M22</f>
        <v>7596.300000000001</v>
      </c>
      <c r="S22" s="18">
        <f t="shared" si="7"/>
        <v>103.83416714508327</v>
      </c>
      <c r="T22" s="11">
        <f>J22+'市町村別（集団回収量除く）'!O22</f>
        <v>7315.799999999999</v>
      </c>
      <c r="U22" s="18">
        <f t="shared" si="8"/>
        <v>100.48761726851914</v>
      </c>
      <c r="V22" s="101">
        <f>L22+'市町村別（集団回収量除く）'!Q22</f>
        <v>7280.299999999999</v>
      </c>
      <c r="W22" s="78">
        <v>4065.600000000001</v>
      </c>
      <c r="X22" s="18">
        <f t="shared" si="9"/>
        <v>101.30316696982534</v>
      </c>
      <c r="Y22" s="11">
        <v>4013.3</v>
      </c>
      <c r="Z22" s="18">
        <f t="shared" si="10"/>
        <v>101.90178752793013</v>
      </c>
      <c r="AA22" s="107">
        <v>3938.4</v>
      </c>
      <c r="AB22" s="78">
        <f t="shared" si="11"/>
        <v>940.5755529719482</v>
      </c>
      <c r="AC22" s="18">
        <f t="shared" si="12"/>
        <v>103.17696459621634</v>
      </c>
      <c r="AD22" s="22">
        <f t="shared" si="13"/>
        <v>911.6139020496447</v>
      </c>
      <c r="AE22" s="18">
        <f t="shared" si="14"/>
        <v>101.50758677256235</v>
      </c>
      <c r="AF22" s="21">
        <f t="shared" si="22"/>
        <v>898.0746474568493</v>
      </c>
      <c r="AG22" s="78">
        <f t="shared" si="15"/>
        <v>612.6698113549946</v>
      </c>
      <c r="AH22" s="18">
        <f t="shared" si="0"/>
        <v>104.07564906107906</v>
      </c>
      <c r="AI22" s="11">
        <f t="shared" si="16"/>
        <v>588.6773869605521</v>
      </c>
      <c r="AJ22" s="32">
        <f t="shared" si="17"/>
        <v>101.00855911613974</v>
      </c>
      <c r="AK22" s="101">
        <f t="shared" si="23"/>
        <v>582.7995093798836</v>
      </c>
      <c r="AL22" s="78">
        <f t="shared" si="18"/>
        <v>327.9057416169538</v>
      </c>
      <c r="AM22" s="18">
        <f t="shared" si="1"/>
        <v>101.53876266562492</v>
      </c>
      <c r="AN22" s="11">
        <f t="shared" si="19"/>
        <v>322.9365150890926</v>
      </c>
      <c r="AO22" s="18">
        <f t="shared" si="20"/>
        <v>102.4300606317573</v>
      </c>
      <c r="AP22" s="107">
        <f t="shared" si="24"/>
        <v>315.2751380769658</v>
      </c>
      <c r="AQ22" s="47" t="s">
        <v>15</v>
      </c>
      <c r="AR22" s="24">
        <v>18</v>
      </c>
    </row>
    <row r="23" spans="1:44" s="50" customFormat="1" ht="19.5" customHeight="1">
      <c r="A23" s="24">
        <v>19</v>
      </c>
      <c r="B23" s="47" t="s">
        <v>16</v>
      </c>
      <c r="C23" s="17">
        <v>26713</v>
      </c>
      <c r="D23" s="18">
        <f t="shared" si="21"/>
        <v>99.85421650717703</v>
      </c>
      <c r="E23" s="43">
        <v>26752</v>
      </c>
      <c r="F23" s="91">
        <f t="shared" si="2"/>
        <v>99.30583911800736</v>
      </c>
      <c r="G23" s="17">
        <v>26939</v>
      </c>
      <c r="H23" s="78">
        <v>643</v>
      </c>
      <c r="I23" s="18">
        <f t="shared" si="3"/>
        <v>101.72441069451035</v>
      </c>
      <c r="J23" s="19">
        <v>632.1</v>
      </c>
      <c r="K23" s="18">
        <f t="shared" si="4"/>
        <v>103.74199901526343</v>
      </c>
      <c r="L23" s="97">
        <v>609.3</v>
      </c>
      <c r="M23" s="78">
        <f>H23+'市町村別（集団回収量除く）'!H23</f>
        <v>12117.399999999998</v>
      </c>
      <c r="N23" s="18">
        <f t="shared" si="5"/>
        <v>110.3025779201864</v>
      </c>
      <c r="O23" s="19">
        <f>J23+'市町村別（集団回収量除く）'!J23</f>
        <v>10985.6</v>
      </c>
      <c r="P23" s="18">
        <f t="shared" si="6"/>
        <v>102.69603260666344</v>
      </c>
      <c r="Q23" s="97">
        <f>L23+'市町村別（集団回収量除く）'!L23</f>
        <v>10697.199999999999</v>
      </c>
      <c r="R23" s="78">
        <f>H23+'市町村別（集団回収量除く）'!M23</f>
        <v>7024</v>
      </c>
      <c r="S23" s="18">
        <f t="shared" si="7"/>
        <v>109.95616781465247</v>
      </c>
      <c r="T23" s="11">
        <f>J23+'市町村別（集団回収量除く）'!O23</f>
        <v>6388</v>
      </c>
      <c r="U23" s="18">
        <f t="shared" si="8"/>
        <v>99.96400794954853</v>
      </c>
      <c r="V23" s="101">
        <f>L23+'市町村別（集団回収量除く）'!Q23</f>
        <v>6390.3</v>
      </c>
      <c r="W23" s="78">
        <v>5093.4</v>
      </c>
      <c r="X23" s="18">
        <f t="shared" si="9"/>
        <v>110.78388724551938</v>
      </c>
      <c r="Y23" s="11">
        <v>4597.6</v>
      </c>
      <c r="Z23" s="18">
        <f t="shared" si="10"/>
        <v>106.74963430773877</v>
      </c>
      <c r="AA23" s="107">
        <v>4306.9</v>
      </c>
      <c r="AB23" s="78">
        <f t="shared" si="11"/>
        <v>1242.7790276039216</v>
      </c>
      <c r="AC23" s="18">
        <f t="shared" si="12"/>
        <v>110.46361563736107</v>
      </c>
      <c r="AD23" s="22">
        <f t="shared" si="13"/>
        <v>1125.057350724258</v>
      </c>
      <c r="AE23" s="18">
        <f t="shared" si="14"/>
        <v>103.69721711704791</v>
      </c>
      <c r="AF23" s="21">
        <f t="shared" si="22"/>
        <v>1084.944593502787</v>
      </c>
      <c r="AG23" s="78">
        <f t="shared" si="15"/>
        <v>720.3921542484317</v>
      </c>
      <c r="AH23" s="18">
        <f t="shared" si="0"/>
        <v>110.11669978578158</v>
      </c>
      <c r="AI23" s="11">
        <f t="shared" si="16"/>
        <v>654.2079045683947</v>
      </c>
      <c r="AJ23" s="32">
        <f t="shared" si="17"/>
        <v>100.9385579279139</v>
      </c>
      <c r="AK23" s="101">
        <f t="shared" si="23"/>
        <v>648.1248771511107</v>
      </c>
      <c r="AL23" s="78">
        <f t="shared" si="18"/>
        <v>522.38687335549</v>
      </c>
      <c r="AM23" s="18">
        <f t="shared" si="1"/>
        <v>110.94562765665161</v>
      </c>
      <c r="AN23" s="11">
        <f t="shared" si="19"/>
        <v>470.84944615586295</v>
      </c>
      <c r="AO23" s="18">
        <f t="shared" si="20"/>
        <v>107.79033741617783</v>
      </c>
      <c r="AP23" s="107">
        <f t="shared" si="24"/>
        <v>436.81971635167645</v>
      </c>
      <c r="AQ23" s="47" t="s">
        <v>16</v>
      </c>
      <c r="AR23" s="24">
        <v>19</v>
      </c>
    </row>
    <row r="24" spans="1:44" s="50" customFormat="1" ht="19.5" customHeight="1">
      <c r="A24" s="24">
        <v>20</v>
      </c>
      <c r="B24" s="47" t="s">
        <v>17</v>
      </c>
      <c r="C24" s="17">
        <v>6474</v>
      </c>
      <c r="D24" s="18">
        <f t="shared" si="21"/>
        <v>97.79456193353474</v>
      </c>
      <c r="E24" s="43">
        <v>6620</v>
      </c>
      <c r="F24" s="91">
        <f t="shared" si="2"/>
        <v>98.03050496075818</v>
      </c>
      <c r="G24" s="17">
        <v>6753</v>
      </c>
      <c r="H24" s="78">
        <v>59</v>
      </c>
      <c r="I24" s="18">
        <f t="shared" si="3"/>
        <v>93.05993690851736</v>
      </c>
      <c r="J24" s="19">
        <v>63.4</v>
      </c>
      <c r="K24" s="18">
        <f t="shared" si="4"/>
        <v>115.06352087114337</v>
      </c>
      <c r="L24" s="97">
        <v>55.1</v>
      </c>
      <c r="M24" s="78">
        <f>H24+'市町村別（集団回収量除く）'!H24</f>
        <v>1835.6</v>
      </c>
      <c r="N24" s="18">
        <f t="shared" si="5"/>
        <v>101.78551624708882</v>
      </c>
      <c r="O24" s="19">
        <f>J24+'市町村別（集団回収量除く）'!J24</f>
        <v>1803.4</v>
      </c>
      <c r="P24" s="18">
        <f t="shared" si="6"/>
        <v>100.09435533107622</v>
      </c>
      <c r="Q24" s="97">
        <f>L24+'市町村別（集団回収量除く）'!L24</f>
        <v>1801.6999999999998</v>
      </c>
      <c r="R24" s="78">
        <f>H24+'市町村別（集団回収量除く）'!M24</f>
        <v>1204.3</v>
      </c>
      <c r="S24" s="18">
        <f t="shared" si="7"/>
        <v>102.39775529291725</v>
      </c>
      <c r="T24" s="11">
        <f>J24+'市町村別（集団回収量除く）'!O24</f>
        <v>1176.1000000000001</v>
      </c>
      <c r="U24" s="18">
        <f t="shared" si="8"/>
        <v>100.2215594375799</v>
      </c>
      <c r="V24" s="101">
        <f>L24+'市町村別（集団回収量除く）'!Q24</f>
        <v>1173.5</v>
      </c>
      <c r="W24" s="78">
        <v>631.3000000000001</v>
      </c>
      <c r="X24" s="18">
        <f t="shared" si="9"/>
        <v>100.6376534353579</v>
      </c>
      <c r="Y24" s="11">
        <v>627.3</v>
      </c>
      <c r="Z24" s="18">
        <f t="shared" si="10"/>
        <v>99.85673352435528</v>
      </c>
      <c r="AA24" s="107">
        <v>628.2</v>
      </c>
      <c r="AB24" s="78">
        <f t="shared" si="11"/>
        <v>776.8058535511909</v>
      </c>
      <c r="AC24" s="18">
        <f t="shared" si="12"/>
        <v>104.08095729930925</v>
      </c>
      <c r="AD24" s="22">
        <f t="shared" si="13"/>
        <v>746.3477217232959</v>
      </c>
      <c r="AE24" s="18">
        <f t="shared" si="14"/>
        <v>102.38505502113861</v>
      </c>
      <c r="AF24" s="21">
        <f t="shared" si="22"/>
        <v>728.9615867952637</v>
      </c>
      <c r="AG24" s="78">
        <f t="shared" si="15"/>
        <v>509.6465948091629</v>
      </c>
      <c r="AH24" s="18">
        <f t="shared" si="0"/>
        <v>104.70700340424963</v>
      </c>
      <c r="AI24" s="11">
        <f t="shared" si="16"/>
        <v>486.7359185531599</v>
      </c>
      <c r="AJ24" s="32">
        <f t="shared" si="17"/>
        <v>102.51517024492142</v>
      </c>
      <c r="AK24" s="101">
        <f t="shared" si="23"/>
        <v>474.7940401311216</v>
      </c>
      <c r="AL24" s="78">
        <f t="shared" si="18"/>
        <v>267.1592587420282</v>
      </c>
      <c r="AM24" s="18">
        <f t="shared" si="1"/>
        <v>102.9072081776443</v>
      </c>
      <c r="AN24" s="11">
        <f t="shared" si="19"/>
        <v>259.61180317013617</v>
      </c>
      <c r="AO24" s="18">
        <f t="shared" si="20"/>
        <v>102.14199514353741</v>
      </c>
      <c r="AP24" s="107">
        <f t="shared" si="24"/>
        <v>254.16754666414204</v>
      </c>
      <c r="AQ24" s="47" t="s">
        <v>17</v>
      </c>
      <c r="AR24" s="24">
        <v>20</v>
      </c>
    </row>
    <row r="25" spans="1:44" s="50" customFormat="1" ht="19.5" customHeight="1">
      <c r="A25" s="24">
        <v>21</v>
      </c>
      <c r="B25" s="47" t="s">
        <v>51</v>
      </c>
      <c r="C25" s="17">
        <v>16254</v>
      </c>
      <c r="D25" s="18">
        <f t="shared" si="21"/>
        <v>99.64443354585582</v>
      </c>
      <c r="E25" s="43">
        <v>16312</v>
      </c>
      <c r="F25" s="91">
        <f t="shared" si="2"/>
        <v>100.2704696336366</v>
      </c>
      <c r="G25" s="17">
        <v>16268</v>
      </c>
      <c r="H25" s="78">
        <v>181</v>
      </c>
      <c r="I25" s="18">
        <f t="shared" si="3"/>
        <v>89.60396039603961</v>
      </c>
      <c r="J25" s="19">
        <v>202</v>
      </c>
      <c r="K25" s="92" t="s">
        <v>63</v>
      </c>
      <c r="L25" s="97">
        <v>0</v>
      </c>
      <c r="M25" s="78">
        <f>H25+'市町村別（集団回収量除く）'!H25</f>
        <v>4217.700000000001</v>
      </c>
      <c r="N25" s="18">
        <f t="shared" si="5"/>
        <v>99.57504072526385</v>
      </c>
      <c r="O25" s="19">
        <f>J25+'市町村別（集団回収量除く）'!J25</f>
        <v>4235.7</v>
      </c>
      <c r="P25" s="18">
        <f t="shared" si="6"/>
        <v>110.56382145653876</v>
      </c>
      <c r="Q25" s="97">
        <f>L25+'市町村別（集団回収量除く）'!L25</f>
        <v>3831</v>
      </c>
      <c r="R25" s="78">
        <f>H25+'市町村別（集団回収量除く）'!M25</f>
        <v>2729.9</v>
      </c>
      <c r="S25" s="18">
        <f t="shared" si="7"/>
        <v>98.45637825945829</v>
      </c>
      <c r="T25" s="11">
        <f>J25+'市町村別（集団回収量除く）'!O25</f>
        <v>2772.7</v>
      </c>
      <c r="U25" s="18">
        <f t="shared" si="8"/>
        <v>111.72133129180433</v>
      </c>
      <c r="V25" s="101">
        <f>L25+'市町村別（集団回収量除く）'!Q25</f>
        <v>2481.8</v>
      </c>
      <c r="W25" s="78">
        <v>1487.8000000000002</v>
      </c>
      <c r="X25" s="18">
        <f t="shared" si="9"/>
        <v>101.69514695830487</v>
      </c>
      <c r="Y25" s="11">
        <v>1463</v>
      </c>
      <c r="Z25" s="18">
        <f t="shared" si="10"/>
        <v>108.43462792766083</v>
      </c>
      <c r="AA25" s="107">
        <v>1349.2</v>
      </c>
      <c r="AB25" s="78">
        <f t="shared" si="11"/>
        <v>710.9230014613896</v>
      </c>
      <c r="AC25" s="18">
        <f t="shared" si="12"/>
        <v>99.93035956136976</v>
      </c>
      <c r="AD25" s="22">
        <f t="shared" si="13"/>
        <v>711.4184363809818</v>
      </c>
      <c r="AE25" s="18">
        <f t="shared" si="14"/>
        <v>110.56768402596626</v>
      </c>
      <c r="AF25" s="21">
        <f t="shared" si="22"/>
        <v>643.4234764417322</v>
      </c>
      <c r="AG25" s="78">
        <f t="shared" si="15"/>
        <v>460.14384657264554</v>
      </c>
      <c r="AH25" s="18">
        <f t="shared" si="0"/>
        <v>98.80770531366333</v>
      </c>
      <c r="AI25" s="11">
        <f t="shared" si="16"/>
        <v>465.6963190390132</v>
      </c>
      <c r="AJ25" s="32">
        <f t="shared" si="17"/>
        <v>111.72523429907163</v>
      </c>
      <c r="AK25" s="101">
        <f t="shared" si="23"/>
        <v>416.8228618723808</v>
      </c>
      <c r="AL25" s="78">
        <f t="shared" si="18"/>
        <v>250.779154888744</v>
      </c>
      <c r="AM25" s="18">
        <f t="shared" si="1"/>
        <v>102.0580310805875</v>
      </c>
      <c r="AN25" s="11">
        <f t="shared" si="19"/>
        <v>245.72211734196858</v>
      </c>
      <c r="AO25" s="18">
        <f t="shared" si="20"/>
        <v>108.43841611328247</v>
      </c>
      <c r="AP25" s="107">
        <f t="shared" si="24"/>
        <v>226.60061456935134</v>
      </c>
      <c r="AQ25" s="47" t="s">
        <v>51</v>
      </c>
      <c r="AR25" s="24">
        <v>21</v>
      </c>
    </row>
    <row r="26" spans="1:44" s="50" customFormat="1" ht="19.5" customHeight="1">
      <c r="A26" s="24">
        <v>22</v>
      </c>
      <c r="B26" s="47" t="s">
        <v>18</v>
      </c>
      <c r="C26" s="17">
        <v>8212</v>
      </c>
      <c r="D26" s="18">
        <f t="shared" si="21"/>
        <v>99.41888619854721</v>
      </c>
      <c r="E26" s="43">
        <v>8260</v>
      </c>
      <c r="F26" s="91">
        <f t="shared" si="2"/>
        <v>98.41534612176814</v>
      </c>
      <c r="G26" s="17">
        <v>8393</v>
      </c>
      <c r="H26" s="78">
        <v>60</v>
      </c>
      <c r="I26" s="18">
        <f t="shared" si="3"/>
        <v>88.62629246676514</v>
      </c>
      <c r="J26" s="19">
        <v>67.7</v>
      </c>
      <c r="K26" s="92" t="s">
        <v>63</v>
      </c>
      <c r="L26" s="97">
        <v>0</v>
      </c>
      <c r="M26" s="78">
        <f>H26+'市町村別（集団回収量除く）'!H26</f>
        <v>2300.2000000000003</v>
      </c>
      <c r="N26" s="18">
        <f t="shared" si="5"/>
        <v>89.4636536890825</v>
      </c>
      <c r="O26" s="19">
        <f>J26+'市町村別（集団回収量除く）'!J26</f>
        <v>2571.1</v>
      </c>
      <c r="P26" s="18">
        <f t="shared" si="6"/>
        <v>113.32921937673558</v>
      </c>
      <c r="Q26" s="97">
        <f>L26+'市町村別（集団回収量除く）'!L26</f>
        <v>2268.7</v>
      </c>
      <c r="R26" s="78">
        <f>H26+'市町村別（集団回収量除く）'!M26</f>
        <v>1710</v>
      </c>
      <c r="S26" s="18">
        <f t="shared" si="7"/>
        <v>97.1590909090909</v>
      </c>
      <c r="T26" s="11">
        <f>J26+'市町村別（集団回収量除く）'!O26</f>
        <v>1760</v>
      </c>
      <c r="U26" s="18">
        <f t="shared" si="8"/>
        <v>105.75016523463319</v>
      </c>
      <c r="V26" s="101">
        <f>L26+'市町村別（集団回収量除く）'!Q26</f>
        <v>1664.3</v>
      </c>
      <c r="W26" s="78">
        <v>590.2</v>
      </c>
      <c r="X26" s="18">
        <f t="shared" si="9"/>
        <v>72.765380347676</v>
      </c>
      <c r="Y26" s="11">
        <v>811.1</v>
      </c>
      <c r="Z26" s="18">
        <f t="shared" si="10"/>
        <v>134.19920582395764</v>
      </c>
      <c r="AA26" s="107">
        <v>604.4</v>
      </c>
      <c r="AB26" s="78">
        <f t="shared" si="11"/>
        <v>767.403532418312</v>
      </c>
      <c r="AC26" s="18">
        <f t="shared" si="12"/>
        <v>89.98657811395779</v>
      </c>
      <c r="AD26" s="22">
        <f t="shared" si="13"/>
        <v>852.7977710703506</v>
      </c>
      <c r="AE26" s="18">
        <f t="shared" si="14"/>
        <v>115.46950233566376</v>
      </c>
      <c r="AF26" s="21">
        <f t="shared" si="22"/>
        <v>738.5480614537615</v>
      </c>
      <c r="AG26" s="78">
        <f t="shared" si="15"/>
        <v>570.4982351253428</v>
      </c>
      <c r="AH26" s="18">
        <f t="shared" si="0"/>
        <v>97.72699597042023</v>
      </c>
      <c r="AI26" s="11">
        <f t="shared" si="16"/>
        <v>583.7672891306511</v>
      </c>
      <c r="AJ26" s="32">
        <f t="shared" si="17"/>
        <v>107.74731369996522</v>
      </c>
      <c r="AK26" s="101">
        <f t="shared" si="23"/>
        <v>541.7928940263125</v>
      </c>
      <c r="AL26" s="78">
        <f t="shared" si="18"/>
        <v>196.9052972929692</v>
      </c>
      <c r="AM26" s="18">
        <f t="shared" si="1"/>
        <v>73.19070161614756</v>
      </c>
      <c r="AN26" s="11">
        <f t="shared" si="19"/>
        <v>269.0304819396995</v>
      </c>
      <c r="AO26" s="18">
        <f t="shared" si="20"/>
        <v>136.7336296460428</v>
      </c>
      <c r="AP26" s="119">
        <f t="shared" si="24"/>
        <v>196.75516742744895</v>
      </c>
      <c r="AQ26" s="47" t="s">
        <v>18</v>
      </c>
      <c r="AR26" s="24">
        <v>22</v>
      </c>
    </row>
    <row r="27" spans="1:44" s="50" customFormat="1" ht="19.5" customHeight="1">
      <c r="A27" s="24">
        <v>23</v>
      </c>
      <c r="B27" s="47" t="s">
        <v>19</v>
      </c>
      <c r="C27" s="17">
        <v>6167</v>
      </c>
      <c r="D27" s="18">
        <f t="shared" si="21"/>
        <v>98.34157231701484</v>
      </c>
      <c r="E27" s="43">
        <v>6271</v>
      </c>
      <c r="F27" s="91">
        <f t="shared" si="2"/>
        <v>99.05228241983889</v>
      </c>
      <c r="G27" s="17">
        <v>6331</v>
      </c>
      <c r="H27" s="78">
        <v>133</v>
      </c>
      <c r="I27" s="18">
        <f t="shared" si="3"/>
        <v>99.84984984984986</v>
      </c>
      <c r="J27" s="19">
        <v>133.2</v>
      </c>
      <c r="K27" s="92" t="s">
        <v>63</v>
      </c>
      <c r="L27" s="96">
        <v>0</v>
      </c>
      <c r="M27" s="78">
        <f>H27+'市町村別（集団回収量除く）'!H27</f>
        <v>1371.8</v>
      </c>
      <c r="N27" s="18">
        <f t="shared" si="5"/>
        <v>100.16063084112149</v>
      </c>
      <c r="O27" s="19">
        <f>J27+'市町村別（集団回収量除く）'!J27</f>
        <v>1369.6000000000001</v>
      </c>
      <c r="P27" s="18">
        <f t="shared" si="6"/>
        <v>110.9437019036047</v>
      </c>
      <c r="Q27" s="96">
        <f>L27+'市町村別（集団回収量除く）'!L27</f>
        <v>1234.5</v>
      </c>
      <c r="R27" s="78">
        <f>H27+'市町村別（集団回収量除く）'!M27</f>
        <v>1371.8</v>
      </c>
      <c r="S27" s="18">
        <f t="shared" si="7"/>
        <v>100.16063084112149</v>
      </c>
      <c r="T27" s="11">
        <f>J27+'市町村別（集団回収量除く）'!O27</f>
        <v>1369.6000000000001</v>
      </c>
      <c r="U27" s="18">
        <f t="shared" si="8"/>
        <v>110.9437019036047</v>
      </c>
      <c r="V27" s="101">
        <f>L27+'市町村別（集団回収量除く）'!Q27</f>
        <v>1234.5</v>
      </c>
      <c r="W27" s="78">
        <v>0</v>
      </c>
      <c r="X27" s="92" t="s">
        <v>63</v>
      </c>
      <c r="Y27" s="11">
        <v>0</v>
      </c>
      <c r="Z27" s="92" t="s">
        <v>63</v>
      </c>
      <c r="AA27" s="107">
        <v>0</v>
      </c>
      <c r="AB27" s="78">
        <f t="shared" si="11"/>
        <v>609.4302196178954</v>
      </c>
      <c r="AC27" s="18">
        <f t="shared" si="12"/>
        <v>101.8497350421068</v>
      </c>
      <c r="AD27" s="22">
        <f t="shared" si="13"/>
        <v>598.3621060633533</v>
      </c>
      <c r="AE27" s="18">
        <f t="shared" si="14"/>
        <v>112.31205837312878</v>
      </c>
      <c r="AF27" s="19">
        <f t="shared" si="22"/>
        <v>532.7674648036852</v>
      </c>
      <c r="AG27" s="78">
        <f t="shared" si="15"/>
        <v>609.4302196178954</v>
      </c>
      <c r="AH27" s="18">
        <f t="shared" si="0"/>
        <v>101.8497350421068</v>
      </c>
      <c r="AI27" s="11">
        <f t="shared" si="16"/>
        <v>598.3621060633533</v>
      </c>
      <c r="AJ27" s="32">
        <f t="shared" si="17"/>
        <v>112.31205837312878</v>
      </c>
      <c r="AK27" s="101">
        <f t="shared" si="23"/>
        <v>532.7674648036852</v>
      </c>
      <c r="AL27" s="78">
        <f t="shared" si="18"/>
        <v>0</v>
      </c>
      <c r="AM27" s="92" t="s">
        <v>63</v>
      </c>
      <c r="AN27" s="11">
        <f t="shared" si="19"/>
        <v>0</v>
      </c>
      <c r="AO27" s="92" t="s">
        <v>63</v>
      </c>
      <c r="AP27" s="107">
        <f t="shared" si="24"/>
        <v>0</v>
      </c>
      <c r="AQ27" s="47" t="s">
        <v>19</v>
      </c>
      <c r="AR27" s="24">
        <v>23</v>
      </c>
    </row>
    <row r="28" spans="1:44" s="50" customFormat="1" ht="19.5" customHeight="1">
      <c r="A28" s="24">
        <v>24</v>
      </c>
      <c r="B28" s="47" t="s">
        <v>20</v>
      </c>
      <c r="C28" s="17">
        <v>12808</v>
      </c>
      <c r="D28" s="18">
        <f t="shared" si="21"/>
        <v>97.76352950156476</v>
      </c>
      <c r="E28" s="43">
        <v>13101</v>
      </c>
      <c r="F28" s="91">
        <f t="shared" si="2"/>
        <v>96.87939066775124</v>
      </c>
      <c r="G28" s="17">
        <v>13523</v>
      </c>
      <c r="H28" s="78">
        <v>0</v>
      </c>
      <c r="I28" s="92" t="s">
        <v>63</v>
      </c>
      <c r="J28" s="19">
        <v>0</v>
      </c>
      <c r="K28" s="92" t="s">
        <v>63</v>
      </c>
      <c r="L28" s="96">
        <v>0</v>
      </c>
      <c r="M28" s="78">
        <f>H28+'市町村別（集団回収量除く）'!H28</f>
        <v>4003.9000000000005</v>
      </c>
      <c r="N28" s="18">
        <f t="shared" si="5"/>
        <v>106.80769333368903</v>
      </c>
      <c r="O28" s="19">
        <f>J28+'市町村別（集団回収量除く）'!J28</f>
        <v>3748.7</v>
      </c>
      <c r="P28" s="18">
        <f t="shared" si="6"/>
        <v>114.20954818267677</v>
      </c>
      <c r="Q28" s="96">
        <f>L28+'市町村別（集団回収量除く）'!L28</f>
        <v>3282.3</v>
      </c>
      <c r="R28" s="78">
        <f>H28+'市町村別（集団回収量除く）'!M28</f>
        <v>3075.2000000000003</v>
      </c>
      <c r="S28" s="18">
        <f t="shared" si="7"/>
        <v>104.50621899000883</v>
      </c>
      <c r="T28" s="11">
        <f>J28+'市町村別（集団回収量除く）'!O28</f>
        <v>2942.6</v>
      </c>
      <c r="U28" s="18">
        <f t="shared" si="8"/>
        <v>106.28476486310771</v>
      </c>
      <c r="V28" s="101">
        <f>L28+'市町村別（集団回収量除く）'!Q28</f>
        <v>2768.6</v>
      </c>
      <c r="W28" s="78">
        <v>928.6999999999999</v>
      </c>
      <c r="X28" s="18">
        <f t="shared" si="9"/>
        <v>115.20903113757598</v>
      </c>
      <c r="Y28" s="11">
        <v>806.1</v>
      </c>
      <c r="Z28" s="18">
        <f t="shared" si="10"/>
        <v>156.9203815456492</v>
      </c>
      <c r="AA28" s="107">
        <v>513.7</v>
      </c>
      <c r="AB28" s="78">
        <f t="shared" si="11"/>
        <v>856.4638539269123</v>
      </c>
      <c r="AC28" s="18">
        <f t="shared" si="12"/>
        <v>109.25106108406153</v>
      </c>
      <c r="AD28" s="22">
        <f t="shared" si="13"/>
        <v>783.9409937336164</v>
      </c>
      <c r="AE28" s="18">
        <f t="shared" si="14"/>
        <v>118.21136597273403</v>
      </c>
      <c r="AF28" s="19">
        <f t="shared" si="22"/>
        <v>663.1688816745726</v>
      </c>
      <c r="AG28" s="78">
        <f t="shared" si="15"/>
        <v>657.8080480521592</v>
      </c>
      <c r="AH28" s="18">
        <f t="shared" si="0"/>
        <v>106.89693746003324</v>
      </c>
      <c r="AI28" s="11">
        <f t="shared" si="16"/>
        <v>615.3665985969909</v>
      </c>
      <c r="AJ28" s="32">
        <f t="shared" si="17"/>
        <v>110.00890412824971</v>
      </c>
      <c r="AK28" s="101">
        <f t="shared" si="23"/>
        <v>559.3789007111543</v>
      </c>
      <c r="AL28" s="78">
        <f t="shared" si="18"/>
        <v>198.65580587475293</v>
      </c>
      <c r="AM28" s="18">
        <f t="shared" si="1"/>
        <v>117.84459064126972</v>
      </c>
      <c r="AN28" s="11">
        <f t="shared" si="19"/>
        <v>168.57439513662558</v>
      </c>
      <c r="AO28" s="18">
        <f t="shared" si="20"/>
        <v>162.41875523230038</v>
      </c>
      <c r="AP28" s="107">
        <f t="shared" si="24"/>
        <v>103.78998096341833</v>
      </c>
      <c r="AQ28" s="47" t="s">
        <v>20</v>
      </c>
      <c r="AR28" s="24">
        <v>24</v>
      </c>
    </row>
    <row r="29" spans="1:44" s="50" customFormat="1" ht="19.5" customHeight="1">
      <c r="A29" s="24">
        <v>25</v>
      </c>
      <c r="B29" s="47" t="s">
        <v>21</v>
      </c>
      <c r="C29" s="17">
        <v>17013</v>
      </c>
      <c r="D29" s="18">
        <f t="shared" si="21"/>
        <v>98.36378353376503</v>
      </c>
      <c r="E29" s="43">
        <v>17296</v>
      </c>
      <c r="F29" s="91">
        <f t="shared" si="2"/>
        <v>97.52466873414153</v>
      </c>
      <c r="G29" s="17">
        <v>17735</v>
      </c>
      <c r="H29" s="78">
        <v>360</v>
      </c>
      <c r="I29" s="18">
        <f t="shared" si="3"/>
        <v>81.13590263691684</v>
      </c>
      <c r="J29" s="19">
        <v>443.7</v>
      </c>
      <c r="K29" s="18">
        <f t="shared" si="4"/>
        <v>133.2032422695887</v>
      </c>
      <c r="L29" s="96">
        <v>333.1</v>
      </c>
      <c r="M29" s="78">
        <f>H29+'市町村別（集団回収量除く）'!H29</f>
        <v>5373.200000000001</v>
      </c>
      <c r="N29" s="18">
        <f t="shared" si="5"/>
        <v>106.12680229113177</v>
      </c>
      <c r="O29" s="19">
        <f>J29+'市町村別（集団回収量除く）'!J29</f>
        <v>5063</v>
      </c>
      <c r="P29" s="18">
        <f t="shared" si="6"/>
        <v>106.18708053691275</v>
      </c>
      <c r="Q29" s="96">
        <f>L29+'市町村別（集団回収量除く）'!L29</f>
        <v>4768</v>
      </c>
      <c r="R29" s="78">
        <f>H29+'市町村別（集団回収量除く）'!M29</f>
        <v>4314</v>
      </c>
      <c r="S29" s="18">
        <f t="shared" si="7"/>
        <v>99.48573668795977</v>
      </c>
      <c r="T29" s="11">
        <f>J29+'市町村別（集団回収量除く）'!O29</f>
        <v>4336.3</v>
      </c>
      <c r="U29" s="18">
        <f t="shared" si="8"/>
        <v>103.7268269345772</v>
      </c>
      <c r="V29" s="101">
        <f>L29+'市町村別（集団回収量除く）'!Q29</f>
        <v>4180.5</v>
      </c>
      <c r="W29" s="78">
        <v>1059.2</v>
      </c>
      <c r="X29" s="18">
        <f t="shared" si="9"/>
        <v>145.75478189073894</v>
      </c>
      <c r="Y29" s="11">
        <v>726.7</v>
      </c>
      <c r="Z29" s="18">
        <f t="shared" si="10"/>
        <v>123.6936170212766</v>
      </c>
      <c r="AA29" s="107">
        <v>587.5</v>
      </c>
      <c r="AB29" s="78">
        <f t="shared" si="11"/>
        <v>865.2851284553554</v>
      </c>
      <c r="AC29" s="18">
        <f>AB29*100/AD29</f>
        <v>107.89215143874773</v>
      </c>
      <c r="AD29" s="22">
        <f t="shared" si="13"/>
        <v>801.9907999949311</v>
      </c>
      <c r="AE29" s="18">
        <f t="shared" si="14"/>
        <v>109.18058520711195</v>
      </c>
      <c r="AF29" s="19">
        <f t="shared" si="22"/>
        <v>734.5544067872335</v>
      </c>
      <c r="AG29" s="78">
        <f t="shared" si="15"/>
        <v>694.7145172627861</v>
      </c>
      <c r="AH29" s="18">
        <f t="shared" si="0"/>
        <v>101.14061610268337</v>
      </c>
      <c r="AI29" s="11">
        <f t="shared" si="16"/>
        <v>686.8798550302232</v>
      </c>
      <c r="AJ29" s="32">
        <f t="shared" si="17"/>
        <v>106.65097495035832</v>
      </c>
      <c r="AK29" s="101">
        <f t="shared" si="23"/>
        <v>644.0446093905263</v>
      </c>
      <c r="AL29" s="78">
        <f t="shared" si="18"/>
        <v>170.57061119256912</v>
      </c>
      <c r="AM29" s="18">
        <f t="shared" si="1"/>
        <v>148.17931626298838</v>
      </c>
      <c r="AN29" s="11">
        <f t="shared" si="19"/>
        <v>115.11094496470797</v>
      </c>
      <c r="AO29" s="18">
        <f t="shared" si="20"/>
        <v>127.18064593623302</v>
      </c>
      <c r="AP29" s="107">
        <f t="shared" si="24"/>
        <v>90.50979739670714</v>
      </c>
      <c r="AQ29" s="47" t="s">
        <v>21</v>
      </c>
      <c r="AR29" s="24">
        <v>25</v>
      </c>
    </row>
    <row r="30" spans="1:44" s="50" customFormat="1" ht="19.5" customHeight="1">
      <c r="A30" s="24">
        <v>26</v>
      </c>
      <c r="B30" s="47" t="s">
        <v>22</v>
      </c>
      <c r="C30" s="17">
        <v>10598</v>
      </c>
      <c r="D30" s="18">
        <f t="shared" si="21"/>
        <v>97.78556929322754</v>
      </c>
      <c r="E30" s="43">
        <v>10838</v>
      </c>
      <c r="F30" s="91">
        <f t="shared" si="2"/>
        <v>98.17028985507247</v>
      </c>
      <c r="G30" s="17">
        <v>11040</v>
      </c>
      <c r="H30" s="78">
        <v>982</v>
      </c>
      <c r="I30" s="18">
        <f t="shared" si="3"/>
        <v>102.44105987899019</v>
      </c>
      <c r="J30" s="19">
        <v>958.6</v>
      </c>
      <c r="K30" s="18">
        <f t="shared" si="4"/>
        <v>116.33495145631068</v>
      </c>
      <c r="L30" s="96">
        <v>824</v>
      </c>
      <c r="M30" s="78">
        <f>H30+'市町村別（集団回収量除く）'!H30</f>
        <v>3749.9</v>
      </c>
      <c r="N30" s="18">
        <f t="shared" si="5"/>
        <v>100.14153714682476</v>
      </c>
      <c r="O30" s="19">
        <f>J30+'市町村別（集団回収量除く）'!J30</f>
        <v>3744.6</v>
      </c>
      <c r="P30" s="18">
        <f t="shared" si="6"/>
        <v>107.93531836393508</v>
      </c>
      <c r="Q30" s="96">
        <f>L30+'市町村別（集団回収量除く）'!L30</f>
        <v>3469.3</v>
      </c>
      <c r="R30" s="78">
        <f>H30+'市町村別（集団回収量除く）'!M30</f>
        <v>3054.9</v>
      </c>
      <c r="S30" s="18">
        <f t="shared" si="7"/>
        <v>100.16722408026757</v>
      </c>
      <c r="T30" s="11">
        <f>J30+'市町村別（集団回収量除く）'!O30</f>
        <v>3049.7999999999997</v>
      </c>
      <c r="U30" s="18">
        <f t="shared" si="8"/>
        <v>106.77449847705073</v>
      </c>
      <c r="V30" s="101">
        <f>L30+'市町村別（集団回収量除く）'!Q30</f>
        <v>2856.3</v>
      </c>
      <c r="W30" s="78">
        <v>695</v>
      </c>
      <c r="X30" s="18">
        <f t="shared" si="9"/>
        <v>100.02878526194588</v>
      </c>
      <c r="Y30" s="11">
        <v>694.8</v>
      </c>
      <c r="Z30" s="18">
        <f t="shared" si="10"/>
        <v>113.3442088091354</v>
      </c>
      <c r="AA30" s="107">
        <v>613</v>
      </c>
      <c r="AB30" s="78">
        <f t="shared" si="11"/>
        <v>969.3997575143411</v>
      </c>
      <c r="AC30" s="18">
        <f t="shared" si="12"/>
        <v>102.40932058853433</v>
      </c>
      <c r="AD30" s="22">
        <f t="shared" si="13"/>
        <v>946.5932904771896</v>
      </c>
      <c r="AE30" s="18">
        <f t="shared" si="14"/>
        <v>110.24825507260114</v>
      </c>
      <c r="AF30" s="19">
        <f t="shared" si="22"/>
        <v>858.6016076661123</v>
      </c>
      <c r="AG30" s="78">
        <f t="shared" si="15"/>
        <v>789.7328780048963</v>
      </c>
      <c r="AH30" s="18">
        <f t="shared" si="0"/>
        <v>102.43558922267786</v>
      </c>
      <c r="AI30" s="11">
        <f t="shared" si="16"/>
        <v>770.9555672961952</v>
      </c>
      <c r="AJ30" s="32">
        <f t="shared" si="17"/>
        <v>109.06256007561174</v>
      </c>
      <c r="AK30" s="101">
        <f t="shared" si="23"/>
        <v>706.8929674507009</v>
      </c>
      <c r="AL30" s="78">
        <f t="shared" si="18"/>
        <v>179.66687950944478</v>
      </c>
      <c r="AM30" s="18">
        <f t="shared" si="1"/>
        <v>102.29401534902524</v>
      </c>
      <c r="AN30" s="11">
        <f t="shared" si="19"/>
        <v>175.6377231809943</v>
      </c>
      <c r="AO30" s="18">
        <f t="shared" si="20"/>
        <v>115.77305216868724</v>
      </c>
      <c r="AP30" s="107">
        <f t="shared" si="24"/>
        <v>151.7086402154114</v>
      </c>
      <c r="AQ30" s="47" t="s">
        <v>22</v>
      </c>
      <c r="AR30" s="24">
        <v>26</v>
      </c>
    </row>
    <row r="31" spans="1:44" s="50" customFormat="1" ht="19.5" customHeight="1">
      <c r="A31" s="24">
        <v>27</v>
      </c>
      <c r="B31" s="47" t="s">
        <v>23</v>
      </c>
      <c r="C31" s="17">
        <v>3752</v>
      </c>
      <c r="D31" s="18">
        <f t="shared" si="21"/>
        <v>97.6066597294485</v>
      </c>
      <c r="E31" s="43">
        <v>3844</v>
      </c>
      <c r="F31" s="91">
        <f t="shared" si="2"/>
        <v>98.99562194179758</v>
      </c>
      <c r="G31" s="17">
        <v>3883</v>
      </c>
      <c r="H31" s="78">
        <v>154</v>
      </c>
      <c r="I31" s="18">
        <f t="shared" si="3"/>
        <v>85.55555555555556</v>
      </c>
      <c r="J31" s="19">
        <v>180</v>
      </c>
      <c r="K31" s="92" t="s">
        <v>63</v>
      </c>
      <c r="L31" s="96">
        <v>0</v>
      </c>
      <c r="M31" s="78">
        <f>H31+'市町村別（集団回収量除く）'!H31</f>
        <v>1125.5</v>
      </c>
      <c r="N31" s="18">
        <f t="shared" si="5"/>
        <v>100.598855917054</v>
      </c>
      <c r="O31" s="19">
        <f>J31+'市町村別（集団回収量除く）'!J31</f>
        <v>1118.8</v>
      </c>
      <c r="P31" s="18">
        <f t="shared" si="6"/>
        <v>130.4875204105435</v>
      </c>
      <c r="Q31" s="96">
        <f>L31+'市町村別（集団回収量除く）'!L31</f>
        <v>857.4</v>
      </c>
      <c r="R31" s="78">
        <f>H31+'市町村別（集団回収量除く）'!M31</f>
        <v>875.0000000000001</v>
      </c>
      <c r="S31" s="18">
        <f t="shared" si="7"/>
        <v>97.87472035794185</v>
      </c>
      <c r="T31" s="11">
        <f>J31+'市町村別（集団回収量除く）'!O31</f>
        <v>894</v>
      </c>
      <c r="U31" s="18">
        <f t="shared" si="8"/>
        <v>132.73942093541203</v>
      </c>
      <c r="V31" s="101">
        <f>L31+'市町村別（集団回収量除く）'!Q31</f>
        <v>673.5</v>
      </c>
      <c r="W31" s="78">
        <v>250.50000000000003</v>
      </c>
      <c r="X31" s="18">
        <f t="shared" si="9"/>
        <v>111.43238434163702</v>
      </c>
      <c r="Y31" s="11">
        <v>224.8</v>
      </c>
      <c r="Z31" s="18">
        <f t="shared" si="10"/>
        <v>122.24034801522566</v>
      </c>
      <c r="AA31" s="107">
        <v>183.9</v>
      </c>
      <c r="AB31" s="78">
        <f t="shared" si="11"/>
        <v>821.8447878026695</v>
      </c>
      <c r="AC31" s="18">
        <f t="shared" si="12"/>
        <v>103.06556560371948</v>
      </c>
      <c r="AD31" s="22">
        <f t="shared" si="13"/>
        <v>797.3999686399727</v>
      </c>
      <c r="AE31" s="18">
        <f t="shared" si="14"/>
        <v>132.1725323806647</v>
      </c>
      <c r="AF31" s="19">
        <f t="shared" si="22"/>
        <v>603.3023308832531</v>
      </c>
      <c r="AG31" s="78">
        <f t="shared" si="15"/>
        <v>638.928644448988</v>
      </c>
      <c r="AH31" s="18">
        <f t="shared" si="0"/>
        <v>100.27463354369095</v>
      </c>
      <c r="AI31" s="11">
        <f t="shared" si="16"/>
        <v>637.178737901444</v>
      </c>
      <c r="AJ31" s="32">
        <f t="shared" si="17"/>
        <v>134.45351215639175</v>
      </c>
      <c r="AK31" s="101">
        <f t="shared" si="23"/>
        <v>473.90263570080594</v>
      </c>
      <c r="AL31" s="78">
        <f t="shared" si="18"/>
        <v>182.91614335368172</v>
      </c>
      <c r="AM31" s="18">
        <f t="shared" si="1"/>
        <v>114.16473491717824</v>
      </c>
      <c r="AN31" s="11">
        <f t="shared" si="19"/>
        <v>160.22123073852865</v>
      </c>
      <c r="AO31" s="18">
        <f t="shared" si="20"/>
        <v>123.81886256580788</v>
      </c>
      <c r="AP31" s="107">
        <f t="shared" si="24"/>
        <v>129.39969518244723</v>
      </c>
      <c r="AQ31" s="47" t="s">
        <v>23</v>
      </c>
      <c r="AR31" s="24">
        <v>27</v>
      </c>
    </row>
    <row r="32" spans="1:44" s="50" customFormat="1" ht="19.5" customHeight="1">
      <c r="A32" s="24">
        <v>28</v>
      </c>
      <c r="B32" s="47" t="s">
        <v>65</v>
      </c>
      <c r="C32" s="17">
        <v>2953</v>
      </c>
      <c r="D32" s="18">
        <f t="shared" si="21"/>
        <v>98.59766277128547</v>
      </c>
      <c r="E32" s="43">
        <v>2995</v>
      </c>
      <c r="F32" s="91">
        <f t="shared" si="2"/>
        <v>99.17218543046357</v>
      </c>
      <c r="G32" s="17">
        <v>3020</v>
      </c>
      <c r="H32" s="78">
        <v>19</v>
      </c>
      <c r="I32" s="92" t="s">
        <v>63</v>
      </c>
      <c r="J32" s="19">
        <v>0</v>
      </c>
      <c r="K32" s="92" t="s">
        <v>63</v>
      </c>
      <c r="L32" s="96">
        <v>0</v>
      </c>
      <c r="M32" s="78">
        <f>H32+'市町村別（集団回収量除く）'!H32</f>
        <v>1001.0999999999999</v>
      </c>
      <c r="N32" s="18">
        <f t="shared" si="5"/>
        <v>96.14867460622357</v>
      </c>
      <c r="O32" s="19">
        <f>J32+'市町村別（集団回収量除く）'!J32</f>
        <v>1041.2</v>
      </c>
      <c r="P32" s="18">
        <f t="shared" si="6"/>
        <v>107.11934156378601</v>
      </c>
      <c r="Q32" s="96">
        <f>L32+'市町村別（集団回収量除く）'!L32</f>
        <v>972</v>
      </c>
      <c r="R32" s="78">
        <f>H32+'市町村別（集団回収量除く）'!M32</f>
        <v>824.6</v>
      </c>
      <c r="S32" s="18">
        <f t="shared" si="7"/>
        <v>100.42625745950554</v>
      </c>
      <c r="T32" s="11">
        <f>J32+'市町村別（集団回収量除く）'!O32</f>
        <v>821.1</v>
      </c>
      <c r="U32" s="18">
        <f t="shared" si="8"/>
        <v>108.82703777335985</v>
      </c>
      <c r="V32" s="101">
        <f>L32+'市町村別（集団回収量除く）'!Q32</f>
        <v>754.5</v>
      </c>
      <c r="W32" s="78">
        <v>176.5</v>
      </c>
      <c r="X32" s="18">
        <f t="shared" si="9"/>
        <v>80.1908223534757</v>
      </c>
      <c r="Y32" s="11">
        <v>220.1</v>
      </c>
      <c r="Z32" s="18">
        <f t="shared" si="10"/>
        <v>101.19540229885058</v>
      </c>
      <c r="AA32" s="107">
        <v>217.5</v>
      </c>
      <c r="AB32" s="78">
        <f t="shared" si="11"/>
        <v>928.7977399347772</v>
      </c>
      <c r="AC32" s="18">
        <f t="shared" si="12"/>
        <v>97.5161803066846</v>
      </c>
      <c r="AD32" s="22">
        <f t="shared" si="13"/>
        <v>952.4550049168706</v>
      </c>
      <c r="AE32" s="18">
        <f t="shared" si="14"/>
        <v>108.30942037394192</v>
      </c>
      <c r="AF32" s="19">
        <f t="shared" si="22"/>
        <v>879.3833459993486</v>
      </c>
      <c r="AG32" s="78">
        <f t="shared" si="15"/>
        <v>765.045066776763</v>
      </c>
      <c r="AH32" s="18">
        <f t="shared" si="0"/>
        <v>101.85460246908876</v>
      </c>
      <c r="AI32" s="11">
        <f t="shared" si="16"/>
        <v>751.1148718183274</v>
      </c>
      <c r="AJ32" s="32">
        <f t="shared" si="17"/>
        <v>110.03608881620062</v>
      </c>
      <c r="AK32" s="101">
        <f t="shared" si="23"/>
        <v>682.6077516013462</v>
      </c>
      <c r="AL32" s="78">
        <f t="shared" si="18"/>
        <v>163.75267315801437</v>
      </c>
      <c r="AM32" s="18">
        <f t="shared" si="1"/>
        <v>81.33136232599381</v>
      </c>
      <c r="AN32" s="11">
        <f t="shared" si="19"/>
        <v>201.34013309854322</v>
      </c>
      <c r="AO32" s="18">
        <f t="shared" si="20"/>
        <v>102.31966708803762</v>
      </c>
      <c r="AP32" s="107">
        <f t="shared" si="24"/>
        <v>196.77559439800237</v>
      </c>
      <c r="AQ32" s="47" t="s">
        <v>65</v>
      </c>
      <c r="AR32" s="24">
        <v>28</v>
      </c>
    </row>
    <row r="33" spans="1:44" s="50" customFormat="1" ht="19.5" customHeight="1">
      <c r="A33" s="24">
        <v>29</v>
      </c>
      <c r="B33" s="47" t="s">
        <v>24</v>
      </c>
      <c r="C33" s="17">
        <v>10217</v>
      </c>
      <c r="D33" s="18">
        <f t="shared" si="21"/>
        <v>97.85461162723877</v>
      </c>
      <c r="E33" s="43">
        <v>10441</v>
      </c>
      <c r="F33" s="91">
        <f t="shared" si="2"/>
        <v>99.4949494949495</v>
      </c>
      <c r="G33" s="17">
        <v>10494</v>
      </c>
      <c r="H33" s="78">
        <v>0</v>
      </c>
      <c r="I33" s="92" t="s">
        <v>63</v>
      </c>
      <c r="J33" s="19">
        <v>0</v>
      </c>
      <c r="K33" s="92" t="s">
        <v>63</v>
      </c>
      <c r="L33" s="96">
        <v>0</v>
      </c>
      <c r="M33" s="78">
        <f>H33+'市町村別（集団回収量除く）'!H33</f>
        <v>2100.4</v>
      </c>
      <c r="N33" s="18">
        <f t="shared" si="5"/>
        <v>97.50707952277054</v>
      </c>
      <c r="O33" s="19">
        <f>J33+'市町村別（集団回収量除く）'!J33</f>
        <v>2154.1</v>
      </c>
      <c r="P33" s="18">
        <f t="shared" si="6"/>
        <v>100.67299154087023</v>
      </c>
      <c r="Q33" s="96">
        <f>L33+'市町村別（集団回収量除く）'!L33</f>
        <v>2139.7</v>
      </c>
      <c r="R33" s="78">
        <f>H33+'市町村別（集団回収量除く）'!M33</f>
        <v>1741</v>
      </c>
      <c r="S33" s="18">
        <f t="shared" si="7"/>
        <v>96.1984749696099</v>
      </c>
      <c r="T33" s="11">
        <f>J33+'市町村別（集団回収量除く）'!O33</f>
        <v>1809.8</v>
      </c>
      <c r="U33" s="18">
        <f t="shared" si="8"/>
        <v>99.84001765322446</v>
      </c>
      <c r="V33" s="101">
        <f>L33+'市町村別（集団回収量除く）'!Q33</f>
        <v>1812.7</v>
      </c>
      <c r="W33" s="78">
        <v>359.4</v>
      </c>
      <c r="X33" s="18">
        <f t="shared" si="9"/>
        <v>104.38571013650885</v>
      </c>
      <c r="Y33" s="11">
        <v>344.3</v>
      </c>
      <c r="Z33" s="18">
        <f t="shared" si="10"/>
        <v>105.29051987767583</v>
      </c>
      <c r="AA33" s="107">
        <v>327</v>
      </c>
      <c r="AB33" s="78">
        <f t="shared" si="11"/>
        <v>563.2299645634928</v>
      </c>
      <c r="AC33" s="18">
        <f t="shared" si="12"/>
        <v>99.64484851690781</v>
      </c>
      <c r="AD33" s="22">
        <f t="shared" si="13"/>
        <v>565.2374136209595</v>
      </c>
      <c r="AE33" s="18">
        <f t="shared" si="14"/>
        <v>101.46123845328951</v>
      </c>
      <c r="AF33" s="19">
        <f t="shared" si="22"/>
        <v>557.0968995033331</v>
      </c>
      <c r="AG33" s="78">
        <f t="shared" si="15"/>
        <v>466.855536233594</v>
      </c>
      <c r="AH33" s="18">
        <f t="shared" si="0"/>
        <v>98.30755379834561</v>
      </c>
      <c r="AI33" s="11">
        <f t="shared" si="16"/>
        <v>474.8928421016724</v>
      </c>
      <c r="AJ33" s="32">
        <f t="shared" si="17"/>
        <v>100.62174256719103</v>
      </c>
      <c r="AK33" s="101">
        <f t="shared" si="23"/>
        <v>471.9584753608879</v>
      </c>
      <c r="AL33" s="78">
        <f t="shared" si="18"/>
        <v>96.37442832989872</v>
      </c>
      <c r="AM33" s="18">
        <f t="shared" si="1"/>
        <v>106.67428790596935</v>
      </c>
      <c r="AN33" s="11">
        <f t="shared" si="19"/>
        <v>90.34457151928711</v>
      </c>
      <c r="AO33" s="18">
        <f t="shared" si="20"/>
        <v>106.11492099986667</v>
      </c>
      <c r="AP33" s="107">
        <f t="shared" si="24"/>
        <v>85.13842414244517</v>
      </c>
      <c r="AQ33" s="47" t="s">
        <v>24</v>
      </c>
      <c r="AR33" s="24">
        <v>29</v>
      </c>
    </row>
    <row r="34" spans="1:44" s="50" customFormat="1" ht="19.5" customHeight="1">
      <c r="A34" s="24">
        <v>30</v>
      </c>
      <c r="B34" s="74" t="s">
        <v>66</v>
      </c>
      <c r="C34" s="87">
        <v>4580</v>
      </c>
      <c r="D34" s="85">
        <f t="shared" si="21"/>
        <v>98.85603280811569</v>
      </c>
      <c r="E34" s="17">
        <v>4633</v>
      </c>
      <c r="F34" s="92" t="s">
        <v>63</v>
      </c>
      <c r="G34" s="20" t="s">
        <v>63</v>
      </c>
      <c r="H34" s="79">
        <v>46</v>
      </c>
      <c r="I34" s="92" t="s">
        <v>63</v>
      </c>
      <c r="J34" s="19">
        <v>0</v>
      </c>
      <c r="K34" s="92" t="s">
        <v>63</v>
      </c>
      <c r="L34" s="96">
        <v>0</v>
      </c>
      <c r="M34" s="79">
        <f>H34+'市町村別（集団回収量除く）'!H34</f>
        <v>1746.1999999999998</v>
      </c>
      <c r="N34" s="86">
        <f t="shared" si="5"/>
        <v>97.74966412897446</v>
      </c>
      <c r="O34" s="19">
        <f>J34+'市町村別（集団回収量除く）'!J34</f>
        <v>1786.4</v>
      </c>
      <c r="P34" s="92" t="s">
        <v>63</v>
      </c>
      <c r="Q34" s="20" t="s">
        <v>63</v>
      </c>
      <c r="R34" s="79">
        <f>H34+'市町村別（集団回収量除く）'!M34</f>
        <v>1048.4</v>
      </c>
      <c r="S34" s="68">
        <f t="shared" si="7"/>
        <v>104.55769422559091</v>
      </c>
      <c r="T34" s="11">
        <f>J34+'市町村別（集団回収量除く）'!O34</f>
        <v>1002.7</v>
      </c>
      <c r="U34" s="92" t="s">
        <v>63</v>
      </c>
      <c r="V34" s="20" t="s">
        <v>63</v>
      </c>
      <c r="W34" s="79">
        <v>697.7999999999998</v>
      </c>
      <c r="X34" s="86">
        <f t="shared" si="9"/>
        <v>89.03917315299219</v>
      </c>
      <c r="Y34" s="11">
        <v>783.7</v>
      </c>
      <c r="Z34" s="92" t="s">
        <v>63</v>
      </c>
      <c r="AA34" s="108" t="s">
        <v>57</v>
      </c>
      <c r="AB34" s="79">
        <f t="shared" si="11"/>
        <v>1044.5654124543876</v>
      </c>
      <c r="AC34" s="85">
        <f t="shared" si="12"/>
        <v>98.88082836452809</v>
      </c>
      <c r="AD34" s="20">
        <f t="shared" si="13"/>
        <v>1056.388209657342</v>
      </c>
      <c r="AE34" s="92" t="s">
        <v>63</v>
      </c>
      <c r="AF34" s="108" t="s">
        <v>57</v>
      </c>
      <c r="AG34" s="79">
        <f t="shared" si="15"/>
        <v>627.146019022552</v>
      </c>
      <c r="AH34" s="86">
        <f t="shared" si="0"/>
        <v>105.76764134217527</v>
      </c>
      <c r="AI34" s="11">
        <f t="shared" si="16"/>
        <v>592.9469647466508</v>
      </c>
      <c r="AJ34" s="92" t="s">
        <v>63</v>
      </c>
      <c r="AK34" s="108" t="s">
        <v>57</v>
      </c>
      <c r="AL34" s="79">
        <f t="shared" si="18"/>
        <v>417.4193934318358</v>
      </c>
      <c r="AM34" s="86">
        <f t="shared" si="1"/>
        <v>90.06953913052683</v>
      </c>
      <c r="AN34" s="11">
        <f t="shared" si="19"/>
        <v>463.4412449106913</v>
      </c>
      <c r="AO34" s="92" t="s">
        <v>63</v>
      </c>
      <c r="AP34" s="108" t="s">
        <v>57</v>
      </c>
      <c r="AQ34" s="74" t="s">
        <v>66</v>
      </c>
      <c r="AR34" s="24">
        <v>30</v>
      </c>
    </row>
    <row r="35" spans="1:44" s="50" customFormat="1" ht="19.5" customHeight="1">
      <c r="A35" s="24">
        <v>31</v>
      </c>
      <c r="B35" s="47" t="s">
        <v>25</v>
      </c>
      <c r="C35" s="17">
        <v>6383</v>
      </c>
      <c r="D35" s="18">
        <f t="shared" si="21"/>
        <v>98.1094374423609</v>
      </c>
      <c r="E35" s="43">
        <v>6506</v>
      </c>
      <c r="F35" s="91">
        <f t="shared" si="2"/>
        <v>99.13149474325766</v>
      </c>
      <c r="G35" s="17">
        <v>6563</v>
      </c>
      <c r="H35" s="78">
        <v>0</v>
      </c>
      <c r="I35" s="92" t="s">
        <v>63</v>
      </c>
      <c r="J35" s="19">
        <v>0</v>
      </c>
      <c r="K35" s="92" t="s">
        <v>63</v>
      </c>
      <c r="L35" s="96">
        <v>0</v>
      </c>
      <c r="M35" s="78">
        <f>H35+'市町村別（集団回収量除く）'!H35</f>
        <v>1535.8000000000002</v>
      </c>
      <c r="N35" s="18">
        <f t="shared" si="5"/>
        <v>97.88400254939454</v>
      </c>
      <c r="O35" s="19">
        <f>J35+'市町村別（集団回収量除く）'!J35</f>
        <v>1569</v>
      </c>
      <c r="P35" s="18">
        <f t="shared" si="6"/>
        <v>104.94983277591973</v>
      </c>
      <c r="Q35" s="96">
        <f>L35+'市町村別（集団回収量除く）'!L35</f>
        <v>1495</v>
      </c>
      <c r="R35" s="78">
        <f>H35+'市町村別（集団回収量除く）'!M35</f>
        <v>1203.1000000000001</v>
      </c>
      <c r="S35" s="18">
        <f t="shared" si="7"/>
        <v>97.5354681799757</v>
      </c>
      <c r="T35" s="11">
        <f>J35+'市町村別（集団回収量除く）'!O35</f>
        <v>1233.5</v>
      </c>
      <c r="U35" s="18">
        <f t="shared" si="8"/>
        <v>103.38613695415306</v>
      </c>
      <c r="V35" s="101">
        <f>L35+'市町村別（集団回収量除く）'!Q35</f>
        <v>1193.1</v>
      </c>
      <c r="W35" s="78">
        <v>332.70000000000005</v>
      </c>
      <c r="X35" s="18">
        <f t="shared" si="9"/>
        <v>99.16542473919526</v>
      </c>
      <c r="Y35" s="11">
        <v>335.5</v>
      </c>
      <c r="Z35" s="18">
        <f t="shared" si="10"/>
        <v>111.12951308380259</v>
      </c>
      <c r="AA35" s="107">
        <v>301.9</v>
      </c>
      <c r="AB35" s="78">
        <f t="shared" si="11"/>
        <v>659.1996291519212</v>
      </c>
      <c r="AC35" s="18">
        <f t="shared" si="12"/>
        <v>99.77022099112654</v>
      </c>
      <c r="AD35" s="22">
        <f t="shared" si="13"/>
        <v>660.7178200101908</v>
      </c>
      <c r="AE35" s="18">
        <f t="shared" si="14"/>
        <v>106.15936624067152</v>
      </c>
      <c r="AF35" s="19">
        <f t="shared" si="22"/>
        <v>622.3829732670902</v>
      </c>
      <c r="AG35" s="78">
        <f t="shared" si="15"/>
        <v>516.3973654334395</v>
      </c>
      <c r="AH35" s="18">
        <f t="shared" si="0"/>
        <v>99.4149703867965</v>
      </c>
      <c r="AI35" s="11">
        <f t="shared" si="16"/>
        <v>519.4362211488657</v>
      </c>
      <c r="AJ35" s="32">
        <f t="shared" si="17"/>
        <v>104.57764902358578</v>
      </c>
      <c r="AK35" s="101">
        <f t="shared" si="23"/>
        <v>496.6990805384383</v>
      </c>
      <c r="AL35" s="78">
        <f t="shared" si="18"/>
        <v>142.80226371848167</v>
      </c>
      <c r="AM35" s="18">
        <f t="shared" si="1"/>
        <v>101.07633610421497</v>
      </c>
      <c r="AN35" s="11">
        <f t="shared" si="19"/>
        <v>141.28159886132505</v>
      </c>
      <c r="AO35" s="18">
        <f t="shared" si="20"/>
        <v>112.4102665775544</v>
      </c>
      <c r="AP35" s="107">
        <f t="shared" si="24"/>
        <v>125.68389272865186</v>
      </c>
      <c r="AQ35" s="47" t="s">
        <v>25</v>
      </c>
      <c r="AR35" s="24">
        <v>31</v>
      </c>
    </row>
    <row r="36" spans="1:44" s="50" customFormat="1" ht="19.5" customHeight="1">
      <c r="A36" s="24">
        <v>32</v>
      </c>
      <c r="B36" s="47" t="s">
        <v>26</v>
      </c>
      <c r="C36" s="17">
        <v>18523</v>
      </c>
      <c r="D36" s="18">
        <f t="shared" si="21"/>
        <v>98.2808935109036</v>
      </c>
      <c r="E36" s="43">
        <v>18847</v>
      </c>
      <c r="F36" s="91">
        <f t="shared" si="2"/>
        <v>98.83062401678028</v>
      </c>
      <c r="G36" s="17">
        <v>19070</v>
      </c>
      <c r="H36" s="78">
        <v>0</v>
      </c>
      <c r="I36" s="92" t="s">
        <v>63</v>
      </c>
      <c r="J36" s="19">
        <v>0</v>
      </c>
      <c r="K36" s="92" t="s">
        <v>63</v>
      </c>
      <c r="L36" s="96">
        <v>0</v>
      </c>
      <c r="M36" s="78">
        <f>H36+'市町村別（集団回収量除く）'!H36</f>
        <v>4438.4</v>
      </c>
      <c r="N36" s="18">
        <f t="shared" si="5"/>
        <v>99.341958010654</v>
      </c>
      <c r="O36" s="19">
        <f>J36+'市町村別（集団回収量除く）'!J36</f>
        <v>4467.8</v>
      </c>
      <c r="P36" s="18">
        <f t="shared" si="6"/>
        <v>100.64879477359766</v>
      </c>
      <c r="Q36" s="96">
        <f>L36+'市町村別（集団回収量除く）'!L36</f>
        <v>4439</v>
      </c>
      <c r="R36" s="78">
        <f>H36+'市町村別（集団回収量除く）'!M36</f>
        <v>3656.9</v>
      </c>
      <c r="S36" s="18">
        <f t="shared" si="7"/>
        <v>99.34258781342534</v>
      </c>
      <c r="T36" s="11">
        <f>J36+'市町村別（集団回収量除く）'!O36</f>
        <v>3681.1</v>
      </c>
      <c r="U36" s="18">
        <f t="shared" si="8"/>
        <v>101.02642917913111</v>
      </c>
      <c r="V36" s="101">
        <f>L36+'市町村別（集団回収量除く）'!Q36</f>
        <v>3643.7</v>
      </c>
      <c r="W36" s="78">
        <v>781.5000000000001</v>
      </c>
      <c r="X36" s="18">
        <f t="shared" si="9"/>
        <v>99.33901105885344</v>
      </c>
      <c r="Y36" s="11">
        <v>786.7</v>
      </c>
      <c r="Z36" s="18">
        <f t="shared" si="10"/>
        <v>98.91864705142714</v>
      </c>
      <c r="AA36" s="107">
        <v>795.3</v>
      </c>
      <c r="AB36" s="78">
        <f t="shared" si="11"/>
        <v>656.4811315661609</v>
      </c>
      <c r="AC36" s="18">
        <f t="shared" si="12"/>
        <v>101.07962439274392</v>
      </c>
      <c r="AD36" s="22">
        <f t="shared" si="13"/>
        <v>649.4693025524211</v>
      </c>
      <c r="AE36" s="18">
        <f t="shared" si="14"/>
        <v>102.11869640641876</v>
      </c>
      <c r="AF36" s="19">
        <f t="shared" si="22"/>
        <v>635.9945097297561</v>
      </c>
      <c r="AG36" s="78">
        <f t="shared" si="15"/>
        <v>540.8899265555817</v>
      </c>
      <c r="AH36" s="18">
        <f t="shared" si="0"/>
        <v>101.08026521187858</v>
      </c>
      <c r="AI36" s="11">
        <f t="shared" si="16"/>
        <v>535.1093266542184</v>
      </c>
      <c r="AJ36" s="32">
        <f t="shared" si="17"/>
        <v>102.50184588474123</v>
      </c>
      <c r="AK36" s="101">
        <f t="shared" si="23"/>
        <v>522.048478283918</v>
      </c>
      <c r="AL36" s="78">
        <f t="shared" si="18"/>
        <v>115.59120501057924</v>
      </c>
      <c r="AM36" s="18">
        <f t="shared" si="1"/>
        <v>101.07662589354915</v>
      </c>
      <c r="AN36" s="11">
        <f t="shared" si="19"/>
        <v>114.35997589820263</v>
      </c>
      <c r="AO36" s="18">
        <f t="shared" si="20"/>
        <v>100.36328114907747</v>
      </c>
      <c r="AP36" s="107">
        <f t="shared" si="24"/>
        <v>113.94603144583802</v>
      </c>
      <c r="AQ36" s="47" t="s">
        <v>26</v>
      </c>
      <c r="AR36" s="24">
        <v>32</v>
      </c>
    </row>
    <row r="37" spans="1:44" s="50" customFormat="1" ht="19.5" customHeight="1" thickBot="1">
      <c r="A37" s="26">
        <v>33</v>
      </c>
      <c r="B37" s="48" t="s">
        <v>27</v>
      </c>
      <c r="C37" s="27">
        <v>14007</v>
      </c>
      <c r="D37" s="28">
        <f t="shared" si="21"/>
        <v>98.71731623088309</v>
      </c>
      <c r="E37" s="44">
        <v>14189</v>
      </c>
      <c r="F37" s="93">
        <f t="shared" si="2"/>
        <v>98.8780487804878</v>
      </c>
      <c r="G37" s="27">
        <v>14350</v>
      </c>
      <c r="H37" s="80">
        <v>202</v>
      </c>
      <c r="I37" s="28">
        <f t="shared" si="3"/>
        <v>138.26146475017111</v>
      </c>
      <c r="J37" s="29">
        <v>146.1</v>
      </c>
      <c r="K37" s="28">
        <f t="shared" si="4"/>
        <v>170.87719298245614</v>
      </c>
      <c r="L37" s="99">
        <v>85.5</v>
      </c>
      <c r="M37" s="80">
        <f>H37+'市町村別（集団回収量除く）'!H37</f>
        <v>3692.4</v>
      </c>
      <c r="N37" s="28">
        <f t="shared" si="5"/>
        <v>98.99195710455764</v>
      </c>
      <c r="O37" s="29">
        <f>J37+'市町村別（集団回収量除く）'!J37</f>
        <v>3730</v>
      </c>
      <c r="P37" s="28">
        <f t="shared" si="6"/>
        <v>99.8260404121504</v>
      </c>
      <c r="Q37" s="99">
        <f>L37+'市町村別（集団回収量除く）'!L37</f>
        <v>3736.5</v>
      </c>
      <c r="R37" s="80">
        <f>H37+'市町村別（集団回収量除く）'!M37</f>
        <v>2938.0000000000005</v>
      </c>
      <c r="S37" s="28">
        <f t="shared" si="7"/>
        <v>99.04928865214755</v>
      </c>
      <c r="T37" s="30">
        <f>J37+'市町村別（集団回収量除く）'!O37</f>
        <v>2966.2</v>
      </c>
      <c r="U37" s="28">
        <f t="shared" si="8"/>
        <v>102.23692827353254</v>
      </c>
      <c r="V37" s="104">
        <f>L37+'市町村別（集団回収量除く）'!Q37</f>
        <v>2901.3</v>
      </c>
      <c r="W37" s="80">
        <v>754.4000000000001</v>
      </c>
      <c r="X37" s="28">
        <f t="shared" si="9"/>
        <v>98.76931133804663</v>
      </c>
      <c r="Y37" s="30">
        <v>763.8</v>
      </c>
      <c r="Z37" s="28">
        <f t="shared" si="10"/>
        <v>91.45114942528735</v>
      </c>
      <c r="AA37" s="109">
        <v>835.2</v>
      </c>
      <c r="AB37" s="80">
        <f t="shared" si="11"/>
        <v>722.2220592247908</v>
      </c>
      <c r="AC37" s="28">
        <f t="shared" si="12"/>
        <v>100.27820942075881</v>
      </c>
      <c r="AD37" s="31">
        <f t="shared" si="13"/>
        <v>720.2183439419113</v>
      </c>
      <c r="AE37" s="28">
        <f t="shared" si="14"/>
        <v>101.23534763059848</v>
      </c>
      <c r="AF37" s="117">
        <f t="shared" si="22"/>
        <v>711.4297138287542</v>
      </c>
      <c r="AG37" s="80">
        <f t="shared" si="15"/>
        <v>574.663744448715</v>
      </c>
      <c r="AH37" s="28">
        <f t="shared" si="0"/>
        <v>100.33628590599852</v>
      </c>
      <c r="AI37" s="30">
        <f t="shared" si="16"/>
        <v>572.737708257506</v>
      </c>
      <c r="AJ37" s="33">
        <f t="shared" si="17"/>
        <v>103.68027151756961</v>
      </c>
      <c r="AK37" s="104">
        <f t="shared" si="23"/>
        <v>552.4076083852174</v>
      </c>
      <c r="AL37" s="80">
        <f t="shared" si="18"/>
        <v>147.55831477607578</v>
      </c>
      <c r="AM37" s="28">
        <f t="shared" si="1"/>
        <v>100.05267070575736</v>
      </c>
      <c r="AN37" s="30">
        <f t="shared" si="19"/>
        <v>147.48063568440534</v>
      </c>
      <c r="AO37" s="28">
        <f t="shared" si="20"/>
        <v>92.74222302179899</v>
      </c>
      <c r="AP37" s="109">
        <f t="shared" si="24"/>
        <v>159.0221054435369</v>
      </c>
      <c r="AQ37" s="48" t="s">
        <v>27</v>
      </c>
      <c r="AR37" s="26">
        <v>33</v>
      </c>
    </row>
    <row r="38" spans="1:44" s="50" customFormat="1" ht="12">
      <c r="A38" s="14"/>
      <c r="B38" s="15"/>
      <c r="C38" s="53"/>
      <c r="E38" s="53"/>
      <c r="F38" s="53"/>
      <c r="G38" s="53"/>
      <c r="H38" s="53"/>
      <c r="M38" s="53"/>
      <c r="R38" s="53"/>
      <c r="W38" s="53"/>
      <c r="AB38" s="53"/>
      <c r="AG38" s="53"/>
      <c r="AL38" s="53"/>
      <c r="AQ38" s="15"/>
      <c r="AR38" s="14"/>
    </row>
    <row r="39" spans="1:44" s="50" customFormat="1" ht="12">
      <c r="A39" s="14"/>
      <c r="B39" s="15"/>
      <c r="C39" s="53"/>
      <c r="E39" s="53"/>
      <c r="F39" s="53"/>
      <c r="G39" s="53"/>
      <c r="H39" s="53"/>
      <c r="M39" s="53"/>
      <c r="R39" s="53"/>
      <c r="W39" s="53"/>
      <c r="AB39" s="53"/>
      <c r="AG39" s="53"/>
      <c r="AL39" s="53"/>
      <c r="AQ39" s="15"/>
      <c r="AR39" s="14"/>
    </row>
    <row r="40" spans="1:44" s="50" customFormat="1" ht="12">
      <c r="A40" s="14"/>
      <c r="B40" s="15"/>
      <c r="C40" s="53"/>
      <c r="E40" s="53"/>
      <c r="F40" s="53"/>
      <c r="G40" s="53"/>
      <c r="H40" s="53"/>
      <c r="M40" s="53"/>
      <c r="R40" s="53"/>
      <c r="W40" s="53"/>
      <c r="AB40" s="53"/>
      <c r="AG40" s="53"/>
      <c r="AL40" s="53"/>
      <c r="AQ40" s="15"/>
      <c r="AR40" s="14"/>
    </row>
    <row r="41" spans="1:44" s="50" customFormat="1" ht="12">
      <c r="A41" s="14"/>
      <c r="B41" s="15"/>
      <c r="C41" s="53"/>
      <c r="E41" s="53"/>
      <c r="F41" s="53"/>
      <c r="G41" s="53"/>
      <c r="H41" s="53"/>
      <c r="M41" s="53"/>
      <c r="R41" s="53"/>
      <c r="W41" s="53"/>
      <c r="AB41" s="53"/>
      <c r="AG41" s="53"/>
      <c r="AL41" s="53"/>
      <c r="AQ41" s="15"/>
      <c r="AR41" s="14"/>
    </row>
    <row r="42" spans="1:44" s="50" customFormat="1" ht="12">
      <c r="A42" s="14"/>
      <c r="B42" s="15"/>
      <c r="C42" s="53"/>
      <c r="E42" s="53"/>
      <c r="F42" s="53"/>
      <c r="G42" s="53"/>
      <c r="H42" s="53"/>
      <c r="M42" s="53"/>
      <c r="R42" s="53"/>
      <c r="W42" s="53"/>
      <c r="AB42" s="53"/>
      <c r="AG42" s="53"/>
      <c r="AL42" s="53"/>
      <c r="AQ42" s="15"/>
      <c r="AR42" s="14"/>
    </row>
    <row r="43" spans="1:44" s="50" customFormat="1" ht="12">
      <c r="A43" s="14"/>
      <c r="B43" s="15"/>
      <c r="C43" s="53"/>
      <c r="E43" s="53"/>
      <c r="F43" s="53"/>
      <c r="G43" s="53"/>
      <c r="H43" s="53"/>
      <c r="M43" s="53"/>
      <c r="R43" s="53"/>
      <c r="W43" s="53"/>
      <c r="AB43" s="53"/>
      <c r="AG43" s="53"/>
      <c r="AL43" s="53"/>
      <c r="AQ43" s="15"/>
      <c r="AR43" s="14"/>
    </row>
    <row r="44" spans="1:44" s="50" customFormat="1" ht="12">
      <c r="A44" s="14"/>
      <c r="B44" s="15"/>
      <c r="C44" s="53"/>
      <c r="E44" s="53"/>
      <c r="F44" s="53"/>
      <c r="G44" s="53"/>
      <c r="H44" s="53"/>
      <c r="M44" s="53"/>
      <c r="R44" s="53"/>
      <c r="W44" s="53"/>
      <c r="AB44" s="53"/>
      <c r="AG44" s="53"/>
      <c r="AL44" s="53"/>
      <c r="AQ44" s="15"/>
      <c r="AR44" s="14"/>
    </row>
    <row r="45" spans="1:44" s="50" customFormat="1" ht="12">
      <c r="A45" s="14"/>
      <c r="B45" s="15"/>
      <c r="C45" s="53"/>
      <c r="E45" s="53"/>
      <c r="F45" s="53"/>
      <c r="G45" s="53"/>
      <c r="H45" s="53"/>
      <c r="M45" s="53"/>
      <c r="R45" s="53"/>
      <c r="W45" s="53"/>
      <c r="AB45" s="53"/>
      <c r="AG45" s="53"/>
      <c r="AL45" s="53"/>
      <c r="AQ45" s="15"/>
      <c r="AR45" s="14"/>
    </row>
    <row r="46" spans="1:44" s="50" customFormat="1" ht="12">
      <c r="A46" s="14"/>
      <c r="B46" s="15"/>
      <c r="C46" s="53"/>
      <c r="E46" s="53"/>
      <c r="F46" s="53"/>
      <c r="G46" s="53"/>
      <c r="H46" s="53"/>
      <c r="M46" s="53"/>
      <c r="R46" s="53"/>
      <c r="W46" s="53"/>
      <c r="AB46" s="53"/>
      <c r="AG46" s="53"/>
      <c r="AL46" s="53"/>
      <c r="AQ46" s="15"/>
      <c r="AR46" s="14"/>
    </row>
    <row r="47" spans="1:44" s="50" customFormat="1" ht="12">
      <c r="A47" s="14"/>
      <c r="B47" s="15"/>
      <c r="C47" s="53"/>
      <c r="E47" s="53"/>
      <c r="F47" s="53"/>
      <c r="G47" s="53"/>
      <c r="H47" s="53"/>
      <c r="M47" s="53"/>
      <c r="R47" s="53"/>
      <c r="W47" s="53"/>
      <c r="AB47" s="53"/>
      <c r="AG47" s="53"/>
      <c r="AL47" s="53"/>
      <c r="AQ47" s="15"/>
      <c r="AR47" s="14"/>
    </row>
    <row r="48" spans="1:44" s="50" customFormat="1" ht="12">
      <c r="A48" s="14"/>
      <c r="B48" s="15"/>
      <c r="C48" s="53"/>
      <c r="E48" s="53"/>
      <c r="F48" s="53"/>
      <c r="G48" s="53"/>
      <c r="H48" s="53"/>
      <c r="M48" s="53"/>
      <c r="R48" s="53"/>
      <c r="W48" s="53"/>
      <c r="AB48" s="53"/>
      <c r="AG48" s="53"/>
      <c r="AL48" s="53"/>
      <c r="AQ48" s="15"/>
      <c r="AR48" s="14"/>
    </row>
    <row r="49" spans="1:44" s="50" customFormat="1" ht="12">
      <c r="A49" s="14"/>
      <c r="B49" s="15"/>
      <c r="C49" s="53"/>
      <c r="E49" s="53"/>
      <c r="F49" s="53"/>
      <c r="G49" s="53"/>
      <c r="H49" s="53"/>
      <c r="M49" s="53"/>
      <c r="R49" s="53"/>
      <c r="W49" s="53"/>
      <c r="AB49" s="53"/>
      <c r="AG49" s="53"/>
      <c r="AL49" s="53"/>
      <c r="AQ49" s="15"/>
      <c r="AR49" s="14"/>
    </row>
    <row r="50" spans="1:44" s="50" customFormat="1" ht="12">
      <c r="A50" s="14"/>
      <c r="B50" s="15"/>
      <c r="C50" s="53"/>
      <c r="E50" s="53"/>
      <c r="F50" s="53"/>
      <c r="G50" s="53"/>
      <c r="H50" s="53"/>
      <c r="M50" s="53"/>
      <c r="R50" s="53"/>
      <c r="W50" s="53"/>
      <c r="AB50" s="53"/>
      <c r="AG50" s="53"/>
      <c r="AL50" s="53"/>
      <c r="AQ50" s="15"/>
      <c r="AR50" s="14"/>
    </row>
    <row r="51" spans="1:44" s="50" customFormat="1" ht="12">
      <c r="A51" s="14"/>
      <c r="B51" s="15"/>
      <c r="C51" s="53"/>
      <c r="E51" s="53"/>
      <c r="F51" s="53"/>
      <c r="G51" s="53"/>
      <c r="H51" s="53"/>
      <c r="M51" s="53"/>
      <c r="R51" s="53"/>
      <c r="W51" s="53"/>
      <c r="AB51" s="53"/>
      <c r="AG51" s="53"/>
      <c r="AL51" s="53"/>
      <c r="AQ51" s="15"/>
      <c r="AR51" s="14"/>
    </row>
    <row r="52" spans="1:44" s="50" customFormat="1" ht="12">
      <c r="A52" s="14"/>
      <c r="B52" s="15"/>
      <c r="C52" s="53"/>
      <c r="E52" s="53"/>
      <c r="F52" s="53"/>
      <c r="G52" s="53"/>
      <c r="H52" s="53"/>
      <c r="M52" s="53"/>
      <c r="R52" s="53"/>
      <c r="W52" s="53"/>
      <c r="AB52" s="53"/>
      <c r="AG52" s="53"/>
      <c r="AL52" s="53"/>
      <c r="AQ52" s="15"/>
      <c r="AR52" s="14"/>
    </row>
    <row r="53" spans="1:44" s="50" customFormat="1" ht="12">
      <c r="A53" s="14"/>
      <c r="B53" s="15"/>
      <c r="C53" s="53"/>
      <c r="E53" s="53"/>
      <c r="F53" s="53"/>
      <c r="G53" s="53"/>
      <c r="H53" s="53"/>
      <c r="M53" s="53"/>
      <c r="R53" s="53"/>
      <c r="W53" s="53"/>
      <c r="AB53" s="53"/>
      <c r="AG53" s="53"/>
      <c r="AL53" s="53"/>
      <c r="AQ53" s="15"/>
      <c r="AR53" s="14"/>
    </row>
    <row r="54" spans="1:44" s="50" customFormat="1" ht="12">
      <c r="A54" s="14"/>
      <c r="B54" s="15"/>
      <c r="C54" s="53"/>
      <c r="E54" s="53"/>
      <c r="F54" s="53"/>
      <c r="G54" s="53"/>
      <c r="H54" s="53"/>
      <c r="M54" s="53"/>
      <c r="R54" s="53"/>
      <c r="W54" s="53"/>
      <c r="AB54" s="53"/>
      <c r="AG54" s="53"/>
      <c r="AL54" s="53"/>
      <c r="AQ54" s="15"/>
      <c r="AR54" s="14"/>
    </row>
    <row r="55" spans="1:44" s="50" customFormat="1" ht="12">
      <c r="A55" s="14"/>
      <c r="B55" s="15"/>
      <c r="C55" s="53"/>
      <c r="E55" s="53"/>
      <c r="F55" s="53"/>
      <c r="G55" s="53"/>
      <c r="H55" s="53"/>
      <c r="M55" s="53"/>
      <c r="R55" s="53"/>
      <c r="W55" s="53"/>
      <c r="AB55" s="53"/>
      <c r="AG55" s="53"/>
      <c r="AL55" s="53"/>
      <c r="AQ55" s="15"/>
      <c r="AR55" s="14"/>
    </row>
    <row r="56" spans="1:44" s="50" customFormat="1" ht="12">
      <c r="A56" s="14"/>
      <c r="B56" s="15"/>
      <c r="C56" s="53"/>
      <c r="E56" s="53"/>
      <c r="F56" s="53"/>
      <c r="G56" s="53"/>
      <c r="H56" s="53"/>
      <c r="M56" s="53"/>
      <c r="R56" s="53"/>
      <c r="W56" s="53"/>
      <c r="AB56" s="53"/>
      <c r="AG56" s="53"/>
      <c r="AL56" s="53"/>
      <c r="AQ56" s="15"/>
      <c r="AR56" s="14"/>
    </row>
    <row r="57" spans="1:44" s="50" customFormat="1" ht="12">
      <c r="A57" s="14"/>
      <c r="B57" s="15"/>
      <c r="C57" s="53"/>
      <c r="E57" s="53"/>
      <c r="F57" s="53"/>
      <c r="G57" s="53"/>
      <c r="H57" s="53"/>
      <c r="M57" s="53"/>
      <c r="R57" s="53"/>
      <c r="W57" s="53"/>
      <c r="AB57" s="53"/>
      <c r="AG57" s="53"/>
      <c r="AL57" s="53"/>
      <c r="AQ57" s="15"/>
      <c r="AR57" s="14"/>
    </row>
    <row r="58" spans="1:44" s="50" customFormat="1" ht="12">
      <c r="A58" s="14"/>
      <c r="B58" s="15"/>
      <c r="C58" s="53"/>
      <c r="E58" s="53"/>
      <c r="F58" s="53"/>
      <c r="G58" s="53"/>
      <c r="H58" s="53"/>
      <c r="M58" s="53"/>
      <c r="R58" s="53"/>
      <c r="W58" s="53"/>
      <c r="AB58" s="53"/>
      <c r="AG58" s="53"/>
      <c r="AL58" s="53"/>
      <c r="AQ58" s="15"/>
      <c r="AR58" s="14"/>
    </row>
    <row r="59" spans="1:44" s="50" customFormat="1" ht="12">
      <c r="A59" s="14"/>
      <c r="B59" s="15"/>
      <c r="C59" s="53"/>
      <c r="E59" s="53"/>
      <c r="F59" s="53"/>
      <c r="G59" s="53"/>
      <c r="H59" s="53"/>
      <c r="M59" s="53"/>
      <c r="R59" s="53"/>
      <c r="W59" s="53"/>
      <c r="AB59" s="53"/>
      <c r="AG59" s="53"/>
      <c r="AL59" s="53"/>
      <c r="AQ59" s="15"/>
      <c r="AR59" s="14"/>
    </row>
  </sheetData>
  <sheetProtection/>
  <mergeCells count="13">
    <mergeCell ref="R2:V2"/>
    <mergeCell ref="W2:AA2"/>
    <mergeCell ref="AB2:AF2"/>
    <mergeCell ref="A1:U1"/>
    <mergeCell ref="AG2:AK2"/>
    <mergeCell ref="AL2:AP2"/>
    <mergeCell ref="AQ2:AQ3"/>
    <mergeCell ref="AR2:AR3"/>
    <mergeCell ref="A4:B4"/>
    <mergeCell ref="H2:L2"/>
    <mergeCell ref="A2:B3"/>
    <mergeCell ref="C2:G2"/>
    <mergeCell ref="M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4" r:id="rId1"/>
  <headerFooter alignWithMargins="0">
    <oddHeader>&amp;R資料１-2</oddHeader>
  </headerFooter>
  <colBreaks count="2" manualBreakCount="2">
    <brk id="27" max="36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RS13110178</cp:lastModifiedBy>
  <cp:lastPrinted>2014-08-01T04:44:59Z</cp:lastPrinted>
  <dcterms:created xsi:type="dcterms:W3CDTF">2013-08-27T07:32:27Z</dcterms:created>
  <dcterms:modified xsi:type="dcterms:W3CDTF">2014-08-07T04:14:17Z</dcterms:modified>
  <cp:category/>
  <cp:version/>
  <cp:contentType/>
  <cp:contentStatus/>
</cp:coreProperties>
</file>