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9570" activeTab="0"/>
  </bookViews>
  <sheets>
    <sheet name="集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4">'7月'!$A$1:$AI$38</definedName>
    <definedName name="_xlnm.Print_Area" localSheetId="0">'集計'!$A$1:$DH$38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'集計'!$A:$B</definedName>
  </definedNames>
  <calcPr fullCalcOnLoad="1"/>
</workbook>
</file>

<file path=xl/comments1.xml><?xml version="1.0" encoding="utf-8"?>
<comments xmlns="http://schemas.openxmlformats.org/spreadsheetml/2006/main">
  <authors>
    <author>資源循環推進課　平船（内線：5380）</author>
  </authors>
  <commentList>
    <comment ref="BN5" authorId="0">
      <text>
        <r>
          <rPr>
            <b/>
            <sz val="9"/>
            <rFont val="ＭＳ Ｐゴシック"/>
            <family val="3"/>
          </rPr>
          <t>ごみ総排出量/9月総人口/365*1000000</t>
        </r>
      </text>
    </comment>
    <comment ref="CA5" authorId="0">
      <text>
        <r>
          <rPr>
            <b/>
            <sz val="9"/>
            <rFont val="ＭＳ Ｐゴシック"/>
            <family val="3"/>
          </rPr>
          <t xml:space="preserve">生活系ごみ排出量（集団回収は除く）/9月総人口/365*1000000
</t>
        </r>
      </text>
    </comment>
    <comment ref="CN5" authorId="0">
      <text>
        <r>
          <rPr>
            <b/>
            <sz val="9"/>
            <rFont val="ＭＳ Ｐゴシック"/>
            <family val="3"/>
          </rPr>
          <t xml:space="preserve">事業系ごみ排出量/9月総人口/365*1000000
</t>
        </r>
      </text>
    </comment>
    <comment ref="H4" authorId="0">
      <text>
        <r>
          <rPr>
            <b/>
            <sz val="9"/>
            <rFont val="ＭＳ Ｐゴシック"/>
            <family val="3"/>
          </rPr>
          <t>基準月（10/1の住民基本台帳人口）</t>
        </r>
      </text>
    </comment>
  </commentList>
</comments>
</file>

<file path=xl/comments10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1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4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5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6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7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8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9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sharedStrings.xml><?xml version="1.0" encoding="utf-8"?>
<sst xmlns="http://schemas.openxmlformats.org/spreadsheetml/2006/main" count="1068" uniqueCount="202">
  <si>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</si>
  <si>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</si>
  <si>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</si>
  <si>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</si>
  <si>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</si>
  <si>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</si>
  <si>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</si>
  <si>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</si>
  <si>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</si>
  <si>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</si>
  <si>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</si>
  <si>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</si>
  <si>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</si>
  <si>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</si>
  <si>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</si>
  <si>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</si>
  <si>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</si>
  <si>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資源ごみ以外</t>
  </si>
  <si>
    <t>資源ごみ</t>
  </si>
  <si>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</si>
  <si>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</si>
  <si>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</si>
  <si>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</si>
  <si>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</si>
  <si>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</si>
  <si>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</si>
  <si>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</si>
  <si>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</si>
  <si>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</si>
  <si>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</si>
  <si>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</si>
  <si>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</si>
  <si>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</si>
  <si>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</si>
  <si>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</si>
  <si>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</si>
  <si>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</si>
  <si>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</si>
  <si>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</si>
  <si>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</si>
  <si>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</si>
  <si>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</si>
  <si>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</si>
  <si>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</si>
  <si>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</si>
  <si>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</si>
  <si>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</si>
  <si>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</si>
  <si>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普代村</t>
  </si>
  <si>
    <t>軽米町</t>
  </si>
  <si>
    <t>野田村</t>
  </si>
  <si>
    <t>九戸村</t>
  </si>
  <si>
    <t>洋野町</t>
  </si>
  <si>
    <t>一戸町</t>
  </si>
  <si>
    <t>普代村</t>
  </si>
  <si>
    <t>普代村</t>
  </si>
  <si>
    <t>久慈市</t>
  </si>
  <si>
    <t>久慈市</t>
  </si>
  <si>
    <t>4月</t>
  </si>
  <si>
    <t>5月</t>
  </si>
  <si>
    <t>総人口（人）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</si>
  <si>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</si>
  <si>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</si>
  <si>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</si>
  <si>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</si>
  <si>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</si>
  <si>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</si>
  <si>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</si>
  <si>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</si>
  <si>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</si>
  <si>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</si>
  <si>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</si>
  <si>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事業系ごみ排出量（ｔ）</t>
  </si>
  <si>
    <r>
      <t xml:space="preserve">ごみ総排出量（ｔ）（生活系ごみ排出量＋事業系ごみ排出量）
</t>
    </r>
    <r>
      <rPr>
        <sz val="10"/>
        <rFont val="ＭＳ Ｐゴシック"/>
        <family val="3"/>
      </rPr>
      <t>※集団回収量は除く</t>
    </r>
  </si>
  <si>
    <r>
      <t xml:space="preserve">一人１日当たりごみ排出量（ｇ/日）
</t>
    </r>
    <r>
      <rPr>
        <sz val="10"/>
        <rFont val="ＭＳ Ｐゴシック"/>
        <family val="3"/>
      </rPr>
      <t>※集団回収量は除く</t>
    </r>
  </si>
  <si>
    <t>生活系ごみ総排出量（ｔ）</t>
  </si>
  <si>
    <t>集団回収量（ｔ）</t>
  </si>
  <si>
    <r>
      <t>生活系ごみ排出量（ｔ）</t>
    </r>
    <r>
      <rPr>
        <sz val="10"/>
        <rFont val="ＭＳ Ｐゴシック"/>
        <family val="3"/>
      </rPr>
      <t xml:space="preserve">
※集団回収量は除く</t>
    </r>
  </si>
  <si>
    <r>
      <t>資源ごみの割合（％）</t>
    </r>
    <r>
      <rPr>
        <sz val="10"/>
        <rFont val="ＭＳ Ｐゴシック"/>
        <family val="3"/>
      </rPr>
      <t xml:space="preserve">
※集団回収量は除く</t>
    </r>
  </si>
  <si>
    <t>小計</t>
  </si>
  <si>
    <t>【市町村別】
Ｈ24年4月分</t>
  </si>
  <si>
    <t>久慈市</t>
  </si>
  <si>
    <t>普代村</t>
  </si>
  <si>
    <t>【市町村別】
Ｈ24年5月分</t>
  </si>
  <si>
    <t>普代村</t>
  </si>
  <si>
    <t>【市町村別】
Ｈ24年6月分</t>
  </si>
  <si>
    <t>久慈市</t>
  </si>
  <si>
    <t>【市町村別】
Ｈ24年7月分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</si>
  <si>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</si>
  <si>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</si>
  <si>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</si>
  <si>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</si>
  <si>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</si>
  <si>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</si>
  <si>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</si>
  <si>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岩手町</t>
  </si>
  <si>
    <t>滝沢村</t>
  </si>
  <si>
    <t>紫波町</t>
  </si>
  <si>
    <t>矢巾町</t>
  </si>
  <si>
    <t>岩泉町</t>
  </si>
  <si>
    <t>普代村</t>
  </si>
  <si>
    <t>九戸村</t>
  </si>
  <si>
    <t>洋野町</t>
  </si>
  <si>
    <t>【市町村別】
Ｈ24年8月分</t>
  </si>
  <si>
    <t>北上市</t>
  </si>
  <si>
    <t>一関市</t>
  </si>
  <si>
    <t>陸前高田市</t>
  </si>
  <si>
    <t>陸前高田市</t>
  </si>
  <si>
    <t>二戸市</t>
  </si>
  <si>
    <t>八幡平市</t>
  </si>
  <si>
    <t>奥州市</t>
  </si>
  <si>
    <t>岩手町</t>
  </si>
  <si>
    <t>滝沢村</t>
  </si>
  <si>
    <t>紫波町</t>
  </si>
  <si>
    <t>矢巾町</t>
  </si>
  <si>
    <t>岩泉町</t>
  </si>
  <si>
    <t>九戸村</t>
  </si>
  <si>
    <t>洋野町</t>
  </si>
  <si>
    <t>【市町村別】
Ｈ24年9月分</t>
  </si>
  <si>
    <t>岩手町</t>
  </si>
  <si>
    <t>滝沢村</t>
  </si>
  <si>
    <t>紫波町</t>
  </si>
  <si>
    <t>矢巾町</t>
  </si>
  <si>
    <t>九戸村</t>
  </si>
  <si>
    <t>洋野町</t>
  </si>
  <si>
    <t>【市町村別】
Ｈ24年10月分</t>
  </si>
  <si>
    <t>北上市</t>
  </si>
  <si>
    <t>一関市</t>
  </si>
  <si>
    <t>二戸市</t>
  </si>
  <si>
    <t>八幡平市</t>
  </si>
  <si>
    <t>奥州市</t>
  </si>
  <si>
    <t>岩泉町</t>
  </si>
  <si>
    <t>【市町村別】
Ｈ24年11月分</t>
  </si>
  <si>
    <t>【市町村別】
Ｈ24年12月分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</si>
  <si>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</si>
  <si>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</si>
  <si>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</si>
  <si>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</si>
  <si>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</si>
  <si>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</si>
  <si>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</si>
  <si>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岩手町</t>
  </si>
  <si>
    <t>滝沢村</t>
  </si>
  <si>
    <t>紫波町</t>
  </si>
  <si>
    <t>矢巾町</t>
  </si>
  <si>
    <t>岩泉町</t>
  </si>
  <si>
    <t>普代村</t>
  </si>
  <si>
    <t>九戸村</t>
  </si>
  <si>
    <t>洋野町</t>
  </si>
  <si>
    <t>【市町村別】
Ｈ25年1月分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</si>
  <si>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</si>
  <si>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</si>
  <si>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</si>
  <si>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</si>
  <si>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</si>
  <si>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</si>
  <si>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</si>
  <si>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岩手町</t>
  </si>
  <si>
    <t>滝沢村</t>
  </si>
  <si>
    <t>紫波町</t>
  </si>
  <si>
    <t>矢巾町</t>
  </si>
  <si>
    <t>岩泉町</t>
  </si>
  <si>
    <t>普代村</t>
  </si>
  <si>
    <t>九戸村</t>
  </si>
  <si>
    <t>洋野町</t>
  </si>
  <si>
    <t>【市町村別】
Ｈ25年2月分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</si>
  <si>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</si>
  <si>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</si>
  <si>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</si>
  <si>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</si>
  <si>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</si>
  <si>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</si>
  <si>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</si>
  <si>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岩手町</t>
  </si>
  <si>
    <t>滝沢村</t>
  </si>
  <si>
    <t>紫波町</t>
  </si>
  <si>
    <t>矢巾町</t>
  </si>
  <si>
    <t>岩泉町</t>
  </si>
  <si>
    <t>九戸村</t>
  </si>
  <si>
    <t>洋野町</t>
  </si>
  <si>
    <t>【市町村別】
Ｈ25年3月分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</si>
  <si>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</si>
  <si>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</si>
  <si>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</si>
  <si>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</si>
  <si>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</si>
  <si>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</si>
  <si>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</si>
  <si>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岩手町</t>
  </si>
  <si>
    <t>滝沢村</t>
  </si>
  <si>
    <t>紫波町</t>
  </si>
  <si>
    <t>矢巾町</t>
  </si>
  <si>
    <t>野田村</t>
  </si>
  <si>
    <t>Ｈ24年度実績</t>
  </si>
  <si>
    <t>平均</t>
  </si>
  <si>
    <t>ごみ総排出量（ｔ）</t>
  </si>
  <si>
    <t>【集団回収量を含めたごみ排出量】</t>
  </si>
  <si>
    <r>
      <t>一人1日当たり生活系ごみ排出量（ｇ/日）</t>
    </r>
    <r>
      <rPr>
        <sz val="10"/>
        <rFont val="ＭＳ Ｐゴシック"/>
        <family val="3"/>
      </rPr>
      <t xml:space="preserve">
※集団回収量は除く</t>
    </r>
  </si>
  <si>
    <t>一人1日当たり事業系ごみ排出量（ｇ/日）</t>
  </si>
  <si>
    <t>一人1日当たり
ごみ排出量
（ｇ/日）</t>
  </si>
  <si>
    <t>一人1日当たり
生活系ごみ
排出量（ｇ/日）</t>
  </si>
  <si>
    <t>一人1日当たり
事業系ごみ
排出量（ｇ/日）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</si>
</sst>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6" xfId="0" applyNumberFormat="1" applyFont="1" applyBorder="1" applyAlignment="1">
      <alignment horizontal="right" vertical="center" shrinkToFit="1"/>
    </xf>
    <xf numFmtId="176" fontId="0" fillId="0" borderId="6" xfId="0" applyNumberFormat="1" applyFont="1" applyBorder="1" applyAlignment="1">
      <alignment vertical="center" shrinkToFit="1"/>
    </xf>
    <xf numFmtId="176" fontId="0" fillId="0" borderId="5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6" fontId="0" fillId="0" borderId="8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7" fontId="0" fillId="0" borderId="7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right" vertical="center" shrinkToFit="1"/>
    </xf>
    <xf numFmtId="176" fontId="0" fillId="0" borderId="9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9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7" fontId="0" fillId="0" borderId="6" xfId="0" applyNumberFormat="1" applyFont="1" applyBorder="1" applyAlignment="1">
      <alignment horizontal="right" vertical="center" shrinkToFit="1"/>
    </xf>
    <xf numFmtId="177" fontId="0" fillId="0" borderId="13" xfId="0" applyNumberFormat="1" applyFont="1" applyBorder="1" applyAlignment="1">
      <alignment horizontal="right" vertical="center" shrinkToFit="1"/>
    </xf>
    <xf numFmtId="176" fontId="0" fillId="2" borderId="14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8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3" xfId="0" applyNumberFormat="1" applyFont="1" applyBorder="1" applyAlignment="1">
      <alignment horizontal="right" vertical="center" shrinkToFit="1"/>
    </xf>
    <xf numFmtId="176" fontId="0" fillId="2" borderId="15" xfId="0" applyNumberFormat="1" applyFont="1" applyFill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Border="1" applyAlignment="1">
      <alignment horizontal="right"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7" fontId="7" fillId="0" borderId="16" xfId="0" applyNumberFormat="1" applyFont="1" applyBorder="1" applyAlignment="1">
      <alignment vertical="center" shrinkToFit="1"/>
    </xf>
    <xf numFmtId="177" fontId="7" fillId="0" borderId="18" xfId="0" applyNumberFormat="1" applyFont="1" applyBorder="1" applyAlignment="1">
      <alignment vertical="center" shrinkToFit="1"/>
    </xf>
    <xf numFmtId="176" fontId="7" fillId="2" borderId="19" xfId="0" applyNumberFormat="1" applyFont="1" applyFill="1" applyBorder="1" applyAlignment="1">
      <alignment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right" vertical="center" shrinkToFit="1"/>
    </xf>
    <xf numFmtId="177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Border="1" applyAlignment="1">
      <alignment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177" fontId="4" fillId="0" borderId="5" xfId="0" applyNumberFormat="1" applyFont="1" applyFill="1" applyBorder="1" applyAlignment="1">
      <alignment horizontal="right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9" fontId="4" fillId="0" borderId="6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20" xfId="0" applyNumberFormat="1" applyFont="1" applyFill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left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9" fontId="4" fillId="0" borderId="21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horizontal="right" vertical="center" shrinkToFit="1"/>
    </xf>
    <xf numFmtId="177" fontId="4" fillId="0" borderId="23" xfId="0" applyNumberFormat="1" applyFont="1" applyFill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179" fontId="4" fillId="0" borderId="4" xfId="0" applyNumberFormat="1" applyFont="1" applyFill="1" applyBorder="1" applyAlignment="1">
      <alignment horizontal="right" vertical="center" shrinkToFit="1"/>
    </xf>
    <xf numFmtId="179" fontId="4" fillId="3" borderId="29" xfId="0" applyNumberFormat="1" applyFont="1" applyFill="1" applyBorder="1" applyAlignment="1">
      <alignment horizontal="right" vertical="center" shrinkToFit="1"/>
    </xf>
    <xf numFmtId="179" fontId="4" fillId="3" borderId="30" xfId="0" applyNumberFormat="1" applyFont="1" applyFill="1" applyBorder="1" applyAlignment="1">
      <alignment horizontal="right" vertical="center" shrinkToFit="1"/>
    </xf>
    <xf numFmtId="179" fontId="4" fillId="3" borderId="31" xfId="0" applyNumberFormat="1" applyFont="1" applyFill="1" applyBorder="1" applyAlignment="1">
      <alignment horizontal="right" vertical="center" shrinkToFit="1"/>
    </xf>
    <xf numFmtId="179" fontId="4" fillId="0" borderId="3" xfId="0" applyNumberFormat="1" applyFont="1" applyFill="1" applyBorder="1" applyAlignment="1">
      <alignment horizontal="right" vertical="center" shrinkToFit="1"/>
    </xf>
    <xf numFmtId="179" fontId="4" fillId="0" borderId="32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7" fontId="4" fillId="0" borderId="7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33" xfId="0" applyNumberFormat="1" applyFont="1" applyBorder="1" applyAlignment="1">
      <alignment horizontal="center" vertical="center" shrinkToFit="1"/>
    </xf>
    <xf numFmtId="179" fontId="4" fillId="0" borderId="34" xfId="0" applyNumberFormat="1" applyFont="1" applyBorder="1" applyAlignment="1">
      <alignment horizontal="center" vertical="center" shrinkToFit="1"/>
    </xf>
    <xf numFmtId="178" fontId="4" fillId="3" borderId="35" xfId="0" applyNumberFormat="1" applyFont="1" applyFill="1" applyBorder="1" applyAlignment="1">
      <alignment horizontal="right" vertical="center" shrinkToFit="1"/>
    </xf>
    <xf numFmtId="178" fontId="4" fillId="3" borderId="36" xfId="0" applyNumberFormat="1" applyFont="1" applyFill="1" applyBorder="1" applyAlignment="1">
      <alignment horizontal="right" vertical="center" shrinkToFit="1"/>
    </xf>
    <xf numFmtId="178" fontId="4" fillId="0" borderId="4" xfId="0" applyNumberFormat="1" applyFont="1" applyFill="1" applyBorder="1" applyAlignment="1">
      <alignment horizontal="right" vertical="center" shrinkToFit="1"/>
    </xf>
    <xf numFmtId="178" fontId="4" fillId="0" borderId="6" xfId="0" applyNumberFormat="1" applyFont="1" applyFill="1" applyBorder="1" applyAlignment="1">
      <alignment horizontal="right" vertical="center" shrinkToFit="1"/>
    </xf>
    <xf numFmtId="178" fontId="4" fillId="0" borderId="7" xfId="0" applyNumberFormat="1" applyFont="1" applyFill="1" applyBorder="1" applyAlignment="1">
      <alignment horizontal="right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178" fontId="4" fillId="0" borderId="12" xfId="0" applyNumberFormat="1" applyFont="1" applyFill="1" applyBorder="1" applyAlignment="1">
      <alignment horizontal="right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7" fontId="4" fillId="3" borderId="29" xfId="0" applyNumberFormat="1" applyFont="1" applyFill="1" applyBorder="1" applyAlignment="1">
      <alignment horizontal="center" vertical="center" shrinkToFit="1"/>
    </xf>
    <xf numFmtId="177" fontId="4" fillId="3" borderId="30" xfId="0" applyNumberFormat="1" applyFont="1" applyFill="1" applyBorder="1" applyAlignment="1">
      <alignment horizontal="center" vertical="center" shrinkToFit="1"/>
    </xf>
    <xf numFmtId="177" fontId="4" fillId="3" borderId="37" xfId="0" applyNumberFormat="1" applyFont="1" applyFill="1" applyBorder="1" applyAlignment="1">
      <alignment horizontal="center" vertical="center" shrinkToFit="1"/>
    </xf>
    <xf numFmtId="178" fontId="4" fillId="4" borderId="38" xfId="0" applyNumberFormat="1" applyFont="1" applyFill="1" applyBorder="1" applyAlignment="1">
      <alignment horizontal="center" vertical="center" shrinkToFit="1"/>
    </xf>
    <xf numFmtId="176" fontId="4" fillId="4" borderId="38" xfId="0" applyNumberFormat="1" applyFont="1" applyFill="1" applyBorder="1" applyAlignment="1">
      <alignment horizontal="center" vertical="center" shrinkToFit="1"/>
    </xf>
    <xf numFmtId="176" fontId="4" fillId="4" borderId="38" xfId="0" applyNumberFormat="1" applyFont="1" applyFill="1" applyBorder="1" applyAlignment="1">
      <alignment vertical="center" shrinkToFit="1"/>
    </xf>
    <xf numFmtId="176" fontId="4" fillId="4" borderId="39" xfId="0" applyNumberFormat="1" applyFont="1" applyFill="1" applyBorder="1" applyAlignment="1">
      <alignment vertical="center" shrinkToFit="1"/>
    </xf>
    <xf numFmtId="178" fontId="4" fillId="5" borderId="40" xfId="0" applyNumberFormat="1" applyFont="1" applyFill="1" applyBorder="1" applyAlignment="1">
      <alignment horizontal="center" vertical="center" shrinkToFit="1"/>
    </xf>
    <xf numFmtId="176" fontId="4" fillId="6" borderId="41" xfId="0" applyNumberFormat="1" applyFont="1" applyFill="1" applyBorder="1" applyAlignment="1">
      <alignment horizontal="center" vertical="center" shrinkToFit="1"/>
    </xf>
    <xf numFmtId="176" fontId="4" fillId="5" borderId="42" xfId="0" applyNumberFormat="1" applyFont="1" applyFill="1" applyBorder="1" applyAlignment="1">
      <alignment horizontal="center" vertical="center" wrapText="1" shrinkToFit="1"/>
    </xf>
    <xf numFmtId="177" fontId="6" fillId="5" borderId="24" xfId="0" applyNumberFormat="1" applyFont="1" applyFill="1" applyBorder="1" applyAlignment="1">
      <alignment horizontal="center" vertical="center" wrapText="1" shrinkToFit="1"/>
    </xf>
    <xf numFmtId="177" fontId="7" fillId="7" borderId="19" xfId="0" applyNumberFormat="1" applyFont="1" applyFill="1" applyBorder="1" applyAlignment="1">
      <alignment horizontal="right" vertical="center" shrinkToFit="1"/>
    </xf>
    <xf numFmtId="178" fontId="7" fillId="5" borderId="43" xfId="0" applyNumberFormat="1" applyFont="1" applyFill="1" applyBorder="1" applyAlignment="1">
      <alignment horizontal="right" vertical="center" shrinkToFit="1"/>
    </xf>
    <xf numFmtId="176" fontId="7" fillId="6" borderId="16" xfId="0" applyNumberFormat="1" applyFont="1" applyFill="1" applyBorder="1" applyAlignment="1">
      <alignment horizontal="right" vertical="center" shrinkToFit="1"/>
    </xf>
    <xf numFmtId="176" fontId="7" fillId="8" borderId="16" xfId="0" applyNumberFormat="1" applyFont="1" applyFill="1" applyBorder="1" applyAlignment="1">
      <alignment horizontal="right" vertical="center" shrinkToFit="1"/>
    </xf>
    <xf numFmtId="176" fontId="7" fillId="4" borderId="18" xfId="0" applyNumberFormat="1" applyFont="1" applyFill="1" applyBorder="1" applyAlignment="1">
      <alignment horizontal="right" vertical="center" shrinkToFit="1"/>
    </xf>
    <xf numFmtId="176" fontId="7" fillId="5" borderId="44" xfId="0" applyNumberFormat="1" applyFont="1" applyFill="1" applyBorder="1" applyAlignment="1">
      <alignment vertical="center" shrinkToFit="1"/>
    </xf>
    <xf numFmtId="177" fontId="7" fillId="5" borderId="44" xfId="0" applyNumberFormat="1" applyFont="1" applyFill="1" applyBorder="1" applyAlignment="1">
      <alignment vertical="center" shrinkToFit="1"/>
    </xf>
    <xf numFmtId="177" fontId="7" fillId="4" borderId="19" xfId="0" applyNumberFormat="1" applyFont="1" applyFill="1" applyBorder="1" applyAlignment="1">
      <alignment vertical="center" shrinkToFit="1"/>
    </xf>
    <xf numFmtId="177" fontId="7" fillId="8" borderId="19" xfId="0" applyNumberFormat="1" applyFont="1" applyFill="1" applyBorder="1" applyAlignment="1">
      <alignment vertical="center" shrinkToFit="1"/>
    </xf>
    <xf numFmtId="177" fontId="0" fillId="7" borderId="14" xfId="0" applyNumberFormat="1" applyFont="1" applyFill="1" applyBorder="1" applyAlignment="1">
      <alignment horizontal="right" vertical="center" shrinkToFit="1"/>
    </xf>
    <xf numFmtId="178" fontId="0" fillId="5" borderId="28" xfId="0" applyNumberFormat="1" applyFont="1" applyFill="1" applyBorder="1" applyAlignment="1">
      <alignment horizontal="right" vertical="center" shrinkToFit="1"/>
    </xf>
    <xf numFmtId="176" fontId="0" fillId="6" borderId="6" xfId="0" applyNumberFormat="1" applyFont="1" applyFill="1" applyBorder="1" applyAlignment="1">
      <alignment horizontal="right" vertical="center" shrinkToFit="1"/>
    </xf>
    <xf numFmtId="176" fontId="0" fillId="8" borderId="6" xfId="0" applyNumberFormat="1" applyFont="1" applyFill="1" applyBorder="1" applyAlignment="1">
      <alignment horizontal="right" vertical="center" shrinkToFit="1"/>
    </xf>
    <xf numFmtId="176" fontId="0" fillId="4" borderId="13" xfId="0" applyNumberFormat="1" applyFont="1" applyFill="1" applyBorder="1" applyAlignment="1">
      <alignment horizontal="right" vertical="center" shrinkToFit="1"/>
    </xf>
    <xf numFmtId="176" fontId="0" fillId="5" borderId="4" xfId="0" applyNumberFormat="1" applyFont="1" applyFill="1" applyBorder="1" applyAlignment="1">
      <alignment vertical="center" shrinkToFit="1"/>
    </xf>
    <xf numFmtId="177" fontId="0" fillId="5" borderId="28" xfId="0" applyNumberFormat="1" applyFont="1" applyFill="1" applyBorder="1" applyAlignment="1">
      <alignment horizontal="right" vertical="center" shrinkToFit="1"/>
    </xf>
    <xf numFmtId="177" fontId="0" fillId="4" borderId="14" xfId="0" applyNumberFormat="1" applyFont="1" applyFill="1" applyBorder="1" applyAlignment="1">
      <alignment horizontal="right" vertical="center" shrinkToFit="1"/>
    </xf>
    <xf numFmtId="177" fontId="0" fillId="8" borderId="45" xfId="0" applyNumberFormat="1" applyFont="1" applyFill="1" applyBorder="1" applyAlignment="1">
      <alignment horizontal="right" vertical="center" shrinkToFit="1"/>
    </xf>
    <xf numFmtId="177" fontId="0" fillId="7" borderId="11" xfId="0" applyNumberFormat="1" applyFont="1" applyFill="1" applyBorder="1" applyAlignment="1">
      <alignment horizontal="right" vertical="center" shrinkToFit="1"/>
    </xf>
    <xf numFmtId="178" fontId="0" fillId="5" borderId="22" xfId="0" applyNumberFormat="1" applyFont="1" applyFill="1" applyBorder="1" applyAlignment="1">
      <alignment horizontal="right" vertical="center" shrinkToFit="1"/>
    </xf>
    <xf numFmtId="176" fontId="0" fillId="6" borderId="9" xfId="0" applyNumberFormat="1" applyFont="1" applyFill="1" applyBorder="1" applyAlignment="1">
      <alignment horizontal="right" vertical="center" shrinkToFit="1"/>
    </xf>
    <xf numFmtId="176" fontId="0" fillId="8" borderId="9" xfId="0" applyNumberFormat="1" applyFont="1" applyFill="1" applyBorder="1" applyAlignment="1">
      <alignment horizontal="right" vertical="center" shrinkToFit="1"/>
    </xf>
    <xf numFmtId="176" fontId="0" fillId="4" borderId="8" xfId="0" applyNumberFormat="1" applyFont="1" applyFill="1" applyBorder="1" applyAlignment="1">
      <alignment horizontal="right" vertical="center" shrinkToFit="1"/>
    </xf>
    <xf numFmtId="176" fontId="0" fillId="5" borderId="7" xfId="0" applyNumberFormat="1" applyFont="1" applyFill="1" applyBorder="1" applyAlignment="1">
      <alignment vertical="center" shrinkToFit="1"/>
    </xf>
    <xf numFmtId="177" fontId="0" fillId="5" borderId="22" xfId="0" applyNumberFormat="1" applyFont="1" applyFill="1" applyBorder="1" applyAlignment="1">
      <alignment horizontal="right" vertical="center" shrinkToFit="1"/>
    </xf>
    <xf numFmtId="177" fontId="0" fillId="4" borderId="11" xfId="0" applyNumberFormat="1" applyFont="1" applyFill="1" applyBorder="1" applyAlignment="1">
      <alignment horizontal="right" vertical="center" shrinkToFit="1"/>
    </xf>
    <xf numFmtId="177" fontId="0" fillId="8" borderId="46" xfId="0" applyNumberFormat="1" applyFont="1" applyFill="1" applyBorder="1" applyAlignment="1">
      <alignment horizontal="right" vertical="center" shrinkToFit="1"/>
    </xf>
    <xf numFmtId="177" fontId="0" fillId="5" borderId="7" xfId="0" applyNumberFormat="1" applyFont="1" applyFill="1" applyBorder="1" applyAlignment="1">
      <alignment horizontal="right" vertical="center" shrinkToFit="1"/>
    </xf>
    <xf numFmtId="177" fontId="0" fillId="8" borderId="47" xfId="0" applyNumberFormat="1" applyFont="1" applyFill="1" applyBorder="1" applyAlignment="1">
      <alignment horizontal="right" vertical="center" shrinkToFit="1"/>
    </xf>
    <xf numFmtId="176" fontId="0" fillId="5" borderId="7" xfId="0" applyNumberFormat="1" applyFont="1" applyFill="1" applyBorder="1" applyAlignment="1">
      <alignment horizontal="right" vertical="center" shrinkToFit="1"/>
    </xf>
    <xf numFmtId="177" fontId="0" fillId="7" borderId="15" xfId="0" applyNumberFormat="1" applyFont="1" applyFill="1" applyBorder="1" applyAlignment="1">
      <alignment horizontal="right" vertical="center" shrinkToFit="1"/>
    </xf>
    <xf numFmtId="178" fontId="0" fillId="5" borderId="21" xfId="0" applyNumberFormat="1" applyFont="1" applyFill="1" applyBorder="1" applyAlignment="1">
      <alignment horizontal="right" vertical="center" shrinkToFit="1"/>
    </xf>
    <xf numFmtId="176" fontId="0" fillId="6" borderId="1" xfId="0" applyNumberFormat="1" applyFont="1" applyFill="1" applyBorder="1" applyAlignment="1">
      <alignment horizontal="right" vertical="center" shrinkToFit="1"/>
    </xf>
    <xf numFmtId="176" fontId="0" fillId="8" borderId="1" xfId="0" applyNumberFormat="1" applyFont="1" applyFill="1" applyBorder="1" applyAlignment="1">
      <alignment horizontal="right" vertical="center" shrinkToFit="1"/>
    </xf>
    <xf numFmtId="176" fontId="0" fillId="4" borderId="3" xfId="0" applyNumberFormat="1" applyFont="1" applyFill="1" applyBorder="1" applyAlignment="1">
      <alignment horizontal="right" vertical="center" shrinkToFit="1"/>
    </xf>
    <xf numFmtId="176" fontId="0" fillId="5" borderId="12" xfId="0" applyNumberFormat="1" applyFont="1" applyFill="1" applyBorder="1" applyAlignment="1">
      <alignment vertical="center" shrinkToFit="1"/>
    </xf>
    <xf numFmtId="177" fontId="0" fillId="5" borderId="21" xfId="0" applyNumberFormat="1" applyFont="1" applyFill="1" applyBorder="1" applyAlignment="1">
      <alignment horizontal="right" vertical="center" shrinkToFit="1"/>
    </xf>
    <xf numFmtId="177" fontId="0" fillId="4" borderId="15" xfId="0" applyNumberFormat="1" applyFont="1" applyFill="1" applyBorder="1" applyAlignment="1">
      <alignment horizontal="right" vertical="center" shrinkToFit="1"/>
    </xf>
    <xf numFmtId="177" fontId="0" fillId="8" borderId="48" xfId="0" applyNumberFormat="1" applyFont="1" applyFill="1" applyBorder="1" applyAlignment="1">
      <alignment horizontal="right" vertical="center" shrinkToFit="1"/>
    </xf>
    <xf numFmtId="177" fontId="7" fillId="4" borderId="14" xfId="0" applyNumberFormat="1" applyFont="1" applyFill="1" applyBorder="1" applyAlignment="1">
      <alignment horizontal="right" vertical="center" shrinkToFit="1"/>
    </xf>
    <xf numFmtId="176" fontId="7" fillId="4" borderId="13" xfId="0" applyNumberFormat="1" applyFont="1" applyFill="1" applyBorder="1" applyAlignment="1">
      <alignment horizontal="right" vertical="center" shrinkToFit="1"/>
    </xf>
    <xf numFmtId="176" fontId="7" fillId="2" borderId="49" xfId="0" applyNumberFormat="1" applyFont="1" applyFill="1" applyBorder="1" applyAlignment="1">
      <alignment vertical="center" shrinkToFit="1"/>
    </xf>
    <xf numFmtId="177" fontId="0" fillId="9" borderId="4" xfId="0" applyNumberFormat="1" applyFont="1" applyFill="1" applyBorder="1" applyAlignment="1">
      <alignment horizontal="center" vertical="center" shrinkToFit="1"/>
    </xf>
    <xf numFmtId="176" fontId="0" fillId="9" borderId="5" xfId="0" applyNumberFormat="1" applyFont="1" applyFill="1" applyBorder="1" applyAlignment="1">
      <alignment vertical="center" shrinkToFit="1"/>
    </xf>
    <xf numFmtId="176" fontId="0" fillId="2" borderId="20" xfId="0" applyNumberFormat="1" applyFont="1" applyFill="1" applyBorder="1" applyAlignment="1">
      <alignment horizontal="right" vertical="center" shrinkToFit="1"/>
    </xf>
    <xf numFmtId="177" fontId="0" fillId="9" borderId="7" xfId="0" applyNumberFormat="1" applyFont="1" applyFill="1" applyBorder="1" applyAlignment="1">
      <alignment horizontal="center" vertical="center" shrinkToFit="1"/>
    </xf>
    <xf numFmtId="176" fontId="0" fillId="9" borderId="8" xfId="0" applyNumberFormat="1" applyFont="1" applyFill="1" applyBorder="1" applyAlignment="1">
      <alignment vertical="center" shrinkToFit="1"/>
    </xf>
    <xf numFmtId="176" fontId="0" fillId="2" borderId="50" xfId="0" applyNumberFormat="1" applyFont="1" applyFill="1" applyBorder="1" applyAlignment="1">
      <alignment horizontal="right" vertical="center" shrinkToFit="1"/>
    </xf>
    <xf numFmtId="176" fontId="0" fillId="9" borderId="9" xfId="0" applyNumberFormat="1" applyFont="1" applyFill="1" applyBorder="1" applyAlignment="1">
      <alignment horizontal="right" vertical="center" shrinkToFit="1"/>
    </xf>
    <xf numFmtId="177" fontId="0" fillId="9" borderId="12" xfId="0" applyNumberFormat="1" applyFont="1" applyFill="1" applyBorder="1" applyAlignment="1">
      <alignment horizontal="center" vertical="center" shrinkToFit="1"/>
    </xf>
    <xf numFmtId="176" fontId="0" fillId="9" borderId="3" xfId="0" applyNumberFormat="1" applyFont="1" applyFill="1" applyBorder="1" applyAlignment="1">
      <alignment vertical="center" shrinkToFit="1"/>
    </xf>
    <xf numFmtId="176" fontId="0" fillId="2" borderId="32" xfId="0" applyNumberFormat="1" applyFont="1" applyFill="1" applyBorder="1" applyAlignment="1">
      <alignment horizontal="right" vertical="center" shrinkToFit="1"/>
    </xf>
    <xf numFmtId="177" fontId="0" fillId="7" borderId="0" xfId="0" applyNumberFormat="1" applyFont="1" applyFill="1" applyBorder="1" applyAlignment="1">
      <alignment horizontal="center" vertical="center" shrinkToFit="1"/>
    </xf>
    <xf numFmtId="177" fontId="4" fillId="7" borderId="0" xfId="0" applyNumberFormat="1" applyFont="1" applyFill="1" applyBorder="1" applyAlignment="1">
      <alignment horizontal="center" vertical="center" shrinkToFit="1"/>
    </xf>
    <xf numFmtId="176" fontId="7" fillId="8" borderId="9" xfId="0" applyNumberFormat="1" applyFont="1" applyFill="1" applyBorder="1" applyAlignment="1">
      <alignment horizontal="right" vertical="center" shrinkToFit="1"/>
    </xf>
    <xf numFmtId="176" fontId="7" fillId="4" borderId="8" xfId="0" applyNumberFormat="1" applyFont="1" applyFill="1" applyBorder="1" applyAlignment="1">
      <alignment horizontal="right" vertical="center" shrinkToFit="1"/>
    </xf>
    <xf numFmtId="177" fontId="7" fillId="4" borderId="11" xfId="0" applyNumberFormat="1" applyFont="1" applyFill="1" applyBorder="1" applyAlignment="1">
      <alignment horizontal="right" vertical="center" shrinkToFit="1"/>
    </xf>
    <xf numFmtId="177" fontId="7" fillId="8" borderId="46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0" fillId="3" borderId="0" xfId="0" applyFont="1" applyFill="1" applyAlignment="1">
      <alignment vertical="center" shrinkToFit="1"/>
    </xf>
    <xf numFmtId="179" fontId="4" fillId="4" borderId="25" xfId="0" applyNumberFormat="1" applyFont="1" applyFill="1" applyBorder="1" applyAlignment="1">
      <alignment horizontal="center" vertical="center" shrinkToFit="1"/>
    </xf>
    <xf numFmtId="179" fontId="4" fillId="4" borderId="30" xfId="0" applyNumberFormat="1" applyFont="1" applyFill="1" applyBorder="1" applyAlignment="1">
      <alignment horizontal="right" vertical="center" shrinkToFit="1"/>
    </xf>
    <xf numFmtId="179" fontId="4" fillId="4" borderId="13" xfId="0" applyNumberFormat="1" applyFont="1" applyFill="1" applyBorder="1" applyAlignment="1">
      <alignment horizontal="right" vertical="center" shrinkToFit="1"/>
    </xf>
    <xf numFmtId="179" fontId="3" fillId="8" borderId="26" xfId="0" applyNumberFormat="1" applyFont="1" applyFill="1" applyBorder="1" applyAlignment="1">
      <alignment horizontal="center" vertical="center" shrinkToFit="1"/>
    </xf>
    <xf numFmtId="179" fontId="4" fillId="8" borderId="37" xfId="0" applyNumberFormat="1" applyFont="1" applyFill="1" applyBorder="1" applyAlignment="1">
      <alignment horizontal="right" vertical="center" shrinkToFit="1"/>
    </xf>
    <xf numFmtId="179" fontId="4" fillId="8" borderId="5" xfId="0" applyNumberFormat="1" applyFont="1" applyFill="1" applyBorder="1" applyAlignment="1">
      <alignment horizontal="right" vertical="center" shrinkToFit="1"/>
    </xf>
    <xf numFmtId="179" fontId="4" fillId="8" borderId="2" xfId="0" applyNumberFormat="1" applyFont="1" applyFill="1" applyBorder="1" applyAlignment="1">
      <alignment horizontal="right" vertical="center" shrinkToFit="1"/>
    </xf>
    <xf numFmtId="179" fontId="3" fillId="5" borderId="26" xfId="0" applyNumberFormat="1" applyFont="1" applyFill="1" applyBorder="1" applyAlignment="1">
      <alignment horizontal="center" vertical="center" shrinkToFit="1"/>
    </xf>
    <xf numFmtId="179" fontId="4" fillId="5" borderId="37" xfId="0" applyNumberFormat="1" applyFont="1" applyFill="1" applyBorder="1" applyAlignment="1">
      <alignment horizontal="right" vertical="center" shrinkToFit="1"/>
    </xf>
    <xf numFmtId="179" fontId="4" fillId="5" borderId="5" xfId="0" applyNumberFormat="1" applyFont="1" applyFill="1" applyBorder="1" applyAlignment="1">
      <alignment horizontal="right" vertical="center" shrinkToFit="1"/>
    </xf>
    <xf numFmtId="179" fontId="4" fillId="5" borderId="51" xfId="0" applyNumberFormat="1" applyFont="1" applyFill="1" applyBorder="1" applyAlignment="1">
      <alignment horizontal="right" vertical="center" shrinkToFit="1"/>
    </xf>
    <xf numFmtId="179" fontId="4" fillId="5" borderId="2" xfId="0" applyNumberFormat="1" applyFont="1" applyFill="1" applyBorder="1" applyAlignment="1">
      <alignment horizontal="right" vertical="center" shrinkToFit="1"/>
    </xf>
    <xf numFmtId="179" fontId="4" fillId="4" borderId="3" xfId="0" applyNumberFormat="1" applyFont="1" applyFill="1" applyBorder="1" applyAlignment="1">
      <alignment horizontal="right" vertical="center" shrinkToFit="1"/>
    </xf>
    <xf numFmtId="179" fontId="4" fillId="5" borderId="2" xfId="0" applyNumberFormat="1" applyFont="1" applyFill="1" applyBorder="1" applyAlignment="1">
      <alignment horizontal="center" vertical="center" shrinkToFit="1"/>
    </xf>
    <xf numFmtId="179" fontId="4" fillId="4" borderId="2" xfId="0" applyNumberFormat="1" applyFont="1" applyFill="1" applyBorder="1" applyAlignment="1">
      <alignment horizontal="center" vertical="center" shrinkToFit="1"/>
    </xf>
    <xf numFmtId="179" fontId="4" fillId="4" borderId="37" xfId="0" applyNumberFormat="1" applyFont="1" applyFill="1" applyBorder="1" applyAlignment="1">
      <alignment horizontal="right" vertical="center" shrinkToFit="1"/>
    </xf>
    <xf numFmtId="179" fontId="4" fillId="4" borderId="5" xfId="0" applyNumberFormat="1" applyFont="1" applyFill="1" applyBorder="1" applyAlignment="1">
      <alignment horizontal="right" vertical="center" shrinkToFit="1"/>
    </xf>
    <xf numFmtId="179" fontId="4" fillId="4" borderId="2" xfId="0" applyNumberFormat="1" applyFont="1" applyFill="1" applyBorder="1" applyAlignment="1">
      <alignment horizontal="right" vertical="center" shrinkToFit="1"/>
    </xf>
    <xf numFmtId="179" fontId="4" fillId="8" borderId="2" xfId="0" applyNumberFormat="1" applyFont="1" applyFill="1" applyBorder="1" applyAlignment="1">
      <alignment horizontal="center" vertical="center" shrinkToFit="1"/>
    </xf>
    <xf numFmtId="177" fontId="4" fillId="3" borderId="9" xfId="0" applyNumberFormat="1" applyFont="1" applyFill="1" applyBorder="1" applyAlignment="1">
      <alignment horizontal="right" vertical="center" shrinkToFit="1"/>
    </xf>
    <xf numFmtId="177" fontId="4" fillId="3" borderId="7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Alignment="1">
      <alignment vertical="center" shrinkToFit="1"/>
    </xf>
    <xf numFmtId="176" fontId="4" fillId="5" borderId="6" xfId="0" applyNumberFormat="1" applyFont="1" applyFill="1" applyBorder="1" applyAlignment="1">
      <alignment horizontal="center" vertical="center" shrinkToFit="1"/>
    </xf>
    <xf numFmtId="179" fontId="4" fillId="3" borderId="1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2" xfId="0" applyNumberFormat="1" applyFont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4" fillId="5" borderId="9" xfId="0" applyNumberFormat="1" applyFont="1" applyFill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178" fontId="4" fillId="3" borderId="37" xfId="0" applyNumberFormat="1" applyFont="1" applyFill="1" applyBorder="1" applyAlignment="1">
      <alignment horizontal="right" vertical="center" shrinkToFit="1"/>
    </xf>
    <xf numFmtId="178" fontId="4" fillId="0" borderId="5" xfId="0" applyNumberFormat="1" applyFont="1" applyFill="1" applyBorder="1" applyAlignment="1">
      <alignment horizontal="right" vertical="center" shrinkToFit="1"/>
    </xf>
    <xf numFmtId="178" fontId="4" fillId="0" borderId="10" xfId="0" applyNumberFormat="1" applyFont="1" applyFill="1" applyBorder="1" applyAlignment="1">
      <alignment horizontal="right" vertical="center" shrinkToFit="1"/>
    </xf>
    <xf numFmtId="178" fontId="4" fillId="0" borderId="2" xfId="0" applyNumberFormat="1" applyFont="1" applyFill="1" applyBorder="1" applyAlignment="1">
      <alignment horizontal="right" vertical="center" shrinkToFit="1"/>
    </xf>
    <xf numFmtId="177" fontId="4" fillId="3" borderId="8" xfId="0" applyNumberFormat="1" applyFont="1" applyFill="1" applyBorder="1" applyAlignment="1">
      <alignment horizontal="right" vertical="center" shrinkToFit="1"/>
    </xf>
    <xf numFmtId="177" fontId="4" fillId="0" borderId="8" xfId="0" applyNumberFormat="1" applyFont="1" applyFill="1" applyBorder="1" applyAlignment="1">
      <alignment horizontal="right" vertical="center" shrinkToFit="1"/>
    </xf>
    <xf numFmtId="179" fontId="4" fillId="3" borderId="9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vertical="center" shrinkToFit="1"/>
    </xf>
    <xf numFmtId="179" fontId="4" fillId="3" borderId="8" xfId="0" applyNumberFormat="1" applyFont="1" applyFill="1" applyBorder="1" applyAlignment="1">
      <alignment horizontal="right" vertical="center" shrinkToFit="1"/>
    </xf>
    <xf numFmtId="179" fontId="4" fillId="0" borderId="8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vertical="center" shrinkToFit="1"/>
    </xf>
    <xf numFmtId="176" fontId="4" fillId="10" borderId="7" xfId="0" applyNumberFormat="1" applyFont="1" applyFill="1" applyBorder="1" applyAlignment="1">
      <alignment horizontal="center" vertical="center" shrinkToFit="1"/>
    </xf>
    <xf numFmtId="179" fontId="4" fillId="8" borderId="53" xfId="0" applyNumberFormat="1" applyFont="1" applyFill="1" applyBorder="1" applyAlignment="1">
      <alignment horizontal="center" vertical="center" wrapText="1"/>
    </xf>
    <xf numFmtId="179" fontId="4" fillId="8" borderId="1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 shrinkToFit="1"/>
    </xf>
    <xf numFmtId="176" fontId="3" fillId="0" borderId="29" xfId="0" applyNumberFormat="1" applyFont="1" applyFill="1" applyBorder="1" applyAlignment="1">
      <alignment horizontal="center" vertical="center" wrapText="1" shrinkToFit="1"/>
    </xf>
    <xf numFmtId="176" fontId="3" fillId="0" borderId="54" xfId="0" applyNumberFormat="1" applyFont="1" applyFill="1" applyBorder="1" applyAlignment="1">
      <alignment horizontal="center" vertical="center" wrapText="1" shrinkToFit="1"/>
    </xf>
    <xf numFmtId="179" fontId="3" fillId="8" borderId="55" xfId="0" applyNumberFormat="1" applyFont="1" applyFill="1" applyBorder="1" applyAlignment="1">
      <alignment horizontal="center" vertical="center" shrinkToFit="1"/>
    </xf>
    <xf numFmtId="179" fontId="3" fillId="8" borderId="39" xfId="0" applyNumberFormat="1" applyFont="1" applyFill="1" applyBorder="1" applyAlignment="1">
      <alignment horizontal="center" vertical="center" shrinkToFit="1"/>
    </xf>
    <xf numFmtId="179" fontId="3" fillId="8" borderId="56" xfId="0" applyNumberFormat="1" applyFont="1" applyFill="1" applyBorder="1" applyAlignment="1">
      <alignment horizontal="center" vertical="center" shrinkToFit="1"/>
    </xf>
    <xf numFmtId="179" fontId="3" fillId="8" borderId="57" xfId="0" applyNumberFormat="1" applyFont="1" applyFill="1" applyBorder="1" applyAlignment="1">
      <alignment horizontal="center" vertical="center" shrinkToFit="1"/>
    </xf>
    <xf numFmtId="179" fontId="3" fillId="8" borderId="0" xfId="0" applyNumberFormat="1" applyFont="1" applyFill="1" applyBorder="1" applyAlignment="1">
      <alignment horizontal="center" vertical="center" shrinkToFit="1"/>
    </xf>
    <xf numFmtId="179" fontId="3" fillId="8" borderId="58" xfId="0" applyNumberFormat="1" applyFont="1" applyFill="1" applyBorder="1" applyAlignment="1">
      <alignment horizontal="center" vertical="center" shrinkToFit="1"/>
    </xf>
    <xf numFmtId="179" fontId="3" fillId="8" borderId="20" xfId="0" applyNumberFormat="1" applyFont="1" applyFill="1" applyBorder="1" applyAlignment="1">
      <alignment horizontal="center" vertical="center" shrinkToFit="1"/>
    </xf>
    <xf numFmtId="179" fontId="3" fillId="8" borderId="45" xfId="0" applyNumberFormat="1" applyFont="1" applyFill="1" applyBorder="1" applyAlignment="1">
      <alignment horizontal="center" vertical="center" shrinkToFit="1"/>
    </xf>
    <xf numFmtId="179" fontId="3" fillId="8" borderId="59" xfId="0" applyNumberFormat="1" applyFont="1" applyFill="1" applyBorder="1" applyAlignment="1">
      <alignment horizontal="center" vertical="center" shrinkToFit="1"/>
    </xf>
    <xf numFmtId="179" fontId="3" fillId="5" borderId="60" xfId="0" applyNumberFormat="1" applyFont="1" applyFill="1" applyBorder="1" applyAlignment="1">
      <alignment horizontal="center" vertical="center" wrapText="1" shrinkToFit="1"/>
    </xf>
    <xf numFmtId="179" fontId="3" fillId="5" borderId="61" xfId="0" applyNumberFormat="1" applyFont="1" applyFill="1" applyBorder="1" applyAlignment="1">
      <alignment horizontal="center" vertical="center" shrinkToFit="1"/>
    </xf>
    <xf numFmtId="179" fontId="3" fillId="5" borderId="53" xfId="0" applyNumberFormat="1" applyFont="1" applyFill="1" applyBorder="1" applyAlignment="1">
      <alignment horizontal="center" vertical="center" shrinkToFit="1"/>
    </xf>
    <xf numFmtId="179" fontId="3" fillId="5" borderId="7" xfId="0" applyNumberFormat="1" applyFont="1" applyFill="1" applyBorder="1" applyAlignment="1">
      <alignment horizontal="center" vertical="center" shrinkToFit="1"/>
    </xf>
    <xf numFmtId="179" fontId="3" fillId="5" borderId="9" xfId="0" applyNumberFormat="1" applyFont="1" applyFill="1" applyBorder="1" applyAlignment="1">
      <alignment horizontal="center" vertical="center" shrinkToFit="1"/>
    </xf>
    <xf numFmtId="179" fontId="3" fillId="5" borderId="10" xfId="0" applyNumberFormat="1" applyFont="1" applyFill="1" applyBorder="1" applyAlignment="1">
      <alignment horizontal="center" vertical="center" shrinkToFit="1"/>
    </xf>
    <xf numFmtId="179" fontId="3" fillId="5" borderId="52" xfId="0" applyNumberFormat="1" applyFont="1" applyFill="1" applyBorder="1" applyAlignment="1">
      <alignment horizontal="center" vertical="center" shrinkToFit="1"/>
    </xf>
    <xf numFmtId="179" fontId="3" fillId="8" borderId="60" xfId="0" applyNumberFormat="1" applyFont="1" applyFill="1" applyBorder="1" applyAlignment="1">
      <alignment horizontal="center" vertical="center" shrinkToFit="1"/>
    </xf>
    <xf numFmtId="179" fontId="3" fillId="8" borderId="61" xfId="0" applyNumberFormat="1" applyFont="1" applyFill="1" applyBorder="1" applyAlignment="1">
      <alignment horizontal="center" vertical="center" shrinkToFit="1"/>
    </xf>
    <xf numFmtId="179" fontId="3" fillId="8" borderId="53" xfId="0" applyNumberFormat="1" applyFont="1" applyFill="1" applyBorder="1" applyAlignment="1">
      <alignment horizontal="center" vertical="center" shrinkToFit="1"/>
    </xf>
    <xf numFmtId="179" fontId="3" fillId="8" borderId="7" xfId="0" applyNumberFormat="1" applyFont="1" applyFill="1" applyBorder="1" applyAlignment="1">
      <alignment horizontal="center" vertical="center" shrinkToFit="1"/>
    </xf>
    <xf numFmtId="179" fontId="3" fillId="8" borderId="9" xfId="0" applyNumberFormat="1" applyFont="1" applyFill="1" applyBorder="1" applyAlignment="1">
      <alignment horizontal="center" vertical="center" shrinkToFit="1"/>
    </xf>
    <xf numFmtId="179" fontId="3" fillId="8" borderId="10" xfId="0" applyNumberFormat="1" applyFont="1" applyFill="1" applyBorder="1" applyAlignment="1">
      <alignment horizontal="center" vertical="center" shrinkToFit="1"/>
    </xf>
    <xf numFmtId="179" fontId="3" fillId="8" borderId="52" xfId="0" applyNumberFormat="1" applyFont="1" applyFill="1" applyBorder="1" applyAlignment="1">
      <alignment horizontal="center" vertical="center" shrinkToFit="1"/>
    </xf>
    <xf numFmtId="179" fontId="3" fillId="4" borderId="55" xfId="0" applyNumberFormat="1" applyFont="1" applyFill="1" applyBorder="1" applyAlignment="1">
      <alignment horizontal="center" vertical="center" wrapText="1" shrinkToFit="1"/>
    </xf>
    <xf numFmtId="179" fontId="3" fillId="4" borderId="39" xfId="0" applyNumberFormat="1" applyFont="1" applyFill="1" applyBorder="1" applyAlignment="1">
      <alignment horizontal="center" vertical="center" wrapText="1" shrinkToFit="1"/>
    </xf>
    <xf numFmtId="179" fontId="3" fillId="4" borderId="56" xfId="0" applyNumberFormat="1" applyFont="1" applyFill="1" applyBorder="1" applyAlignment="1">
      <alignment horizontal="center" vertical="center" wrapText="1" shrinkToFit="1"/>
    </xf>
    <xf numFmtId="179" fontId="3" fillId="4" borderId="57" xfId="0" applyNumberFormat="1" applyFont="1" applyFill="1" applyBorder="1" applyAlignment="1">
      <alignment horizontal="center" vertical="center" wrapText="1" shrinkToFit="1"/>
    </xf>
    <xf numFmtId="179" fontId="3" fillId="4" borderId="0" xfId="0" applyNumberFormat="1" applyFont="1" applyFill="1" applyBorder="1" applyAlignment="1">
      <alignment horizontal="center" vertical="center" wrapText="1" shrinkToFit="1"/>
    </xf>
    <xf numFmtId="179" fontId="3" fillId="4" borderId="58" xfId="0" applyNumberFormat="1" applyFont="1" applyFill="1" applyBorder="1" applyAlignment="1">
      <alignment horizontal="center" vertical="center" wrapText="1" shrinkToFit="1"/>
    </xf>
    <xf numFmtId="179" fontId="3" fillId="4" borderId="20" xfId="0" applyNumberFormat="1" applyFont="1" applyFill="1" applyBorder="1" applyAlignment="1">
      <alignment horizontal="center" vertical="center" wrapText="1" shrinkToFit="1"/>
    </xf>
    <xf numFmtId="179" fontId="3" fillId="4" borderId="45" xfId="0" applyNumberFormat="1" applyFont="1" applyFill="1" applyBorder="1" applyAlignment="1">
      <alignment horizontal="center" vertical="center" wrapText="1" shrinkToFit="1"/>
    </xf>
    <xf numFmtId="179" fontId="3" fillId="4" borderId="59" xfId="0" applyNumberFormat="1" applyFont="1" applyFill="1" applyBorder="1" applyAlignment="1">
      <alignment horizontal="center" vertical="center" wrapText="1" shrinkToFit="1"/>
    </xf>
    <xf numFmtId="179" fontId="3" fillId="5" borderId="55" xfId="0" applyNumberFormat="1" applyFont="1" applyFill="1" applyBorder="1" applyAlignment="1">
      <alignment horizontal="center" vertical="center" wrapText="1" shrinkToFit="1"/>
    </xf>
    <xf numFmtId="179" fontId="3" fillId="5" borderId="39" xfId="0" applyNumberFormat="1" applyFont="1" applyFill="1" applyBorder="1" applyAlignment="1">
      <alignment horizontal="center" vertical="center" wrapText="1" shrinkToFit="1"/>
    </xf>
    <xf numFmtId="179" fontId="3" fillId="5" borderId="56" xfId="0" applyNumberFormat="1" applyFont="1" applyFill="1" applyBorder="1" applyAlignment="1">
      <alignment horizontal="center" vertical="center" wrapText="1" shrinkToFit="1"/>
    </xf>
    <xf numFmtId="179" fontId="3" fillId="5" borderId="57" xfId="0" applyNumberFormat="1" applyFont="1" applyFill="1" applyBorder="1" applyAlignment="1">
      <alignment horizontal="center" vertical="center" wrapText="1" shrinkToFit="1"/>
    </xf>
    <xf numFmtId="179" fontId="3" fillId="5" borderId="0" xfId="0" applyNumberFormat="1" applyFont="1" applyFill="1" applyBorder="1" applyAlignment="1">
      <alignment horizontal="center" vertical="center" wrapText="1" shrinkToFit="1"/>
    </xf>
    <xf numFmtId="179" fontId="3" fillId="5" borderId="58" xfId="0" applyNumberFormat="1" applyFont="1" applyFill="1" applyBorder="1" applyAlignment="1">
      <alignment horizontal="center" vertical="center" wrapText="1" shrinkToFit="1"/>
    </xf>
    <xf numFmtId="179" fontId="3" fillId="5" borderId="20" xfId="0" applyNumberFormat="1" applyFont="1" applyFill="1" applyBorder="1" applyAlignment="1">
      <alignment horizontal="center" vertical="center" wrapText="1" shrinkToFit="1"/>
    </xf>
    <xf numFmtId="179" fontId="3" fillId="5" borderId="45" xfId="0" applyNumberFormat="1" applyFont="1" applyFill="1" applyBorder="1" applyAlignment="1">
      <alignment horizontal="center" vertical="center" wrapText="1" shrinkToFit="1"/>
    </xf>
    <xf numFmtId="179" fontId="3" fillId="5" borderId="59" xfId="0" applyNumberFormat="1" applyFont="1" applyFill="1" applyBorder="1" applyAlignment="1">
      <alignment horizontal="center" vertical="center" wrapText="1" shrinkToFit="1"/>
    </xf>
    <xf numFmtId="179" fontId="3" fillId="2" borderId="60" xfId="0" applyNumberFormat="1" applyFont="1" applyFill="1" applyBorder="1" applyAlignment="1">
      <alignment horizontal="center" vertical="center" wrapText="1" shrinkToFit="1"/>
    </xf>
    <xf numFmtId="179" fontId="3" fillId="2" borderId="61" xfId="0" applyNumberFormat="1" applyFont="1" applyFill="1" applyBorder="1" applyAlignment="1">
      <alignment horizontal="center" vertical="center" shrinkToFit="1"/>
    </xf>
    <xf numFmtId="179" fontId="3" fillId="2" borderId="53" xfId="0" applyNumberFormat="1" applyFont="1" applyFill="1" applyBorder="1" applyAlignment="1">
      <alignment horizontal="center" vertical="center" shrinkToFit="1"/>
    </xf>
    <xf numFmtId="179" fontId="3" fillId="2" borderId="7" xfId="0" applyNumberFormat="1" applyFont="1" applyFill="1" applyBorder="1" applyAlignment="1">
      <alignment horizontal="center" vertical="center" shrinkToFit="1"/>
    </xf>
    <xf numFmtId="179" fontId="3" fillId="2" borderId="9" xfId="0" applyNumberFormat="1" applyFont="1" applyFill="1" applyBorder="1" applyAlignment="1">
      <alignment horizontal="center" vertical="center" shrinkToFit="1"/>
    </xf>
    <xf numFmtId="179" fontId="3" fillId="2" borderId="10" xfId="0" applyNumberFormat="1" applyFont="1" applyFill="1" applyBorder="1" applyAlignment="1">
      <alignment horizontal="center" vertical="center" shrinkToFit="1"/>
    </xf>
    <xf numFmtId="176" fontId="4" fillId="5" borderId="7" xfId="0" applyNumberFormat="1" applyFont="1" applyFill="1" applyBorder="1" applyAlignment="1">
      <alignment horizontal="center" vertical="center" shrinkToFit="1"/>
    </xf>
    <xf numFmtId="176" fontId="4" fillId="5" borderId="9" xfId="0" applyNumberFormat="1" applyFont="1" applyFill="1" applyBorder="1" applyAlignment="1">
      <alignment horizontal="center" vertical="center" shrinkToFit="1"/>
    </xf>
    <xf numFmtId="176" fontId="4" fillId="5" borderId="34" xfId="0" applyNumberFormat="1" applyFont="1" applyFill="1" applyBorder="1" applyAlignment="1">
      <alignment horizontal="center" vertical="center" shrinkToFit="1"/>
    </xf>
    <xf numFmtId="176" fontId="4" fillId="8" borderId="9" xfId="0" applyNumberFormat="1" applyFont="1" applyFill="1" applyBorder="1" applyAlignment="1">
      <alignment horizontal="center" vertical="center" shrinkToFit="1"/>
    </xf>
    <xf numFmtId="176" fontId="2" fillId="0" borderId="60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4" fillId="3" borderId="35" xfId="0" applyNumberFormat="1" applyFont="1" applyFill="1" applyBorder="1" applyAlignment="1">
      <alignment horizontal="center" vertical="center" shrinkToFit="1"/>
    </xf>
    <xf numFmtId="176" fontId="4" fillId="3" borderId="37" xfId="0" applyNumberFormat="1" applyFont="1" applyFill="1" applyBorder="1" applyAlignment="1">
      <alignment horizontal="center" vertical="center" shrinkToFit="1"/>
    </xf>
    <xf numFmtId="176" fontId="3" fillId="7" borderId="62" xfId="0" applyNumberFormat="1" applyFont="1" applyFill="1" applyBorder="1" applyAlignment="1">
      <alignment horizontal="center" vertical="center" shrinkToFit="1"/>
    </xf>
    <xf numFmtId="176" fontId="3" fillId="7" borderId="61" xfId="0" applyNumberFormat="1" applyFont="1" applyFill="1" applyBorder="1" applyAlignment="1">
      <alignment horizontal="center" vertical="center" shrinkToFit="1"/>
    </xf>
    <xf numFmtId="176" fontId="3" fillId="7" borderId="53" xfId="0" applyNumberFormat="1" applyFont="1" applyFill="1" applyBorder="1" applyAlignment="1">
      <alignment horizontal="center" vertical="center" shrinkToFit="1"/>
    </xf>
    <xf numFmtId="176" fontId="3" fillId="7" borderId="22" xfId="0" applyNumberFormat="1" applyFont="1" applyFill="1" applyBorder="1" applyAlignment="1">
      <alignment horizontal="center" vertical="center" shrinkToFit="1"/>
    </xf>
    <xf numFmtId="176" fontId="3" fillId="7" borderId="9" xfId="0" applyNumberFormat="1" applyFont="1" applyFill="1" applyBorder="1" applyAlignment="1">
      <alignment horizontal="center" vertical="center" shrinkToFit="1"/>
    </xf>
    <xf numFmtId="176" fontId="3" fillId="7" borderId="10" xfId="0" applyNumberFormat="1" applyFont="1" applyFill="1" applyBorder="1" applyAlignment="1">
      <alignment horizontal="center" vertical="center" shrinkToFit="1"/>
    </xf>
    <xf numFmtId="179" fontId="3" fillId="4" borderId="62" xfId="0" applyNumberFormat="1" applyFont="1" applyFill="1" applyBorder="1" applyAlignment="1">
      <alignment horizontal="center" vertical="center" wrapText="1" shrinkToFit="1"/>
    </xf>
    <xf numFmtId="179" fontId="3" fillId="4" borderId="61" xfId="0" applyNumberFormat="1" applyFont="1" applyFill="1" applyBorder="1" applyAlignment="1">
      <alignment horizontal="center" vertical="center" shrinkToFit="1"/>
    </xf>
    <xf numFmtId="179" fontId="3" fillId="4" borderId="63" xfId="0" applyNumberFormat="1" applyFont="1" applyFill="1" applyBorder="1" applyAlignment="1">
      <alignment horizontal="center" vertical="center" shrinkToFit="1"/>
    </xf>
    <xf numFmtId="179" fontId="3" fillId="4" borderId="22" xfId="0" applyNumberFormat="1" applyFont="1" applyFill="1" applyBorder="1" applyAlignment="1">
      <alignment horizontal="center" vertical="center" shrinkToFit="1"/>
    </xf>
    <xf numFmtId="179" fontId="3" fillId="4" borderId="9" xfId="0" applyNumberFormat="1" applyFont="1" applyFill="1" applyBorder="1" applyAlignment="1">
      <alignment horizontal="center" vertical="center" shrinkToFit="1"/>
    </xf>
    <xf numFmtId="179" fontId="3" fillId="4" borderId="8" xfId="0" applyNumberFormat="1" applyFont="1" applyFill="1" applyBorder="1" applyAlignment="1">
      <alignment horizontal="center" vertical="center" shrinkToFit="1"/>
    </xf>
    <xf numFmtId="179" fontId="3" fillId="4" borderId="64" xfId="0" applyNumberFormat="1" applyFont="1" applyFill="1" applyBorder="1" applyAlignment="1">
      <alignment horizontal="center" vertical="center" shrinkToFit="1"/>
    </xf>
    <xf numFmtId="176" fontId="4" fillId="4" borderId="13" xfId="0" applyNumberFormat="1" applyFont="1" applyFill="1" applyBorder="1" applyAlignment="1">
      <alignment horizontal="center" vertical="center" shrinkToFit="1"/>
    </xf>
    <xf numFmtId="176" fontId="4" fillId="4" borderId="8" xfId="0" applyNumberFormat="1" applyFont="1" applyFill="1" applyBorder="1" applyAlignment="1">
      <alignment horizontal="center" vertical="center" shrinkToFit="1"/>
    </xf>
    <xf numFmtId="176" fontId="4" fillId="11" borderId="60" xfId="0" applyNumberFormat="1" applyFont="1" applyFill="1" applyBorder="1" applyAlignment="1">
      <alignment horizontal="center" vertical="center" shrinkToFit="1"/>
    </xf>
    <xf numFmtId="176" fontId="4" fillId="11" borderId="61" xfId="0" applyNumberFormat="1" applyFont="1" applyFill="1" applyBorder="1" applyAlignment="1">
      <alignment horizontal="center" vertical="center" shrinkToFit="1"/>
    </xf>
    <xf numFmtId="176" fontId="4" fillId="11" borderId="65" xfId="0" applyNumberFormat="1" applyFont="1" applyFill="1" applyBorder="1" applyAlignment="1">
      <alignment horizontal="center" vertical="center" shrinkToFit="1"/>
    </xf>
    <xf numFmtId="179" fontId="4" fillId="4" borderId="61" xfId="0" applyNumberFormat="1" applyFont="1" applyFill="1" applyBorder="1" applyAlignment="1">
      <alignment horizontal="center" vertical="center" wrapText="1"/>
    </xf>
    <xf numFmtId="179" fontId="4" fillId="4" borderId="9" xfId="0" applyNumberFormat="1" applyFont="1" applyFill="1" applyBorder="1" applyAlignment="1">
      <alignment horizontal="center" vertical="center" wrapText="1"/>
    </xf>
    <xf numFmtId="179" fontId="4" fillId="5" borderId="63" xfId="0" applyNumberFormat="1" applyFont="1" applyFill="1" applyBorder="1" applyAlignment="1">
      <alignment horizontal="center" vertical="center" wrapText="1"/>
    </xf>
    <xf numFmtId="179" fontId="4" fillId="5" borderId="8" xfId="0" applyNumberFormat="1" applyFont="1" applyFill="1" applyBorder="1" applyAlignment="1">
      <alignment horizontal="center" vertical="center" wrapText="1"/>
    </xf>
    <xf numFmtId="177" fontId="5" fillId="2" borderId="66" xfId="0" applyNumberFormat="1" applyFont="1" applyFill="1" applyBorder="1" applyAlignment="1">
      <alignment horizontal="center" vertical="center" wrapText="1" shrinkToFit="1"/>
    </xf>
    <xf numFmtId="177" fontId="5" fillId="2" borderId="67" xfId="0" applyNumberFormat="1" applyFont="1" applyFill="1" applyBorder="1" applyAlignment="1">
      <alignment horizontal="center" vertical="center" wrapText="1" shrinkToFit="1"/>
    </xf>
    <xf numFmtId="177" fontId="5" fillId="2" borderId="68" xfId="0" applyNumberFormat="1" applyFont="1" applyFill="1" applyBorder="1" applyAlignment="1">
      <alignment horizontal="center" vertical="center" wrapText="1" shrinkToFit="1"/>
    </xf>
    <xf numFmtId="176" fontId="3" fillId="5" borderId="22" xfId="0" applyNumberFormat="1" applyFont="1" applyFill="1" applyBorder="1" applyAlignment="1">
      <alignment horizontal="left" vertical="center" shrinkToFit="1"/>
    </xf>
    <xf numFmtId="176" fontId="3" fillId="5" borderId="9" xfId="0" applyNumberFormat="1" applyFont="1" applyFill="1" applyBorder="1" applyAlignment="1">
      <alignment horizontal="left" vertical="center" shrinkToFit="1"/>
    </xf>
    <xf numFmtId="176" fontId="3" fillId="5" borderId="8" xfId="0" applyNumberFormat="1" applyFont="1" applyFill="1" applyBorder="1" applyAlignment="1">
      <alignment horizontal="left" vertical="center" shrinkToFit="1"/>
    </xf>
    <xf numFmtId="176" fontId="3" fillId="5" borderId="23" xfId="0" applyNumberFormat="1" applyFont="1" applyFill="1" applyBorder="1" applyAlignment="1">
      <alignment horizontal="left" vertical="center" shrinkToFit="1"/>
    </xf>
    <xf numFmtId="176" fontId="4" fillId="5" borderId="46" xfId="0" applyNumberFormat="1" applyFont="1" applyFill="1" applyBorder="1" applyAlignment="1">
      <alignment horizontal="center" vertical="center" shrinkToFit="1"/>
    </xf>
    <xf numFmtId="176" fontId="4" fillId="5" borderId="22" xfId="0" applyNumberFormat="1" applyFont="1" applyFill="1" applyBorder="1" applyAlignment="1">
      <alignment horizontal="center" vertical="center" shrinkToFit="1"/>
    </xf>
    <xf numFmtId="176" fontId="3" fillId="8" borderId="9" xfId="0" applyNumberFormat="1" applyFont="1" applyFill="1" applyBorder="1" applyAlignment="1">
      <alignment horizontal="center" vertical="center" wrapText="1" shrinkToFit="1"/>
    </xf>
    <xf numFmtId="176" fontId="3" fillId="8" borderId="1" xfId="0" applyNumberFormat="1" applyFont="1" applyFill="1" applyBorder="1" applyAlignment="1">
      <alignment horizontal="center" vertical="center" wrapText="1" shrinkToFit="1"/>
    </xf>
    <xf numFmtId="176" fontId="3" fillId="4" borderId="69" xfId="0" applyNumberFormat="1" applyFont="1" applyFill="1" applyBorder="1" applyAlignment="1">
      <alignment horizontal="center" vertical="top" wrapText="1" shrinkToFit="1"/>
    </xf>
    <xf numFmtId="176" fontId="3" fillId="4" borderId="25" xfId="0" applyNumberFormat="1" applyFont="1" applyFill="1" applyBorder="1" applyAlignment="1">
      <alignment horizontal="center" vertical="top" wrapText="1" shrinkToFit="1"/>
    </xf>
    <xf numFmtId="176" fontId="3" fillId="6" borderId="34" xfId="0" applyNumberFormat="1" applyFont="1" applyFill="1" applyBorder="1" applyAlignment="1">
      <alignment horizontal="left" vertical="center" shrinkToFit="1"/>
    </xf>
    <xf numFmtId="176" fontId="3" fillId="6" borderId="9" xfId="0" applyNumberFormat="1" applyFont="1" applyFill="1" applyBorder="1" applyAlignment="1">
      <alignment horizontal="left" vertical="center" shrinkToFit="1"/>
    </xf>
    <xf numFmtId="176" fontId="3" fillId="5" borderId="55" xfId="0" applyNumberFormat="1" applyFont="1" applyFill="1" applyBorder="1" applyAlignment="1">
      <alignment horizontal="left" vertical="center" wrapText="1" shrinkToFit="1"/>
    </xf>
    <xf numFmtId="176" fontId="3" fillId="5" borderId="39" xfId="0" applyNumberFormat="1" applyFont="1" applyFill="1" applyBorder="1" applyAlignment="1">
      <alignment horizontal="left" vertical="center" wrapText="1" shrinkToFit="1"/>
    </xf>
    <xf numFmtId="176" fontId="3" fillId="5" borderId="56" xfId="0" applyNumberFormat="1" applyFont="1" applyFill="1" applyBorder="1" applyAlignment="1">
      <alignment horizontal="left" vertical="center" wrapText="1" shrinkToFit="1"/>
    </xf>
    <xf numFmtId="176" fontId="3" fillId="5" borderId="57" xfId="0" applyNumberFormat="1" applyFont="1" applyFill="1" applyBorder="1" applyAlignment="1">
      <alignment horizontal="left" vertical="center" wrapText="1" shrinkToFit="1"/>
    </xf>
    <xf numFmtId="176" fontId="3" fillId="5" borderId="0" xfId="0" applyNumberFormat="1" applyFont="1" applyFill="1" applyBorder="1" applyAlignment="1">
      <alignment horizontal="left" vertical="center" wrapText="1" shrinkToFit="1"/>
    </xf>
    <xf numFmtId="176" fontId="3" fillId="5" borderId="58" xfId="0" applyNumberFormat="1" applyFont="1" applyFill="1" applyBorder="1" applyAlignment="1">
      <alignment horizontal="left" vertical="center" wrapText="1" shrinkToFit="1"/>
    </xf>
    <xf numFmtId="177" fontId="3" fillId="5" borderId="39" xfId="0" applyNumberFormat="1" applyFont="1" applyFill="1" applyBorder="1" applyAlignment="1">
      <alignment horizontal="center" vertical="center" wrapText="1" shrinkToFit="1"/>
    </xf>
    <xf numFmtId="177" fontId="3" fillId="5" borderId="0" xfId="0" applyNumberFormat="1" applyFont="1" applyFill="1" applyBorder="1" applyAlignment="1">
      <alignment horizontal="center" vertical="center" wrapText="1" shrinkToFit="1"/>
    </xf>
    <xf numFmtId="176" fontId="7" fillId="0" borderId="44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7" fontId="5" fillId="4" borderId="70" xfId="0" applyNumberFormat="1" applyFont="1" applyFill="1" applyBorder="1" applyAlignment="1">
      <alignment horizontal="center" vertical="center" wrapText="1" shrinkToFit="1"/>
    </xf>
    <xf numFmtId="177" fontId="5" fillId="4" borderId="11" xfId="0" applyNumberFormat="1" applyFont="1" applyFill="1" applyBorder="1" applyAlignment="1">
      <alignment horizontal="center" vertical="center" wrapText="1" shrinkToFit="1"/>
    </xf>
    <xf numFmtId="177" fontId="5" fillId="4" borderId="15" xfId="0" applyNumberFormat="1" applyFont="1" applyFill="1" applyBorder="1" applyAlignment="1">
      <alignment horizontal="center" vertical="center" wrapText="1" shrinkToFit="1"/>
    </xf>
    <xf numFmtId="177" fontId="5" fillId="8" borderId="38" xfId="0" applyNumberFormat="1" applyFont="1" applyFill="1" applyBorder="1" applyAlignment="1">
      <alignment horizontal="center" vertical="center" wrapText="1" shrinkToFit="1"/>
    </xf>
    <xf numFmtId="177" fontId="5" fillId="8" borderId="46" xfId="0" applyNumberFormat="1" applyFont="1" applyFill="1" applyBorder="1" applyAlignment="1">
      <alignment horizontal="center" vertical="center" wrapText="1" shrinkToFit="1"/>
    </xf>
    <xf numFmtId="177" fontId="5" fillId="8" borderId="48" xfId="0" applyNumberFormat="1" applyFont="1" applyFill="1" applyBorder="1" applyAlignment="1">
      <alignment horizontal="center" vertical="center" wrapText="1" shrinkToFit="1"/>
    </xf>
    <xf numFmtId="176" fontId="2" fillId="0" borderId="55" xfId="0" applyNumberFormat="1" applyFont="1" applyBorder="1" applyAlignment="1">
      <alignment horizontal="center" vertical="center" wrapText="1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7" fontId="3" fillId="7" borderId="70" xfId="0" applyNumberFormat="1" applyFont="1" applyFill="1" applyBorder="1" applyAlignment="1">
      <alignment horizontal="center" vertical="center" shrinkToFit="1"/>
    </xf>
    <xf numFmtId="177" fontId="3" fillId="7" borderId="11" xfId="0" applyNumberFormat="1" applyFont="1" applyFill="1" applyBorder="1" applyAlignment="1">
      <alignment horizontal="center" vertical="center" shrinkToFit="1"/>
    </xf>
    <xf numFmtId="177" fontId="3" fillId="7" borderId="15" xfId="0" applyNumberFormat="1" applyFont="1" applyFill="1" applyBorder="1" applyAlignment="1">
      <alignment horizontal="center" vertical="center" shrinkToFit="1"/>
    </xf>
    <xf numFmtId="177" fontId="4" fillId="5" borderId="39" xfId="0" applyNumberFormat="1" applyFont="1" applyFill="1" applyBorder="1" applyAlignment="1">
      <alignment horizontal="center" vertical="center" wrapText="1" shrinkToFit="1"/>
    </xf>
    <xf numFmtId="177" fontId="4" fillId="5" borderId="0" xfId="0" applyNumberFormat="1" applyFont="1" applyFill="1" applyBorder="1" applyAlignment="1">
      <alignment horizontal="center" vertical="center" wrapText="1" shrinkToFit="1"/>
    </xf>
    <xf numFmtId="176" fontId="4" fillId="6" borderId="34" xfId="0" applyNumberFormat="1" applyFont="1" applyFill="1" applyBorder="1" applyAlignment="1">
      <alignment horizontal="left" vertical="center" shrinkToFit="1"/>
    </xf>
    <xf numFmtId="176" fontId="4" fillId="6" borderId="9" xfId="0" applyNumberFormat="1" applyFont="1" applyFill="1" applyBorder="1" applyAlignment="1">
      <alignment horizontal="left" vertical="center" shrinkToFit="1"/>
    </xf>
    <xf numFmtId="177" fontId="4" fillId="7" borderId="70" xfId="0" applyNumberFormat="1" applyFont="1" applyFill="1" applyBorder="1" applyAlignment="1">
      <alignment horizontal="center" vertical="center" shrinkToFit="1"/>
    </xf>
    <xf numFmtId="177" fontId="4" fillId="7" borderId="11" xfId="0" applyNumberFormat="1" applyFont="1" applyFill="1" applyBorder="1" applyAlignment="1">
      <alignment horizontal="center" vertical="center" shrinkToFit="1"/>
    </xf>
    <xf numFmtId="177" fontId="4" fillId="7" borderId="15" xfId="0" applyNumberFormat="1" applyFont="1" applyFill="1" applyBorder="1" applyAlignment="1">
      <alignment horizontal="center" vertical="center" shrinkToFit="1"/>
    </xf>
    <xf numFmtId="176" fontId="4" fillId="5" borderId="55" xfId="0" applyNumberFormat="1" applyFont="1" applyFill="1" applyBorder="1" applyAlignment="1">
      <alignment horizontal="left" vertical="center" wrapText="1" shrinkToFit="1"/>
    </xf>
    <xf numFmtId="176" fontId="4" fillId="5" borderId="39" xfId="0" applyNumberFormat="1" applyFont="1" applyFill="1" applyBorder="1" applyAlignment="1">
      <alignment horizontal="left" vertical="center" wrapText="1" shrinkToFit="1"/>
    </xf>
    <xf numFmtId="176" fontId="4" fillId="5" borderId="56" xfId="0" applyNumberFormat="1" applyFont="1" applyFill="1" applyBorder="1" applyAlignment="1">
      <alignment horizontal="left" vertical="center" wrapText="1" shrinkToFit="1"/>
    </xf>
    <xf numFmtId="176" fontId="4" fillId="5" borderId="57" xfId="0" applyNumberFormat="1" applyFont="1" applyFill="1" applyBorder="1" applyAlignment="1">
      <alignment horizontal="left" vertical="center" wrapText="1" shrinkToFit="1"/>
    </xf>
    <xf numFmtId="176" fontId="4" fillId="5" borderId="0" xfId="0" applyNumberFormat="1" applyFont="1" applyFill="1" applyBorder="1" applyAlignment="1">
      <alignment horizontal="left" vertical="center" wrapText="1" shrinkToFit="1"/>
    </xf>
    <xf numFmtId="176" fontId="4" fillId="5" borderId="58" xfId="0" applyNumberFormat="1" applyFont="1" applyFill="1" applyBorder="1" applyAlignment="1">
      <alignment horizontal="left" vertical="center" wrapText="1" shrinkToFit="1"/>
    </xf>
    <xf numFmtId="177" fontId="6" fillId="4" borderId="70" xfId="0" applyNumberFormat="1" applyFont="1" applyFill="1" applyBorder="1" applyAlignment="1">
      <alignment horizontal="center" vertical="center" wrapText="1" shrinkToFit="1"/>
    </xf>
    <xf numFmtId="177" fontId="6" fillId="4" borderId="11" xfId="0" applyNumberFormat="1" applyFont="1" applyFill="1" applyBorder="1" applyAlignment="1">
      <alignment horizontal="center" vertical="center" wrapText="1" shrinkToFit="1"/>
    </xf>
    <xf numFmtId="177" fontId="6" fillId="4" borderId="15" xfId="0" applyNumberFormat="1" applyFont="1" applyFill="1" applyBorder="1" applyAlignment="1">
      <alignment horizontal="center" vertical="center" wrapText="1" shrinkToFit="1"/>
    </xf>
    <xf numFmtId="177" fontId="6" fillId="8" borderId="38" xfId="0" applyNumberFormat="1" applyFont="1" applyFill="1" applyBorder="1" applyAlignment="1">
      <alignment horizontal="center" vertical="center" wrapText="1" shrinkToFit="1"/>
    </xf>
    <xf numFmtId="177" fontId="6" fillId="8" borderId="46" xfId="0" applyNumberFormat="1" applyFont="1" applyFill="1" applyBorder="1" applyAlignment="1">
      <alignment horizontal="center" vertical="center" wrapText="1" shrinkToFit="1"/>
    </xf>
    <xf numFmtId="177" fontId="6" fillId="8" borderId="48" xfId="0" applyNumberFormat="1" applyFont="1" applyFill="1" applyBorder="1" applyAlignment="1">
      <alignment horizontal="center" vertical="center" wrapText="1" shrinkToFit="1"/>
    </xf>
    <xf numFmtId="177" fontId="6" fillId="2" borderId="55" xfId="0" applyNumberFormat="1" applyFont="1" applyFill="1" applyBorder="1" applyAlignment="1">
      <alignment horizontal="center" vertical="center" wrapText="1" shrinkToFit="1"/>
    </xf>
    <xf numFmtId="177" fontId="6" fillId="2" borderId="57" xfId="0" applyNumberFormat="1" applyFont="1" applyFill="1" applyBorder="1" applyAlignment="1">
      <alignment horizontal="center" vertical="center" wrapText="1" shrinkToFit="1"/>
    </xf>
    <xf numFmtId="177" fontId="6" fillId="2" borderId="27" xfId="0" applyNumberFormat="1" applyFont="1" applyFill="1" applyBorder="1" applyAlignment="1">
      <alignment horizontal="center" vertical="center" wrapText="1" shrinkToFit="1"/>
    </xf>
    <xf numFmtId="176" fontId="4" fillId="5" borderId="22" xfId="0" applyNumberFormat="1" applyFont="1" applyFill="1" applyBorder="1" applyAlignment="1">
      <alignment horizontal="left" vertical="center" shrinkToFit="1"/>
    </xf>
    <xf numFmtId="176" fontId="4" fillId="5" borderId="9" xfId="0" applyNumberFormat="1" applyFont="1" applyFill="1" applyBorder="1" applyAlignment="1">
      <alignment horizontal="left" vertical="center" shrinkToFit="1"/>
    </xf>
    <xf numFmtId="176" fontId="4" fillId="5" borderId="8" xfId="0" applyNumberFormat="1" applyFont="1" applyFill="1" applyBorder="1" applyAlignment="1">
      <alignment horizontal="left" vertical="center" shrinkToFit="1"/>
    </xf>
    <xf numFmtId="176" fontId="4" fillId="5" borderId="23" xfId="0" applyNumberFormat="1" applyFont="1" applyFill="1" applyBorder="1" applyAlignment="1">
      <alignment horizontal="left" vertical="center" shrinkToFit="1"/>
    </xf>
    <xf numFmtId="176" fontId="4" fillId="8" borderId="9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176" fontId="4" fillId="4" borderId="69" xfId="0" applyNumberFormat="1" applyFont="1" applyFill="1" applyBorder="1" applyAlignment="1">
      <alignment horizontal="center" vertical="top" wrapText="1" shrinkToFit="1"/>
    </xf>
    <xf numFmtId="176" fontId="4" fillId="4" borderId="25" xfId="0" applyNumberFormat="1" applyFont="1" applyFill="1" applyBorder="1" applyAlignment="1">
      <alignment horizontal="center" vertical="top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2"/>
  <sheetViews>
    <sheetView tabSelected="1" view="pageBreakPreview" zoomScale="75" zoomScaleSheetLayoutView="75" workbookViewId="0" topLeftCell="A1">
      <selection activeCell="Q11" sqref="Q11"/>
    </sheetView>
  </sheetViews>
  <sheetFormatPr defaultColWidth="9.00390625" defaultRowHeight="13.5"/>
  <cols>
    <col min="1" max="1" width="3.75390625" style="33" customWidth="1"/>
    <col min="2" max="2" width="11.625" style="1" customWidth="1"/>
    <col min="3" max="14" width="7.875" style="1" customWidth="1"/>
    <col min="15" max="104" width="7.875" style="59" customWidth="1"/>
    <col min="105" max="106" width="11.625" style="1" customWidth="1"/>
    <col min="107" max="108" width="13.25390625" style="1" customWidth="1"/>
    <col min="109" max="109" width="11.625" style="1" customWidth="1"/>
    <col min="110" max="110" width="12.625" style="59" customWidth="1"/>
    <col min="111" max="112" width="12.625" style="200" customWidth="1"/>
    <col min="113" max="16384" width="9.00390625" style="177" customWidth="1"/>
  </cols>
  <sheetData>
    <row r="1" spans="1:112" ht="19.5" customHeight="1" thickBot="1">
      <c r="A1" s="277" t="s">
        <v>193</v>
      </c>
      <c r="B1" s="278"/>
      <c r="C1" s="285" t="s">
        <v>60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  <c r="O1" s="291" t="s">
        <v>73</v>
      </c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3"/>
      <c r="AB1" s="235" t="s">
        <v>77</v>
      </c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7"/>
      <c r="AO1" s="242" t="s">
        <v>72</v>
      </c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4"/>
      <c r="BB1" s="249" t="s">
        <v>74</v>
      </c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1"/>
      <c r="BO1" s="258" t="s">
        <v>197</v>
      </c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60"/>
      <c r="CB1" s="226" t="s">
        <v>198</v>
      </c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8"/>
      <c r="CO1" s="267" t="s">
        <v>78</v>
      </c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9"/>
      <c r="DA1" s="223" t="s">
        <v>196</v>
      </c>
      <c r="DB1" s="224"/>
      <c r="DC1" s="224"/>
      <c r="DD1" s="224"/>
      <c r="DE1" s="224"/>
      <c r="DF1" s="224"/>
      <c r="DG1" s="224"/>
      <c r="DH1" s="225"/>
    </row>
    <row r="2" spans="1:112" ht="19.5" customHeight="1">
      <c r="A2" s="279"/>
      <c r="B2" s="280"/>
      <c r="C2" s="288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O2" s="294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6"/>
      <c r="AB2" s="238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40"/>
      <c r="AO2" s="245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7"/>
      <c r="BB2" s="252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4"/>
      <c r="BO2" s="261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3"/>
      <c r="CB2" s="229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1"/>
      <c r="CO2" s="270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2"/>
      <c r="DA2" s="300" t="s">
        <v>195</v>
      </c>
      <c r="DB2" s="301"/>
      <c r="DC2" s="301"/>
      <c r="DD2" s="301"/>
      <c r="DE2" s="302"/>
      <c r="DF2" s="303" t="s">
        <v>199</v>
      </c>
      <c r="DG2" s="305" t="s">
        <v>200</v>
      </c>
      <c r="DH2" s="221" t="s">
        <v>201</v>
      </c>
    </row>
    <row r="3" spans="1:112" ht="19.5" customHeight="1">
      <c r="A3" s="279"/>
      <c r="B3" s="280"/>
      <c r="C3" s="288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90"/>
      <c r="O3" s="294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7"/>
      <c r="AB3" s="238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41"/>
      <c r="AO3" s="245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8"/>
      <c r="BB3" s="255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7"/>
      <c r="BO3" s="264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6"/>
      <c r="CB3" s="232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4"/>
      <c r="CO3" s="270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2"/>
      <c r="DA3" s="273" t="s">
        <v>75</v>
      </c>
      <c r="DB3" s="274"/>
      <c r="DC3" s="275"/>
      <c r="DD3" s="276" t="s">
        <v>6</v>
      </c>
      <c r="DE3" s="298" t="s">
        <v>71</v>
      </c>
      <c r="DF3" s="304"/>
      <c r="DG3" s="306"/>
      <c r="DH3" s="222"/>
    </row>
    <row r="4" spans="1:112" ht="19.5" customHeight="1" thickBot="1">
      <c r="A4" s="281"/>
      <c r="B4" s="282"/>
      <c r="C4" s="79" t="s">
        <v>58</v>
      </c>
      <c r="D4" s="80" t="s">
        <v>59</v>
      </c>
      <c r="E4" s="80" t="s">
        <v>61</v>
      </c>
      <c r="F4" s="80" t="s">
        <v>62</v>
      </c>
      <c r="G4" s="80" t="s">
        <v>63</v>
      </c>
      <c r="H4" s="80" t="s">
        <v>64</v>
      </c>
      <c r="I4" s="80" t="s">
        <v>65</v>
      </c>
      <c r="J4" s="80" t="s">
        <v>66</v>
      </c>
      <c r="K4" s="80" t="s">
        <v>67</v>
      </c>
      <c r="L4" s="80" t="s">
        <v>68</v>
      </c>
      <c r="M4" s="80" t="s">
        <v>69</v>
      </c>
      <c r="N4" s="81" t="s">
        <v>70</v>
      </c>
      <c r="O4" s="82" t="s">
        <v>58</v>
      </c>
      <c r="P4" s="83" t="s">
        <v>59</v>
      </c>
      <c r="Q4" s="83" t="s">
        <v>61</v>
      </c>
      <c r="R4" s="83" t="s">
        <v>62</v>
      </c>
      <c r="S4" s="83" t="s">
        <v>63</v>
      </c>
      <c r="T4" s="83" t="s">
        <v>64</v>
      </c>
      <c r="U4" s="83" t="s">
        <v>65</v>
      </c>
      <c r="V4" s="83" t="s">
        <v>66</v>
      </c>
      <c r="W4" s="83" t="s">
        <v>67</v>
      </c>
      <c r="X4" s="83" t="s">
        <v>68</v>
      </c>
      <c r="Y4" s="83" t="s">
        <v>69</v>
      </c>
      <c r="Z4" s="83" t="s">
        <v>70</v>
      </c>
      <c r="AA4" s="179" t="s">
        <v>71</v>
      </c>
      <c r="AB4" s="84" t="s">
        <v>58</v>
      </c>
      <c r="AC4" s="83" t="s">
        <v>59</v>
      </c>
      <c r="AD4" s="83" t="s">
        <v>61</v>
      </c>
      <c r="AE4" s="83" t="s">
        <v>62</v>
      </c>
      <c r="AF4" s="83" t="s">
        <v>63</v>
      </c>
      <c r="AG4" s="83" t="s">
        <v>64</v>
      </c>
      <c r="AH4" s="83" t="s">
        <v>65</v>
      </c>
      <c r="AI4" s="83" t="s">
        <v>66</v>
      </c>
      <c r="AJ4" s="83" t="s">
        <v>67</v>
      </c>
      <c r="AK4" s="83" t="s">
        <v>68</v>
      </c>
      <c r="AL4" s="83" t="s">
        <v>69</v>
      </c>
      <c r="AM4" s="83" t="s">
        <v>70</v>
      </c>
      <c r="AN4" s="186" t="s">
        <v>71</v>
      </c>
      <c r="AO4" s="84" t="s">
        <v>58</v>
      </c>
      <c r="AP4" s="83" t="s">
        <v>59</v>
      </c>
      <c r="AQ4" s="83" t="s">
        <v>61</v>
      </c>
      <c r="AR4" s="83" t="s">
        <v>62</v>
      </c>
      <c r="AS4" s="83" t="s">
        <v>63</v>
      </c>
      <c r="AT4" s="83" t="s">
        <v>64</v>
      </c>
      <c r="AU4" s="83" t="s">
        <v>65</v>
      </c>
      <c r="AV4" s="83" t="s">
        <v>66</v>
      </c>
      <c r="AW4" s="83" t="s">
        <v>67</v>
      </c>
      <c r="AX4" s="83" t="s">
        <v>68</v>
      </c>
      <c r="AY4" s="83" t="s">
        <v>69</v>
      </c>
      <c r="AZ4" s="83" t="s">
        <v>70</v>
      </c>
      <c r="BA4" s="182" t="s">
        <v>71</v>
      </c>
      <c r="BB4" s="82" t="s">
        <v>58</v>
      </c>
      <c r="BC4" s="83" t="s">
        <v>59</v>
      </c>
      <c r="BD4" s="83" t="s">
        <v>61</v>
      </c>
      <c r="BE4" s="83" t="s">
        <v>62</v>
      </c>
      <c r="BF4" s="83" t="s">
        <v>63</v>
      </c>
      <c r="BG4" s="83" t="s">
        <v>64</v>
      </c>
      <c r="BH4" s="83" t="s">
        <v>65</v>
      </c>
      <c r="BI4" s="83" t="s">
        <v>66</v>
      </c>
      <c r="BJ4" s="83" t="s">
        <v>67</v>
      </c>
      <c r="BK4" s="83" t="s">
        <v>68</v>
      </c>
      <c r="BL4" s="83" t="s">
        <v>69</v>
      </c>
      <c r="BM4" s="83" t="s">
        <v>70</v>
      </c>
      <c r="BN4" s="193" t="s">
        <v>194</v>
      </c>
      <c r="BO4" s="84" t="s">
        <v>58</v>
      </c>
      <c r="BP4" s="83" t="s">
        <v>59</v>
      </c>
      <c r="BQ4" s="83" t="s">
        <v>61</v>
      </c>
      <c r="BR4" s="83" t="s">
        <v>62</v>
      </c>
      <c r="BS4" s="83" t="s">
        <v>63</v>
      </c>
      <c r="BT4" s="83" t="s">
        <v>64</v>
      </c>
      <c r="BU4" s="83" t="s">
        <v>65</v>
      </c>
      <c r="BV4" s="83" t="s">
        <v>66</v>
      </c>
      <c r="BW4" s="83" t="s">
        <v>67</v>
      </c>
      <c r="BX4" s="83" t="s">
        <v>68</v>
      </c>
      <c r="BY4" s="83" t="s">
        <v>69</v>
      </c>
      <c r="BZ4" s="83" t="s">
        <v>70</v>
      </c>
      <c r="CA4" s="192" t="s">
        <v>194</v>
      </c>
      <c r="CB4" s="84" t="s">
        <v>58</v>
      </c>
      <c r="CC4" s="83" t="s">
        <v>59</v>
      </c>
      <c r="CD4" s="83" t="s">
        <v>61</v>
      </c>
      <c r="CE4" s="83" t="s">
        <v>62</v>
      </c>
      <c r="CF4" s="83" t="s">
        <v>63</v>
      </c>
      <c r="CG4" s="83" t="s">
        <v>64</v>
      </c>
      <c r="CH4" s="83" t="s">
        <v>65</v>
      </c>
      <c r="CI4" s="83" t="s">
        <v>66</v>
      </c>
      <c r="CJ4" s="83" t="s">
        <v>67</v>
      </c>
      <c r="CK4" s="83" t="s">
        <v>68</v>
      </c>
      <c r="CL4" s="83" t="s">
        <v>69</v>
      </c>
      <c r="CM4" s="83" t="s">
        <v>70</v>
      </c>
      <c r="CN4" s="197" t="s">
        <v>194</v>
      </c>
      <c r="CO4" s="98" t="s">
        <v>58</v>
      </c>
      <c r="CP4" s="99" t="s">
        <v>59</v>
      </c>
      <c r="CQ4" s="99" t="s">
        <v>61</v>
      </c>
      <c r="CR4" s="99" t="s">
        <v>62</v>
      </c>
      <c r="CS4" s="99" t="s">
        <v>63</v>
      </c>
      <c r="CT4" s="99" t="s">
        <v>64</v>
      </c>
      <c r="CU4" s="99" t="s">
        <v>65</v>
      </c>
      <c r="CV4" s="99" t="s">
        <v>66</v>
      </c>
      <c r="CW4" s="99" t="s">
        <v>67</v>
      </c>
      <c r="CX4" s="99" t="s">
        <v>68</v>
      </c>
      <c r="CY4" s="99" t="s">
        <v>69</v>
      </c>
      <c r="CZ4" s="207" t="s">
        <v>70</v>
      </c>
      <c r="DA4" s="220" t="s">
        <v>76</v>
      </c>
      <c r="DB4" s="206" t="s">
        <v>1</v>
      </c>
      <c r="DC4" s="201" t="s">
        <v>79</v>
      </c>
      <c r="DD4" s="276"/>
      <c r="DE4" s="299"/>
      <c r="DF4" s="304"/>
      <c r="DG4" s="306"/>
      <c r="DH4" s="222"/>
    </row>
    <row r="5" spans="1:126" s="178" customFormat="1" ht="21" customHeight="1" thickBot="1">
      <c r="A5" s="283" t="s">
        <v>19</v>
      </c>
      <c r="B5" s="284"/>
      <c r="C5" s="108">
        <f>'4月'!C5</f>
        <v>1318368</v>
      </c>
      <c r="D5" s="109">
        <f>'5月'!C5</f>
        <v>1318106</v>
      </c>
      <c r="E5" s="109">
        <f>'6月'!C5</f>
        <v>1318433</v>
      </c>
      <c r="F5" s="109">
        <f>'7月'!C5</f>
        <v>1322104</v>
      </c>
      <c r="G5" s="109">
        <f>'8月'!C5</f>
        <v>1322174</v>
      </c>
      <c r="H5" s="109">
        <f>'9月'!C5</f>
        <v>1321735</v>
      </c>
      <c r="I5" s="109">
        <f>'10月'!C5</f>
        <v>1321479</v>
      </c>
      <c r="J5" s="109">
        <f>'11月'!C5</f>
        <v>1321118</v>
      </c>
      <c r="K5" s="109">
        <f>'12月'!C5</f>
        <v>1320367</v>
      </c>
      <c r="L5" s="109">
        <f>'1月'!C5</f>
        <v>1319511</v>
      </c>
      <c r="M5" s="109">
        <f>'2月'!C5</f>
        <v>1318725</v>
      </c>
      <c r="N5" s="110">
        <f>'3月'!C5</f>
        <v>1313271</v>
      </c>
      <c r="O5" s="90">
        <f>SUM(O6:O38)</f>
        <v>36383.000000000015</v>
      </c>
      <c r="P5" s="91">
        <f aca="true" t="shared" si="0" ref="P5:Z5">SUM(P6:P38)</f>
        <v>38772</v>
      </c>
      <c r="Q5" s="91">
        <f t="shared" si="0"/>
        <v>35776</v>
      </c>
      <c r="R5" s="91">
        <f t="shared" si="0"/>
        <v>38021.9</v>
      </c>
      <c r="S5" s="91">
        <f t="shared" si="0"/>
        <v>40756.89999999999</v>
      </c>
      <c r="T5" s="91">
        <f t="shared" si="0"/>
        <v>34500.899999999994</v>
      </c>
      <c r="U5" s="91">
        <f t="shared" si="0"/>
        <v>37899.2</v>
      </c>
      <c r="V5" s="91">
        <f t="shared" si="0"/>
        <v>34852.70000000002</v>
      </c>
      <c r="W5" s="91">
        <f t="shared" si="0"/>
        <v>32505.399999999994</v>
      </c>
      <c r="X5" s="91">
        <f t="shared" si="0"/>
        <v>31948.10000000001</v>
      </c>
      <c r="Y5" s="91">
        <f t="shared" si="0"/>
        <v>26720.999999999993</v>
      </c>
      <c r="Z5" s="91">
        <f t="shared" si="0"/>
        <v>33437.899999999994</v>
      </c>
      <c r="AA5" s="180">
        <f>SUM(O5:Z5)</f>
        <v>421575</v>
      </c>
      <c r="AB5" s="92">
        <f aca="true" t="shared" si="1" ref="AB5:AM5">SUM(AB6:AB38)</f>
        <v>25018.000000000007</v>
      </c>
      <c r="AC5" s="91">
        <f t="shared" si="1"/>
        <v>26555.6</v>
      </c>
      <c r="AD5" s="91">
        <f t="shared" si="1"/>
        <v>24157.3</v>
      </c>
      <c r="AE5" s="91">
        <f t="shared" si="1"/>
        <v>25675.999999999996</v>
      </c>
      <c r="AF5" s="91">
        <f t="shared" si="1"/>
        <v>28332.499999999993</v>
      </c>
      <c r="AG5" s="91">
        <f t="shared" si="1"/>
        <v>23610.000000000004</v>
      </c>
      <c r="AH5" s="91">
        <f t="shared" si="1"/>
        <v>25391.299999999992</v>
      </c>
      <c r="AI5" s="91">
        <f t="shared" si="1"/>
        <v>23378.100000000006</v>
      </c>
      <c r="AJ5" s="91">
        <f t="shared" si="1"/>
        <v>21496.300000000003</v>
      </c>
      <c r="AK5" s="91">
        <f t="shared" si="1"/>
        <v>22037.200000000004</v>
      </c>
      <c r="AL5" s="91">
        <f t="shared" si="1"/>
        <v>17715.899999999994</v>
      </c>
      <c r="AM5" s="91">
        <f t="shared" si="1"/>
        <v>22087.1</v>
      </c>
      <c r="AN5" s="187">
        <f>SUM(AB5:AM5)</f>
        <v>285455.29999999993</v>
      </c>
      <c r="AO5" s="92">
        <f aca="true" t="shared" si="2" ref="AO5:AZ5">SUM(AO6:AO38)</f>
        <v>11364.999999999998</v>
      </c>
      <c r="AP5" s="91">
        <f t="shared" si="2"/>
        <v>12216.4</v>
      </c>
      <c r="AQ5" s="91">
        <f t="shared" si="2"/>
        <v>11618.699999999999</v>
      </c>
      <c r="AR5" s="91">
        <f>'7月'!Y5</f>
        <v>12345.9</v>
      </c>
      <c r="AS5" s="91">
        <f t="shared" si="2"/>
        <v>12424.399999999998</v>
      </c>
      <c r="AT5" s="91">
        <f t="shared" si="2"/>
        <v>10890.900000000001</v>
      </c>
      <c r="AU5" s="91">
        <f t="shared" si="2"/>
        <v>12507.900000000003</v>
      </c>
      <c r="AV5" s="91">
        <f t="shared" si="2"/>
        <v>11474.599999999999</v>
      </c>
      <c r="AW5" s="91">
        <f t="shared" si="2"/>
        <v>11009.099999999997</v>
      </c>
      <c r="AX5" s="91">
        <f t="shared" si="2"/>
        <v>9910.9</v>
      </c>
      <c r="AY5" s="91">
        <f t="shared" si="2"/>
        <v>9005.099999999997</v>
      </c>
      <c r="AZ5" s="91">
        <f t="shared" si="2"/>
        <v>11350.8</v>
      </c>
      <c r="BA5" s="183">
        <f>SUM(AO5:AZ5)</f>
        <v>136119.69999999995</v>
      </c>
      <c r="BB5" s="90">
        <f>'4月'!AG5</f>
        <v>919.8999571187006</v>
      </c>
      <c r="BC5" s="91">
        <f>'5月'!AG5</f>
        <v>948.868814358902</v>
      </c>
      <c r="BD5" s="91">
        <f>'6月'!AG5</f>
        <v>904.5081041913645</v>
      </c>
      <c r="BE5" s="91">
        <f>'7月'!AG5</f>
        <v>927.6977478517624</v>
      </c>
      <c r="BF5" s="91">
        <f>'8月'!AG5</f>
        <v>994.376466091013</v>
      </c>
      <c r="BG5" s="91">
        <f>'9月'!AG5</f>
        <v>870.0912058771236</v>
      </c>
      <c r="BH5" s="91">
        <f>'10月'!AG5</f>
        <v>925.1413293057835</v>
      </c>
      <c r="BI5" s="91">
        <f>'11月'!AG5</f>
        <v>879.373883836771</v>
      </c>
      <c r="BJ5" s="91">
        <f>'12月'!AG5</f>
        <v>794.1438178344207</v>
      </c>
      <c r="BK5" s="91">
        <f>'1月'!AG5</f>
        <v>781.0346946465337</v>
      </c>
      <c r="BL5" s="91">
        <f>'2月'!AG5</f>
        <v>723.6697784385891</v>
      </c>
      <c r="BM5" s="91">
        <f>'3月'!AG5</f>
        <v>821.3399484827356</v>
      </c>
      <c r="BN5" s="194">
        <f>AA5/H5/365*1000000</f>
        <v>873.8514149961983</v>
      </c>
      <c r="BO5" s="92">
        <f>'4月'!AD5</f>
        <v>632.5497382622557</v>
      </c>
      <c r="BP5" s="91">
        <f>'5月'!AD5</f>
        <v>649.8963346381217</v>
      </c>
      <c r="BQ5" s="91">
        <f>'6月'!AD5</f>
        <v>610.7578719080403</v>
      </c>
      <c r="BR5" s="91">
        <f>'7月'!AD5</f>
        <v>626.4696759983549</v>
      </c>
      <c r="BS5" s="91">
        <f>'8月'!AD5</f>
        <v>691.2491191803995</v>
      </c>
      <c r="BT5" s="91">
        <f>'9月'!AD5</f>
        <v>595.429492296111</v>
      </c>
      <c r="BU5" s="91">
        <f>'10月'!AD5</f>
        <v>619.8162767235702</v>
      </c>
      <c r="BV5" s="91">
        <f>'11月'!AD5</f>
        <v>589.8564700503666</v>
      </c>
      <c r="BW5" s="91">
        <f>'12月'!AD5</f>
        <v>525.1790087589774</v>
      </c>
      <c r="BX5" s="91">
        <f>'1月'!AD5</f>
        <v>538.743079333813</v>
      </c>
      <c r="BY5" s="91">
        <f>'2月'!AD5</f>
        <v>479.7897319651285</v>
      </c>
      <c r="BZ5" s="91">
        <f>'3月'!AD5</f>
        <v>542.5286150186776</v>
      </c>
      <c r="CA5" s="187">
        <f>AN5/H5/365*1000000</f>
        <v>591.6990282231257</v>
      </c>
      <c r="CB5" s="92">
        <f>'4月'!AH5</f>
        <v>287.3502188564447</v>
      </c>
      <c r="CC5" s="91">
        <f>'5月'!AH5</f>
        <v>298.9724797207802</v>
      </c>
      <c r="CD5" s="91">
        <f>'6月'!AH5</f>
        <v>293.7502322833242</v>
      </c>
      <c r="CE5" s="91">
        <f>'7月'!AH5</f>
        <v>301.22807185340747</v>
      </c>
      <c r="CF5" s="91">
        <f>'8月'!AH5</f>
        <v>303.1273469106135</v>
      </c>
      <c r="CG5" s="91">
        <f>'9月'!AH5</f>
        <v>274.66171358101286</v>
      </c>
      <c r="CH5" s="91">
        <f>'10月'!AH5</f>
        <v>305.3250525822131</v>
      </c>
      <c r="CI5" s="91">
        <f>'11月'!AH5</f>
        <v>289.5174137864041</v>
      </c>
      <c r="CJ5" s="91">
        <f>'12月'!AH5</f>
        <v>268.96480907544344</v>
      </c>
      <c r="CK5" s="91">
        <f>'1月'!AH5</f>
        <v>242.29161531272055</v>
      </c>
      <c r="CL5" s="91">
        <f>'2月'!AH5</f>
        <v>243.88004647346048</v>
      </c>
      <c r="CM5" s="91">
        <f>'3月'!AH5</f>
        <v>278.8113334640584</v>
      </c>
      <c r="CN5" s="183">
        <f>BA5/H5/365*1000000</f>
        <v>282.1523867730723</v>
      </c>
      <c r="CO5" s="100">
        <f>'4月'!AI5</f>
        <v>17.502997841554077</v>
      </c>
      <c r="CP5" s="101">
        <f>'5月'!AI5</f>
        <v>15.644157917727332</v>
      </c>
      <c r="CQ5" s="101">
        <f>'6月'!AI5</f>
        <v>16.205867377562893</v>
      </c>
      <c r="CR5" s="101">
        <f>'7月'!AI5</f>
        <v>15.374668951550088</v>
      </c>
      <c r="CS5" s="101">
        <f>'8月'!AI5</f>
        <v>15.46916085767229</v>
      </c>
      <c r="CT5" s="101">
        <f>'9月'!AI5</f>
        <v>16.893265565438366</v>
      </c>
      <c r="CU5" s="101">
        <f>'10月'!AI5</f>
        <v>14.892108714402182</v>
      </c>
      <c r="CV5" s="101">
        <f>'11月'!AI5</f>
        <v>15.298933617359836</v>
      </c>
      <c r="CW5" s="101">
        <f>'12月'!AI5</f>
        <v>17.486730274512354</v>
      </c>
      <c r="CX5" s="101">
        <f>'1月'!AI5</f>
        <v>16.427676837347754</v>
      </c>
      <c r="CY5" s="101">
        <f>'2月'!AI5</f>
        <v>17.95787964483882</v>
      </c>
      <c r="CZ5" s="208">
        <f>'3月'!AI5</f>
        <v>16.898551643266888</v>
      </c>
      <c r="DA5" s="199">
        <f>SUM(DA6:DA38)</f>
        <v>23790.399999999998</v>
      </c>
      <c r="DB5" s="198">
        <f>AN5</f>
        <v>285455.29999999993</v>
      </c>
      <c r="DC5" s="198">
        <f>DA5+DB5</f>
        <v>309245.69999999995</v>
      </c>
      <c r="DD5" s="198">
        <f aca="true" t="shared" si="3" ref="DD5:DD38">BA5</f>
        <v>136119.69999999995</v>
      </c>
      <c r="DE5" s="212">
        <f>DC5+DD5</f>
        <v>445365.3999999999</v>
      </c>
      <c r="DF5" s="214">
        <f>DE5/H5/365*1000000</f>
        <v>923.1647630441742</v>
      </c>
      <c r="DG5" s="217">
        <f>DC5/H5/365*1000000</f>
        <v>641.0123762711019</v>
      </c>
      <c r="DH5" s="202">
        <f>DD5/I5/365*1000000</f>
        <v>282.2070459927904</v>
      </c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</row>
    <row r="6" spans="1:112" ht="18" customHeight="1">
      <c r="A6" s="85">
        <v>1</v>
      </c>
      <c r="B6" s="86" t="s">
        <v>20</v>
      </c>
      <c r="C6" s="87">
        <f>'4月'!C6</f>
        <v>293540</v>
      </c>
      <c r="D6" s="60">
        <f>'5月'!C6</f>
        <v>293723</v>
      </c>
      <c r="E6" s="57">
        <f>'6月'!C6</f>
        <v>293707</v>
      </c>
      <c r="F6" s="57">
        <f>'7月'!C6</f>
        <v>295076</v>
      </c>
      <c r="G6" s="57">
        <f>'8月'!C6</f>
        <v>295207</v>
      </c>
      <c r="H6" s="57">
        <f>'9月'!C6</f>
        <v>295201</v>
      </c>
      <c r="I6" s="57">
        <f>'10月'!C6</f>
        <v>295269</v>
      </c>
      <c r="J6" s="57">
        <f>'11月'!C6</f>
        <v>295284</v>
      </c>
      <c r="K6" s="57">
        <f>'12月'!C6</f>
        <v>295166</v>
      </c>
      <c r="L6" s="57">
        <f>'1月'!C6</f>
        <v>295150</v>
      </c>
      <c r="M6" s="57">
        <f>'2月'!C6</f>
        <v>295126</v>
      </c>
      <c r="N6" s="61">
        <f>'3月'!C6</f>
        <v>294435</v>
      </c>
      <c r="O6" s="88">
        <f>'4月'!Z6</f>
        <v>9441.900000000001</v>
      </c>
      <c r="P6" s="64">
        <f>'5月'!Z6</f>
        <v>10174.5</v>
      </c>
      <c r="Q6" s="58">
        <f>'6月'!Z6</f>
        <v>9509.9</v>
      </c>
      <c r="R6" s="58">
        <f>'7月'!Z6</f>
        <v>10011.9</v>
      </c>
      <c r="S6" s="58">
        <f>'8月'!Z6</f>
        <v>10342.3</v>
      </c>
      <c r="T6" s="58">
        <f>'9月'!Z6</f>
        <v>8907.1</v>
      </c>
      <c r="U6" s="58">
        <f>'10月'!Z6</f>
        <v>10117.199999999999</v>
      </c>
      <c r="V6" s="58">
        <f>'11月'!Z6</f>
        <v>9247.7</v>
      </c>
      <c r="W6" s="58">
        <f>'12月'!Z6</f>
        <v>8322.4</v>
      </c>
      <c r="X6" s="58">
        <f>'1月'!Z6</f>
        <v>8363.100000000002</v>
      </c>
      <c r="Y6" s="58">
        <f>'2月'!Z6</f>
        <v>6893.8</v>
      </c>
      <c r="Z6" s="58">
        <f>'3月'!Z6</f>
        <v>8780.8</v>
      </c>
      <c r="AA6" s="181">
        <f aca="true" t="shared" si="4" ref="AA6:AA38">SUM(O6:Z6)</f>
        <v>110112.6</v>
      </c>
      <c r="AB6" s="89">
        <f>'4月'!D6</f>
        <v>5693.700000000001</v>
      </c>
      <c r="AC6" s="64">
        <f>'5月'!D6</f>
        <v>6278.200000000001</v>
      </c>
      <c r="AD6" s="58">
        <f>'6月'!D6</f>
        <v>5721.9</v>
      </c>
      <c r="AE6" s="58">
        <f>'7月'!D6</f>
        <v>6077</v>
      </c>
      <c r="AF6" s="58">
        <f>'8月'!D6</f>
        <v>6419.3</v>
      </c>
      <c r="AG6" s="58">
        <f>'9月'!D6</f>
        <v>5426</v>
      </c>
      <c r="AH6" s="58">
        <f>'10月'!D6</f>
        <v>6105.999999999999</v>
      </c>
      <c r="AI6" s="58">
        <f>'11月'!D6</f>
        <v>5574.900000000001</v>
      </c>
      <c r="AJ6" s="58">
        <f>'12月'!D6</f>
        <v>4867.5</v>
      </c>
      <c r="AK6" s="58">
        <f>'1月'!D6</f>
        <v>5284.4000000000015</v>
      </c>
      <c r="AL6" s="58">
        <f>'2月'!D6</f>
        <v>4121.8</v>
      </c>
      <c r="AM6" s="58">
        <f>'3月'!D6</f>
        <v>5137</v>
      </c>
      <c r="AN6" s="188">
        <f aca="true" t="shared" si="5" ref="AN6:AN38">SUM(AB6:AM6)</f>
        <v>66707.70000000001</v>
      </c>
      <c r="AO6" s="89">
        <f>'4月'!Y6</f>
        <v>3748.2</v>
      </c>
      <c r="AP6" s="64">
        <f>'5月'!Y6</f>
        <v>3896.3</v>
      </c>
      <c r="AQ6" s="58">
        <f>'6月'!Y6</f>
        <v>3788</v>
      </c>
      <c r="AR6" s="58">
        <f>'7月'!Y6</f>
        <v>3934.9</v>
      </c>
      <c r="AS6" s="58">
        <f>'8月'!Y6</f>
        <v>3923</v>
      </c>
      <c r="AT6" s="58">
        <f>'9月'!Y6</f>
        <v>3481.1</v>
      </c>
      <c r="AU6" s="58">
        <f>'10月'!Y6</f>
        <v>4011.2</v>
      </c>
      <c r="AV6" s="58">
        <f>'11月'!Y6</f>
        <v>3672.8</v>
      </c>
      <c r="AW6" s="58">
        <f>'12月'!Y6</f>
        <v>3454.9</v>
      </c>
      <c r="AX6" s="58">
        <f>'1月'!Y6</f>
        <v>3078.7</v>
      </c>
      <c r="AY6" s="58">
        <f>'2月'!Y6</f>
        <v>2772</v>
      </c>
      <c r="AZ6" s="58">
        <f>'3月'!Y6</f>
        <v>3643.8</v>
      </c>
      <c r="BA6" s="184">
        <f aca="true" t="shared" si="6" ref="BA6:BA38">SUM(AO6:AZ6)</f>
        <v>43404.9</v>
      </c>
      <c r="BB6" s="88">
        <f>'4月'!AG6</f>
        <v>1072.1877767936228</v>
      </c>
      <c r="BC6" s="64">
        <f>'5月'!AG6</f>
        <v>1117.4122469788026</v>
      </c>
      <c r="BD6" s="58">
        <f>'6月'!AG6</f>
        <v>1079.2955791542818</v>
      </c>
      <c r="BE6" s="58">
        <f>'7月'!AG6</f>
        <v>1094.5129937000374</v>
      </c>
      <c r="BF6" s="58">
        <f>'8月'!AG6</f>
        <v>1130.1309950142147</v>
      </c>
      <c r="BG6" s="58">
        <f>'9月'!AG6</f>
        <v>1005.7666922989196</v>
      </c>
      <c r="BH6" s="58">
        <f>'10月'!AG6</f>
        <v>1105.3015735569281</v>
      </c>
      <c r="BI6" s="58">
        <f>'11月'!AG6</f>
        <v>1043.9328465703077</v>
      </c>
      <c r="BJ6" s="58">
        <f>'12月'!AG6</f>
        <v>909.537399731108</v>
      </c>
      <c r="BK6" s="58">
        <f>'1月'!AG6</f>
        <v>914.0349630860198</v>
      </c>
      <c r="BL6" s="58">
        <f>'2月'!AG6</f>
        <v>834.2441630257682</v>
      </c>
      <c r="BM6" s="58">
        <f>'3月'!AG6</f>
        <v>962.0174670240488</v>
      </c>
      <c r="BN6" s="195">
        <f aca="true" t="shared" si="7" ref="BN6:BN38">AA6/H6/365*1000000</f>
        <v>1021.9421890995749</v>
      </c>
      <c r="BO6" s="67">
        <f>'4月'!AD6</f>
        <v>646.5558356612387</v>
      </c>
      <c r="BP6" s="58">
        <f>'5月'!AD6</f>
        <v>689.5019479072504</v>
      </c>
      <c r="BQ6" s="58">
        <f>'6月'!AD6</f>
        <v>649.3886764700875</v>
      </c>
      <c r="BR6" s="58">
        <f>'7月'!AD6</f>
        <v>664.3449757503698</v>
      </c>
      <c r="BS6" s="58">
        <f>'8月'!AD6</f>
        <v>701.4542119542799</v>
      </c>
      <c r="BT6" s="58">
        <f>'9月'!AD6</f>
        <v>612.6898847451963</v>
      </c>
      <c r="BU6" s="58">
        <f>'10月'!AD6</f>
        <v>667.0789752242323</v>
      </c>
      <c r="BV6" s="58">
        <f>'11月'!AD6</f>
        <v>629.3263434524052</v>
      </c>
      <c r="BW6" s="58">
        <f>'12月'!AD6</f>
        <v>531.95872503018</v>
      </c>
      <c r="BX6" s="58">
        <f>'1月'!AD6</f>
        <v>577.5521468034298</v>
      </c>
      <c r="BY6" s="58">
        <f>'2月'!AD6</f>
        <v>498.79421961176877</v>
      </c>
      <c r="BZ6" s="58">
        <f>'3月'!AD6</f>
        <v>562.8056359446223</v>
      </c>
      <c r="CA6" s="188">
        <f aca="true" t="shared" si="8" ref="CA6:CA38">AN6/H6/365*1000000</f>
        <v>619.1063780875006</v>
      </c>
      <c r="CB6" s="67">
        <f>'4月'!AH6</f>
        <v>425.631941132384</v>
      </c>
      <c r="CC6" s="58">
        <f>'5月'!AH6</f>
        <v>427.9102990715523</v>
      </c>
      <c r="CD6" s="58">
        <f>'6月'!AH6</f>
        <v>429.90690268419434</v>
      </c>
      <c r="CE6" s="58">
        <f>'7月'!AH6</f>
        <v>430.16801794966767</v>
      </c>
      <c r="CF6" s="58">
        <f>'8月'!AH6</f>
        <v>428.6767830599349</v>
      </c>
      <c r="CG6" s="58">
        <f>'9月'!AH6</f>
        <v>393.0768075537233</v>
      </c>
      <c r="CH6" s="58">
        <f>'10月'!AH6</f>
        <v>438.22259833269584</v>
      </c>
      <c r="CI6" s="58">
        <f>'11月'!AH6</f>
        <v>414.6065031179023</v>
      </c>
      <c r="CJ6" s="58">
        <f>'12月'!AH6</f>
        <v>377.57867470092833</v>
      </c>
      <c r="CK6" s="58">
        <f>'1月'!AH6</f>
        <v>336.48281628259</v>
      </c>
      <c r="CL6" s="58">
        <f>'2月'!AH6</f>
        <v>335.44994341399945</v>
      </c>
      <c r="CM6" s="58">
        <f>'3月'!AH6</f>
        <v>399.2118310794266</v>
      </c>
      <c r="CN6" s="184">
        <f aca="true" t="shared" si="9" ref="CN6:CN38">BA6/H6/365*1000000</f>
        <v>402.8358110120743</v>
      </c>
      <c r="CO6" s="102">
        <f>'4月'!AI6</f>
        <v>16.87654776331735</v>
      </c>
      <c r="CP6" s="103">
        <f>'5月'!AI7</f>
        <v>16.0046900190532</v>
      </c>
      <c r="CQ6" s="103">
        <f>'6月'!AI6</f>
        <v>15.554273929988291</v>
      </c>
      <c r="CR6" s="103">
        <f>'7月'!AI6</f>
        <v>15.504360704294882</v>
      </c>
      <c r="CS6" s="103">
        <f>'8月'!AI6</f>
        <v>17.47854127397068</v>
      </c>
      <c r="CT6" s="103">
        <f>'9月'!AI6</f>
        <v>16.784002948765206</v>
      </c>
      <c r="CU6" s="103">
        <f>'10月'!AI6</f>
        <v>16.213560432361614</v>
      </c>
      <c r="CV6" s="103">
        <f>'11月'!AI6</f>
        <v>15.677411254013524</v>
      </c>
      <c r="CW6" s="103">
        <f>'12月'!AI6</f>
        <v>19.143297380585516</v>
      </c>
      <c r="CX6" s="103">
        <f>'1月'!AI6</f>
        <v>19.909545076072966</v>
      </c>
      <c r="CY6" s="103">
        <f>'2月'!AI6</f>
        <v>19.751079625406376</v>
      </c>
      <c r="CZ6" s="209">
        <f>'3月'!AI6</f>
        <v>17.987152034261243</v>
      </c>
      <c r="DA6" s="96">
        <v>7282</v>
      </c>
      <c r="DB6" s="56">
        <f aca="true" t="shared" si="10" ref="DB6:DB38">AN6</f>
        <v>66707.70000000001</v>
      </c>
      <c r="DC6" s="56">
        <f aca="true" t="shared" si="11" ref="DC6:DC38">DA6+DB6</f>
        <v>73989.70000000001</v>
      </c>
      <c r="DD6" s="56">
        <f t="shared" si="3"/>
        <v>43404.9</v>
      </c>
      <c r="DE6" s="213">
        <f>DC6+DD6</f>
        <v>117394.6</v>
      </c>
      <c r="DF6" s="215">
        <f>DE6/H6/365*1000000</f>
        <v>1089.5255812002345</v>
      </c>
      <c r="DG6" s="218">
        <f>DC6/H6/365*1000000</f>
        <v>686.6897701881603</v>
      </c>
      <c r="DH6" s="203">
        <f>DD6/I6/365*1000000</f>
        <v>402.7430385396887</v>
      </c>
    </row>
    <row r="7" spans="1:112" ht="18" customHeight="1">
      <c r="A7" s="70">
        <v>2</v>
      </c>
      <c r="B7" s="71" t="s">
        <v>21</v>
      </c>
      <c r="C7" s="75">
        <f>'4月'!C7</f>
        <v>58363</v>
      </c>
      <c r="D7" s="60">
        <f>'5月'!C7</f>
        <v>58359</v>
      </c>
      <c r="E7" s="57">
        <f>'6月'!C7</f>
        <v>58313</v>
      </c>
      <c r="F7" s="57">
        <f>'7月'!C7</f>
        <v>58378</v>
      </c>
      <c r="G7" s="57">
        <f>'8月'!C7</f>
        <v>58316</v>
      </c>
      <c r="H7" s="57">
        <f>'9月'!C7</f>
        <v>58247</v>
      </c>
      <c r="I7" s="57">
        <f>'10月'!C7</f>
        <v>58220</v>
      </c>
      <c r="J7" s="57">
        <f>'11月'!C7</f>
        <v>58211</v>
      </c>
      <c r="K7" s="57">
        <f>'12月'!C7</f>
        <v>58175</v>
      </c>
      <c r="L7" s="57">
        <f>'1月'!C7</f>
        <v>58132</v>
      </c>
      <c r="M7" s="57">
        <f>'2月'!C7</f>
        <v>58116</v>
      </c>
      <c r="N7" s="61">
        <f>'3月'!C7</f>
        <v>57575</v>
      </c>
      <c r="O7" s="88">
        <f>'4月'!Z7</f>
        <v>1762</v>
      </c>
      <c r="P7" s="64">
        <f>'5月'!Z7</f>
        <v>1860.6000000000001</v>
      </c>
      <c r="Q7" s="58">
        <f>'6月'!Z7</f>
        <v>1764.5</v>
      </c>
      <c r="R7" s="58">
        <f>'7月'!Z7</f>
        <v>1931.7999999999997</v>
      </c>
      <c r="S7" s="58">
        <f>'8月'!Z7</f>
        <v>2074.5</v>
      </c>
      <c r="T7" s="58">
        <f>'9月'!Z7</f>
        <v>1711.5</v>
      </c>
      <c r="U7" s="58">
        <f>'10月'!Z7</f>
        <v>1868.9999999999998</v>
      </c>
      <c r="V7" s="58">
        <f>'11月'!Z7</f>
        <v>1726.5</v>
      </c>
      <c r="W7" s="58">
        <f>'12月'!Z7</f>
        <v>1696.8</v>
      </c>
      <c r="X7" s="58">
        <f>'1月'!Z7</f>
        <v>1435</v>
      </c>
      <c r="Y7" s="58">
        <f>'2月'!Z7</f>
        <v>1355.2</v>
      </c>
      <c r="Z7" s="58">
        <f>'3月'!Z7</f>
        <v>1688.0000000000002</v>
      </c>
      <c r="AA7" s="181">
        <f t="shared" si="4"/>
        <v>20875.4</v>
      </c>
      <c r="AB7" s="89">
        <f>'4月'!D7</f>
        <v>1306.6</v>
      </c>
      <c r="AC7" s="64">
        <f>'5月'!D7</f>
        <v>1364.6000000000001</v>
      </c>
      <c r="AD7" s="58">
        <f>'6月'!D7</f>
        <v>1237.1000000000001</v>
      </c>
      <c r="AE7" s="58">
        <f>'7月'!D7</f>
        <v>1363.4999999999998</v>
      </c>
      <c r="AF7" s="58">
        <f>'8月'!D7</f>
        <v>1536.0000000000002</v>
      </c>
      <c r="AG7" s="58">
        <f>'9月'!D7</f>
        <v>1220.5</v>
      </c>
      <c r="AH7" s="58">
        <f>'10月'!D7</f>
        <v>1343.6999999999998</v>
      </c>
      <c r="AI7" s="58">
        <f>'11月'!D7</f>
        <v>1215.6</v>
      </c>
      <c r="AJ7" s="58">
        <f>'12月'!D7</f>
        <v>1222.5</v>
      </c>
      <c r="AK7" s="58">
        <f>'1月'!D7</f>
        <v>1047.8</v>
      </c>
      <c r="AL7" s="58">
        <f>'2月'!D7</f>
        <v>964</v>
      </c>
      <c r="AM7" s="58">
        <f>'3月'!D7</f>
        <v>1196.8000000000002</v>
      </c>
      <c r="AN7" s="188">
        <f t="shared" si="5"/>
        <v>15018.7</v>
      </c>
      <c r="AO7" s="89">
        <f>'4月'!Y7</f>
        <v>455.4</v>
      </c>
      <c r="AP7" s="64">
        <f>'5月'!Y7</f>
        <v>496</v>
      </c>
      <c r="AQ7" s="58">
        <f>'6月'!Y7</f>
        <v>527.4</v>
      </c>
      <c r="AR7" s="58">
        <f>'7月'!Y7</f>
        <v>568.3</v>
      </c>
      <c r="AS7" s="58">
        <f>'8月'!Y7</f>
        <v>538.5</v>
      </c>
      <c r="AT7" s="58">
        <f>'9月'!Y7</f>
        <v>491</v>
      </c>
      <c r="AU7" s="58">
        <f>'10月'!Y7</f>
        <v>525.3</v>
      </c>
      <c r="AV7" s="58">
        <f>'11月'!Y7</f>
        <v>510.9</v>
      </c>
      <c r="AW7" s="58">
        <f>'12月'!Y7</f>
        <v>474.3</v>
      </c>
      <c r="AX7" s="58">
        <f>'1月'!Y7</f>
        <v>387.2</v>
      </c>
      <c r="AY7" s="58">
        <f>'2月'!Y7</f>
        <v>391.2</v>
      </c>
      <c r="AZ7" s="58">
        <f>'3月'!Y7</f>
        <v>491.2</v>
      </c>
      <c r="BA7" s="184">
        <f t="shared" si="6"/>
        <v>5856.699999999999</v>
      </c>
      <c r="BB7" s="88">
        <f>'4月'!AG7</f>
        <v>1006.3453443677215</v>
      </c>
      <c r="BC7" s="64">
        <f>'5月'!AG7</f>
        <v>1028.450707495154</v>
      </c>
      <c r="BD7" s="58">
        <f>'6月'!AG7</f>
        <v>1008.6372964290409</v>
      </c>
      <c r="BE7" s="58">
        <f>'7月'!AG7</f>
        <v>1067.4591289913674</v>
      </c>
      <c r="BF7" s="58">
        <f>'8月'!AG7</f>
        <v>1147.529920411374</v>
      </c>
      <c r="BG7" s="58">
        <f>'9月'!AG7</f>
        <v>979.4495853863718</v>
      </c>
      <c r="BH7" s="58">
        <f>'10月'!AG7</f>
        <v>1035.560332886382</v>
      </c>
      <c r="BI7" s="58">
        <f>'11月'!AG7</f>
        <v>988.6447578636339</v>
      </c>
      <c r="BJ7" s="58">
        <f>'12月'!AG7</f>
        <v>940.876387983975</v>
      </c>
      <c r="BK7" s="58">
        <f>'1月'!AG7</f>
        <v>796.2967484456954</v>
      </c>
      <c r="BL7" s="58">
        <f>'2月'!AG7</f>
        <v>832.8171243719457</v>
      </c>
      <c r="BM7" s="58">
        <f>'3月'!AG7</f>
        <v>945.7509839900272</v>
      </c>
      <c r="BN7" s="195">
        <f t="shared" si="7"/>
        <v>981.9025308140982</v>
      </c>
      <c r="BO7" s="67">
        <f>'4月'!AD7</f>
        <v>746.2490504828972</v>
      </c>
      <c r="BP7" s="58">
        <f>'5月'!AD7</f>
        <v>754.2856258453655</v>
      </c>
      <c r="BQ7" s="58">
        <f>'6月'!AD7</f>
        <v>707.1607817582127</v>
      </c>
      <c r="BR7" s="58">
        <f>'7月'!AD7</f>
        <v>753.4323027123562</v>
      </c>
      <c r="BS7" s="58">
        <f>'8月'!AD7</f>
        <v>849.6533900949001</v>
      </c>
      <c r="BT7" s="58">
        <f>'9月'!AD7</f>
        <v>698.4622956260981</v>
      </c>
      <c r="BU7" s="58">
        <f>'10月'!AD7</f>
        <v>744.506377367272</v>
      </c>
      <c r="BV7" s="58">
        <f>'11月'!AD7</f>
        <v>696.0883681778357</v>
      </c>
      <c r="BW7" s="58">
        <f>'12月'!AD7</f>
        <v>677.8768177218349</v>
      </c>
      <c r="BX7" s="58">
        <f>'1月'!AD7</f>
        <v>581.4353540218813</v>
      </c>
      <c r="BY7" s="58">
        <f>'2月'!AD7</f>
        <v>592.4112366400204</v>
      </c>
      <c r="BZ7" s="58">
        <f>'3月'!AD7</f>
        <v>670.5419298810809</v>
      </c>
      <c r="CA7" s="188">
        <f t="shared" si="8"/>
        <v>706.4247650122965</v>
      </c>
      <c r="CB7" s="67">
        <f>'4月'!AH7</f>
        <v>260.09629388482426</v>
      </c>
      <c r="CC7" s="58">
        <f>'5月'!AH7</f>
        <v>274.1650816497884</v>
      </c>
      <c r="CD7" s="58">
        <f>'6月'!AH7</f>
        <v>301.4765146708281</v>
      </c>
      <c r="CE7" s="58">
        <f>'7月'!AH7</f>
        <v>314.0268262790114</v>
      </c>
      <c r="CF7" s="58">
        <f>'8月'!AH7</f>
        <v>297.87653031647375</v>
      </c>
      <c r="CG7" s="58">
        <f>'9月'!AH7</f>
        <v>280.98728976027377</v>
      </c>
      <c r="CH7" s="58">
        <f>'10月'!AH7</f>
        <v>291.0539555191099</v>
      </c>
      <c r="CI7" s="58">
        <f>'11月'!AH7</f>
        <v>292.55638968579825</v>
      </c>
      <c r="CJ7" s="58">
        <f>'12月'!AH7</f>
        <v>262.9995702621401</v>
      </c>
      <c r="CK7" s="58">
        <f>'1月'!AH7</f>
        <v>214.8613944238141</v>
      </c>
      <c r="CL7" s="58">
        <f>'2月'!AH7</f>
        <v>240.4058877319253</v>
      </c>
      <c r="CM7" s="58">
        <f>'3月'!AH7</f>
        <v>275.20905410894625</v>
      </c>
      <c r="CN7" s="184">
        <f t="shared" si="9"/>
        <v>275.4777658018015</v>
      </c>
      <c r="CO7" s="104">
        <f>'4月'!AI7</f>
        <v>19.600489820909235</v>
      </c>
      <c r="CP7" s="105">
        <f>'5月'!AI8</f>
        <v>3.512623490669594</v>
      </c>
      <c r="CQ7" s="105">
        <f>'6月'!AI7</f>
        <v>17.65419125373858</v>
      </c>
      <c r="CR7" s="105">
        <f>'7月'!AI7</f>
        <v>15.790245691235793</v>
      </c>
      <c r="CS7" s="105">
        <f>'8月'!AI7</f>
        <v>16.009114583333332</v>
      </c>
      <c r="CT7" s="105">
        <f>'9月'!AI7</f>
        <v>18.025399426464563</v>
      </c>
      <c r="CU7" s="105">
        <f>'10月'!AI7</f>
        <v>15.688025600952596</v>
      </c>
      <c r="CV7" s="105">
        <f>'11月'!AI7</f>
        <v>15.959197104310629</v>
      </c>
      <c r="CW7" s="105">
        <f>'12月'!AI7</f>
        <v>19.083844580777097</v>
      </c>
      <c r="CX7" s="105">
        <f>'1月'!AI7</f>
        <v>16.501240694789082</v>
      </c>
      <c r="CY7" s="105">
        <f>'2月'!AI7</f>
        <v>21.213692946058092</v>
      </c>
      <c r="CZ7" s="210">
        <f>'3月'!AI7</f>
        <v>17.90608288770053</v>
      </c>
      <c r="DA7" s="96">
        <v>487.5</v>
      </c>
      <c r="DB7" s="56">
        <f t="shared" si="10"/>
        <v>15018.7</v>
      </c>
      <c r="DC7" s="56">
        <f t="shared" si="11"/>
        <v>15506.2</v>
      </c>
      <c r="DD7" s="56">
        <f t="shared" si="3"/>
        <v>5856.699999999999</v>
      </c>
      <c r="DE7" s="213">
        <f aca="true" t="shared" si="12" ref="DE7:DE17">DC7+DD7</f>
        <v>21362.9</v>
      </c>
      <c r="DF7" s="215">
        <f aca="true" t="shared" si="13" ref="DF7:DF38">DE7/H7/365*1000000</f>
        <v>1004.8327493379048</v>
      </c>
      <c r="DG7" s="218">
        <f aca="true" t="shared" si="14" ref="DG7:DH38">DC7/H7/365*1000000</f>
        <v>729.3549835361031</v>
      </c>
      <c r="DH7" s="203">
        <f t="shared" si="14"/>
        <v>275.6055208632348</v>
      </c>
    </row>
    <row r="8" spans="1:112" ht="18" customHeight="1">
      <c r="A8" s="70">
        <v>3</v>
      </c>
      <c r="B8" s="69" t="s">
        <v>22</v>
      </c>
      <c r="C8" s="75">
        <f>'4月'!C8</f>
        <v>39245</v>
      </c>
      <c r="D8" s="60">
        <f>'5月'!C8</f>
        <v>39200</v>
      </c>
      <c r="E8" s="57">
        <f>'6月'!C8</f>
        <v>39224</v>
      </c>
      <c r="F8" s="57">
        <f>'7月'!C8</f>
        <v>39376</v>
      </c>
      <c r="G8" s="57">
        <f>'8月'!C8</f>
        <v>39410</v>
      </c>
      <c r="H8" s="57">
        <f>'9月'!C8</f>
        <v>39441</v>
      </c>
      <c r="I8" s="57">
        <f>'10月'!C8</f>
        <v>39448</v>
      </c>
      <c r="J8" s="57">
        <f>'11月'!C8</f>
        <v>39445</v>
      </c>
      <c r="K8" s="57">
        <f>'12月'!C8</f>
        <v>39421</v>
      </c>
      <c r="L8" s="57">
        <f>'1月'!C8</f>
        <v>39380</v>
      </c>
      <c r="M8" s="57">
        <f>'2月'!C8</f>
        <v>39367</v>
      </c>
      <c r="N8" s="61">
        <f>'3月'!C8</f>
        <v>39117</v>
      </c>
      <c r="O8" s="88">
        <f>'4月'!Z8</f>
        <v>827.1999999999999</v>
      </c>
      <c r="P8" s="64">
        <f>'5月'!Z8</f>
        <v>889.4</v>
      </c>
      <c r="Q8" s="58">
        <f>'6月'!Z8</f>
        <v>816.9999999999999</v>
      </c>
      <c r="R8" s="58">
        <f>'7月'!Z8</f>
        <v>893.4</v>
      </c>
      <c r="S8" s="58">
        <f>'8月'!Z8</f>
        <v>969.3999999999999</v>
      </c>
      <c r="T8" s="58">
        <f>'9月'!Z8</f>
        <v>804</v>
      </c>
      <c r="U8" s="58">
        <f>'10月'!Z8</f>
        <v>878.2</v>
      </c>
      <c r="V8" s="58">
        <f>'11月'!Z8</f>
        <v>783.0999999999999</v>
      </c>
      <c r="W8" s="58">
        <f>'12月'!Z8</f>
        <v>824</v>
      </c>
      <c r="X8" s="58">
        <f>'1月'!Z8</f>
        <v>790.5</v>
      </c>
      <c r="Y8" s="58">
        <f>'2月'!Z8</f>
        <v>665.5</v>
      </c>
      <c r="Z8" s="58">
        <f>'3月'!Z8</f>
        <v>775.3000000000001</v>
      </c>
      <c r="AA8" s="181">
        <f t="shared" si="4"/>
        <v>9916.999999999998</v>
      </c>
      <c r="AB8" s="89">
        <f>'4月'!D8</f>
        <v>764.8</v>
      </c>
      <c r="AC8" s="64">
        <f>'5月'!D8</f>
        <v>819.9</v>
      </c>
      <c r="AD8" s="58">
        <f>'6月'!D8</f>
        <v>751.5999999999999</v>
      </c>
      <c r="AE8" s="58">
        <f>'7月'!D8</f>
        <v>825.4</v>
      </c>
      <c r="AF8" s="58">
        <f>'8月'!D8</f>
        <v>895.5999999999999</v>
      </c>
      <c r="AG8" s="58">
        <f>'9月'!D8</f>
        <v>741.1</v>
      </c>
      <c r="AH8" s="58">
        <f>'10月'!D8</f>
        <v>804.2</v>
      </c>
      <c r="AI8" s="58">
        <f>'11月'!D8</f>
        <v>715.8</v>
      </c>
      <c r="AJ8" s="58">
        <f>'12月'!D8</f>
        <v>754</v>
      </c>
      <c r="AK8" s="58">
        <f>'1月'!D8</f>
        <v>722</v>
      </c>
      <c r="AL8" s="58">
        <f>'2月'!D8</f>
        <v>605.8</v>
      </c>
      <c r="AM8" s="58">
        <f>'3月'!D8</f>
        <v>700.3000000000001</v>
      </c>
      <c r="AN8" s="188">
        <f t="shared" si="5"/>
        <v>9100.499999999998</v>
      </c>
      <c r="AO8" s="89">
        <f>'4月'!Y8</f>
        <v>62.4</v>
      </c>
      <c r="AP8" s="64">
        <f>'5月'!Y8</f>
        <v>69.5</v>
      </c>
      <c r="AQ8" s="58">
        <f>'6月'!Y8</f>
        <v>65.4</v>
      </c>
      <c r="AR8" s="58">
        <f>'7月'!Y8</f>
        <v>68</v>
      </c>
      <c r="AS8" s="58">
        <f>'8月'!Y8</f>
        <v>73.8</v>
      </c>
      <c r="AT8" s="58">
        <f>'9月'!Y8</f>
        <v>62.9</v>
      </c>
      <c r="AU8" s="58">
        <f>'10月'!Y8</f>
        <v>74</v>
      </c>
      <c r="AV8" s="58">
        <f>'11月'!Y8</f>
        <v>67.3</v>
      </c>
      <c r="AW8" s="58">
        <f>'12月'!Y8</f>
        <v>70</v>
      </c>
      <c r="AX8" s="58">
        <f>'1月'!Y8</f>
        <v>68.5</v>
      </c>
      <c r="AY8" s="58">
        <f>'2月'!Y8</f>
        <v>59.7</v>
      </c>
      <c r="AZ8" s="58">
        <f>'3月'!Y8</f>
        <v>75</v>
      </c>
      <c r="BA8" s="184">
        <f t="shared" si="6"/>
        <v>816.5</v>
      </c>
      <c r="BB8" s="88">
        <f>'4月'!AG8</f>
        <v>702.5948103792415</v>
      </c>
      <c r="BC8" s="64">
        <f>'5月'!AG8</f>
        <v>731.8959842001317</v>
      </c>
      <c r="BD8" s="58">
        <f>'6月'!AG8</f>
        <v>694.3028078047454</v>
      </c>
      <c r="BE8" s="58">
        <f>'7月'!AG8</f>
        <v>731.901534912375</v>
      </c>
      <c r="BF8" s="58">
        <f>'8月'!AG8</f>
        <v>793.4779939592866</v>
      </c>
      <c r="BG8" s="58">
        <f>'9月'!AG8</f>
        <v>679.4959559848888</v>
      </c>
      <c r="BH8" s="58">
        <f>'10月'!AG8</f>
        <v>718.1360844165615</v>
      </c>
      <c r="BI8" s="58">
        <f>'11月'!AG8</f>
        <v>661.765327248912</v>
      </c>
      <c r="BJ8" s="58">
        <f>'12月'!AG8</f>
        <v>674.2762781586039</v>
      </c>
      <c r="BK8" s="58">
        <f>'1月'!AG8</f>
        <v>647.5368207211783</v>
      </c>
      <c r="BL8" s="58">
        <f>'2月'!AG8</f>
        <v>603.7507847399381</v>
      </c>
      <c r="BM8" s="58">
        <f>'3月'!AG8</f>
        <v>639.3557128449227</v>
      </c>
      <c r="BN8" s="195">
        <f t="shared" si="7"/>
        <v>688.8735836743141</v>
      </c>
      <c r="BO8" s="67">
        <f>'4月'!AD8</f>
        <v>649.5944281649466</v>
      </c>
      <c r="BP8" s="58">
        <f>'5月'!AD8</f>
        <v>674.7037524687294</v>
      </c>
      <c r="BQ8" s="58">
        <f>'6月'!AD8</f>
        <v>638.7245903868379</v>
      </c>
      <c r="BR8" s="58">
        <f>'7月'!AD8</f>
        <v>676.1937843258052</v>
      </c>
      <c r="BS8" s="58">
        <f>'8月'!AD8</f>
        <v>733.0708596966546</v>
      </c>
      <c r="BT8" s="58">
        <f>'9月'!AD8</f>
        <v>626.3363843039815</v>
      </c>
      <c r="BU8" s="58">
        <f>'10月'!AD8</f>
        <v>657.6235926756989</v>
      </c>
      <c r="BV8" s="58">
        <f>'11月'!AD8</f>
        <v>604.8928888325516</v>
      </c>
      <c r="BW8" s="58">
        <f>'12月'!AD8</f>
        <v>616.9955263732855</v>
      </c>
      <c r="BX8" s="58">
        <f>'1月'!AD8</f>
        <v>591.4251544094759</v>
      </c>
      <c r="BY8" s="58">
        <f>'2月'!AD8</f>
        <v>549.5901208045897</v>
      </c>
      <c r="BZ8" s="58">
        <f>'3月'!AD8</f>
        <v>577.5065209664638</v>
      </c>
      <c r="CA8" s="188">
        <f t="shared" si="8"/>
        <v>632.1563021304927</v>
      </c>
      <c r="CB8" s="67">
        <f>'4月'!AH8</f>
        <v>53.00038221429482</v>
      </c>
      <c r="CC8" s="58">
        <f>'5月'!AH8</f>
        <v>57.19223173140224</v>
      </c>
      <c r="CD8" s="58">
        <f>'6月'!AH8</f>
        <v>55.5782174179074</v>
      </c>
      <c r="CE8" s="58">
        <f>'7月'!AH8</f>
        <v>55.70775058656984</v>
      </c>
      <c r="CF8" s="58">
        <f>'8月'!AH8</f>
        <v>60.407134262631885</v>
      </c>
      <c r="CG8" s="58">
        <f>'9月'!AH8</f>
        <v>53.15957168090735</v>
      </c>
      <c r="CH8" s="58">
        <f>'10月'!AH8</f>
        <v>60.512491740862615</v>
      </c>
      <c r="CI8" s="58">
        <f>'11月'!AH8</f>
        <v>56.87243841636033</v>
      </c>
      <c r="CJ8" s="58">
        <f>'12月'!AH8</f>
        <v>57.280751785318294</v>
      </c>
      <c r="CK8" s="58">
        <f>'1月'!AH8</f>
        <v>56.11166631170236</v>
      </c>
      <c r="CL8" s="58">
        <f>'2月'!AH8</f>
        <v>54.16066393534832</v>
      </c>
      <c r="CM8" s="58">
        <f>'3月'!AH8</f>
        <v>61.84919187845892</v>
      </c>
      <c r="CN8" s="184">
        <f t="shared" si="9"/>
        <v>56.71728154382148</v>
      </c>
      <c r="CO8" s="104">
        <f>'4月'!AI8</f>
        <v>4.092573221757322</v>
      </c>
      <c r="CP8" s="105">
        <f>'5月'!AI9</f>
        <v>6.763561455710688</v>
      </c>
      <c r="CQ8" s="105">
        <f>'6月'!AI8</f>
        <v>4.044704630122406</v>
      </c>
      <c r="CR8" s="105">
        <f>'7月'!AI8</f>
        <v>3.0894111945723286</v>
      </c>
      <c r="CS8" s="105">
        <f>'8月'!AI8</f>
        <v>2.2219740955783833</v>
      </c>
      <c r="CT8" s="105">
        <f>'9月'!AI8</f>
        <v>4.2639319929834025</v>
      </c>
      <c r="CU8" s="105">
        <f>'10月'!AI8</f>
        <v>3.7304153195722454</v>
      </c>
      <c r="CV8" s="105">
        <f>'11月'!AI8</f>
        <v>3.618329142218497</v>
      </c>
      <c r="CW8" s="105">
        <f>'12月'!AI8</f>
        <v>4.257294429708223</v>
      </c>
      <c r="CX8" s="105">
        <f>'1月'!AI8</f>
        <v>2.4099722991689747</v>
      </c>
      <c r="CY8" s="105">
        <f>'2月'!AI8</f>
        <v>4.489930670188182</v>
      </c>
      <c r="CZ8" s="210">
        <f>'3月'!AI8</f>
        <v>3.569898614879337</v>
      </c>
      <c r="DA8" s="96">
        <v>373.7</v>
      </c>
      <c r="DB8" s="56">
        <f t="shared" si="10"/>
        <v>9100.499999999998</v>
      </c>
      <c r="DC8" s="56">
        <f t="shared" si="11"/>
        <v>9474.199999999999</v>
      </c>
      <c r="DD8" s="56">
        <f t="shared" si="3"/>
        <v>816.5</v>
      </c>
      <c r="DE8" s="213">
        <f t="shared" si="12"/>
        <v>10290.699999999999</v>
      </c>
      <c r="DF8" s="215">
        <f t="shared" si="13"/>
        <v>714.8322463968201</v>
      </c>
      <c r="DG8" s="218">
        <f t="shared" si="14"/>
        <v>658.1149648529987</v>
      </c>
      <c r="DH8" s="203">
        <f t="shared" si="14"/>
        <v>56.707217130649546</v>
      </c>
    </row>
    <row r="9" spans="1:112" ht="18" customHeight="1">
      <c r="A9" s="68">
        <v>4</v>
      </c>
      <c r="B9" s="69" t="s">
        <v>23</v>
      </c>
      <c r="C9" s="75">
        <f>'4月'!C9</f>
        <v>101714</v>
      </c>
      <c r="D9" s="60">
        <f>'5月'!C9</f>
        <v>101692</v>
      </c>
      <c r="E9" s="57">
        <f>'6月'!C9</f>
        <v>101666</v>
      </c>
      <c r="F9" s="57">
        <f>'7月'!C9</f>
        <v>101628</v>
      </c>
      <c r="G9" s="57">
        <f>'8月'!C9</f>
        <v>101626</v>
      </c>
      <c r="H9" s="57">
        <f>'9月'!C9</f>
        <v>101556</v>
      </c>
      <c r="I9" s="57">
        <f>'10月'!C9</f>
        <v>101533</v>
      </c>
      <c r="J9" s="57">
        <f>'11月'!C9</f>
        <v>101502</v>
      </c>
      <c r="K9" s="57">
        <f>'12月'!C9</f>
        <v>101456</v>
      </c>
      <c r="L9" s="57">
        <f>'1月'!C9</f>
        <v>101359</v>
      </c>
      <c r="M9" s="57">
        <f>'2月'!C9</f>
        <v>101278</v>
      </c>
      <c r="N9" s="61">
        <f>'3月'!C9</f>
        <v>100920</v>
      </c>
      <c r="O9" s="88">
        <f>'4月'!Z9</f>
        <v>2834.7</v>
      </c>
      <c r="P9" s="64">
        <f>'5月'!Z9</f>
        <v>2993.1000000000004</v>
      </c>
      <c r="Q9" s="58">
        <f>'6月'!Z9</f>
        <v>2692.6000000000004</v>
      </c>
      <c r="R9" s="58">
        <f>'7月'!Z9</f>
        <v>2933.3</v>
      </c>
      <c r="S9" s="58">
        <f>'8月'!Z9</f>
        <v>3075.7</v>
      </c>
      <c r="T9" s="58">
        <f>'9月'!Z9</f>
        <v>2585.0999999999995</v>
      </c>
      <c r="U9" s="58">
        <f>'10月'!Z9</f>
        <v>3009.3</v>
      </c>
      <c r="V9" s="58">
        <f>'11月'!Z9</f>
        <v>2702.4</v>
      </c>
      <c r="W9" s="58">
        <f>'12月'!Z9</f>
        <v>2470.1</v>
      </c>
      <c r="X9" s="58">
        <f>'1月'!Z9</f>
        <v>2604.6</v>
      </c>
      <c r="Y9" s="58">
        <f>'2月'!Z9</f>
        <v>2085.1</v>
      </c>
      <c r="Z9" s="58">
        <f>'3月'!Z9</f>
        <v>2491.8</v>
      </c>
      <c r="AA9" s="181">
        <f t="shared" si="4"/>
        <v>32477.799999999996</v>
      </c>
      <c r="AB9" s="89">
        <f>'4月'!D9</f>
        <v>1688.6999999999998</v>
      </c>
      <c r="AC9" s="64">
        <f>'5月'!D9</f>
        <v>1747.6000000000001</v>
      </c>
      <c r="AD9" s="58">
        <f>'6月'!D9</f>
        <v>1568.4</v>
      </c>
      <c r="AE9" s="58">
        <f>'7月'!D9</f>
        <v>1692.6000000000001</v>
      </c>
      <c r="AF9" s="58">
        <f>'8月'!D9</f>
        <v>1841.1000000000001</v>
      </c>
      <c r="AG9" s="58">
        <f>'9月'!D9</f>
        <v>1511.4999999999998</v>
      </c>
      <c r="AH9" s="58">
        <f>'10月'!D9</f>
        <v>1683.6</v>
      </c>
      <c r="AI9" s="58">
        <f>'11月'!D9</f>
        <v>1562.7</v>
      </c>
      <c r="AJ9" s="58">
        <f>'12月'!D9</f>
        <v>1371.8</v>
      </c>
      <c r="AK9" s="58">
        <f>'1月'!D9</f>
        <v>1510.3999999999999</v>
      </c>
      <c r="AL9" s="58">
        <f>'2月'!D9</f>
        <v>1153.7</v>
      </c>
      <c r="AM9" s="58">
        <f>'3月'!D9</f>
        <v>1386.6</v>
      </c>
      <c r="AN9" s="188">
        <f t="shared" si="5"/>
        <v>18718.7</v>
      </c>
      <c r="AO9" s="89">
        <f>'4月'!Y9</f>
        <v>1146</v>
      </c>
      <c r="AP9" s="64">
        <f>'5月'!Y9</f>
        <v>1245.5</v>
      </c>
      <c r="AQ9" s="58">
        <f>'6月'!Y9</f>
        <v>1124.2</v>
      </c>
      <c r="AR9" s="58">
        <f>'7月'!Y9</f>
        <v>1240.7</v>
      </c>
      <c r="AS9" s="58">
        <f>'8月'!Y9</f>
        <v>1234.6</v>
      </c>
      <c r="AT9" s="58">
        <f>'9月'!Y9</f>
        <v>1073.6</v>
      </c>
      <c r="AU9" s="58">
        <f>'10月'!Y9</f>
        <v>1325.7</v>
      </c>
      <c r="AV9" s="58">
        <f>'11月'!Y9</f>
        <v>1139.7</v>
      </c>
      <c r="AW9" s="58">
        <f>'12月'!Y9</f>
        <v>1098.3</v>
      </c>
      <c r="AX9" s="58">
        <f>'1月'!Y9</f>
        <v>1094.2</v>
      </c>
      <c r="AY9" s="58">
        <f>'2月'!Y9</f>
        <v>931.4</v>
      </c>
      <c r="AZ9" s="58">
        <f>'3月'!Y9</f>
        <v>1105.2</v>
      </c>
      <c r="BA9" s="184">
        <f t="shared" si="6"/>
        <v>13759.100000000002</v>
      </c>
      <c r="BB9" s="88">
        <f>'4月'!AG9</f>
        <v>928.9773285880017</v>
      </c>
      <c r="BC9" s="64">
        <f>'5月'!AG9</f>
        <v>949.451411155507</v>
      </c>
      <c r="BD9" s="58">
        <f>'6月'!AG9</f>
        <v>882.8254611505649</v>
      </c>
      <c r="BE9" s="58">
        <f>'7月'!AG9</f>
        <v>931.0680191006544</v>
      </c>
      <c r="BF9" s="58">
        <f>'8月'!AG9</f>
        <v>976.2868658833178</v>
      </c>
      <c r="BG9" s="58">
        <f>'9月'!AG9</f>
        <v>848.4973807554451</v>
      </c>
      <c r="BH9" s="58">
        <f>'10月'!AG9</f>
        <v>956.0851501323423</v>
      </c>
      <c r="BI9" s="58">
        <f>'11月'!AG9</f>
        <v>887.4701976315738</v>
      </c>
      <c r="BJ9" s="58">
        <f>'12月'!AG9</f>
        <v>785.3714433970423</v>
      </c>
      <c r="BK9" s="58">
        <f>'1月'!AG9</f>
        <v>828.9284112778311</v>
      </c>
      <c r="BL9" s="58">
        <f>'2月'!AG9</f>
        <v>735.2816716646965</v>
      </c>
      <c r="BM9" s="58">
        <f>'3月'!AG9</f>
        <v>796.4788462276092</v>
      </c>
      <c r="BN9" s="195">
        <f t="shared" si="7"/>
        <v>876.1695416578315</v>
      </c>
      <c r="BO9" s="67">
        <f>'4月'!AD9</f>
        <v>553.4144758833592</v>
      </c>
      <c r="BP9" s="58">
        <f>'5月'!AD9</f>
        <v>554.3621282734837</v>
      </c>
      <c r="BQ9" s="58">
        <f>'6月'!AD9</f>
        <v>514.232880215608</v>
      </c>
      <c r="BR9" s="58">
        <f>'7月'!AD9</f>
        <v>537.2535128114299</v>
      </c>
      <c r="BS9" s="58">
        <f>'8月'!AD9</f>
        <v>584.4008676976872</v>
      </c>
      <c r="BT9" s="58">
        <f>'9月'!AD9</f>
        <v>496.11380256541537</v>
      </c>
      <c r="BU9" s="58">
        <f>'10月'!AD9</f>
        <v>534.8968061551892</v>
      </c>
      <c r="BV9" s="58">
        <f>'11月'!AD9</f>
        <v>513.1918582885066</v>
      </c>
      <c r="BW9" s="58">
        <f>'12月'!AD9</f>
        <v>436.1655585004909</v>
      </c>
      <c r="BX9" s="58">
        <f>'1月'!AD9</f>
        <v>480.69318605315055</v>
      </c>
      <c r="BY9" s="58">
        <f>'2月'!AD9</f>
        <v>406.83634578656205</v>
      </c>
      <c r="BZ9" s="58">
        <f>'3月'!AD9</f>
        <v>443.2127651413448</v>
      </c>
      <c r="CA9" s="188">
        <f t="shared" si="8"/>
        <v>504.9835518240292</v>
      </c>
      <c r="CB9" s="67">
        <f>'4月'!AH9</f>
        <v>375.5628527046424</v>
      </c>
      <c r="CC9" s="58">
        <f>'5月'!AH9</f>
        <v>395.08928288202327</v>
      </c>
      <c r="CD9" s="58">
        <f>'6月'!AH9</f>
        <v>368.59258093495697</v>
      </c>
      <c r="CE9" s="58">
        <f>'7月'!AH9</f>
        <v>393.81450628922437</v>
      </c>
      <c r="CF9" s="58">
        <f>'8月'!AH9</f>
        <v>391.8859981856307</v>
      </c>
      <c r="CG9" s="58">
        <f>'9月'!AH9</f>
        <v>352.38357819002977</v>
      </c>
      <c r="CH9" s="58">
        <f>'10月'!AH9</f>
        <v>421.1883439771529</v>
      </c>
      <c r="CI9" s="58">
        <f>'11月'!AH9</f>
        <v>374.2783393430671</v>
      </c>
      <c r="CJ9" s="58">
        <f>'12月'!AH9</f>
        <v>349.20588489655137</v>
      </c>
      <c r="CK9" s="58">
        <f>'1月'!AH9</f>
        <v>348.23522522468045</v>
      </c>
      <c r="CL9" s="58">
        <f>'2月'!AH9</f>
        <v>328.44532587813455</v>
      </c>
      <c r="CM9" s="58">
        <f>'3月'!AH9</f>
        <v>353.2660810862644</v>
      </c>
      <c r="CN9" s="184">
        <f t="shared" si="9"/>
        <v>371.18598983380247</v>
      </c>
      <c r="CO9" s="104">
        <f>'4月'!AI9</f>
        <v>7.556108248948896</v>
      </c>
      <c r="CP9" s="105">
        <f>'5月'!AI10</f>
        <v>18.571825893477964</v>
      </c>
      <c r="CQ9" s="105">
        <f>'6月'!AI9</f>
        <v>7.7403723539913285</v>
      </c>
      <c r="CR9" s="105">
        <f>'7月'!AI9</f>
        <v>6.794280987829374</v>
      </c>
      <c r="CS9" s="105">
        <f>'8月'!AI9</f>
        <v>7.3597305958394434</v>
      </c>
      <c r="CT9" s="105">
        <f>'9月'!AI9</f>
        <v>8.210387032748926</v>
      </c>
      <c r="CU9" s="105">
        <f>'10月'!AI9</f>
        <v>6.604894274174389</v>
      </c>
      <c r="CV9" s="105">
        <f>'11月'!AI9</f>
        <v>6.55276124656044</v>
      </c>
      <c r="CW9" s="105">
        <f>'12月'!AI9</f>
        <v>8.237352383729407</v>
      </c>
      <c r="CX9" s="105">
        <f>'1月'!AI9</f>
        <v>8.030985169491526</v>
      </c>
      <c r="CY9" s="105">
        <f>'2月'!AI9</f>
        <v>9.222501516858802</v>
      </c>
      <c r="CZ9" s="210">
        <f>'3月'!AI9</f>
        <v>7.457089283138613</v>
      </c>
      <c r="DA9" s="96">
        <v>3877.4</v>
      </c>
      <c r="DB9" s="56">
        <f t="shared" si="10"/>
        <v>18718.7</v>
      </c>
      <c r="DC9" s="56">
        <f t="shared" si="11"/>
        <v>22596.100000000002</v>
      </c>
      <c r="DD9" s="56">
        <f t="shared" si="3"/>
        <v>13759.100000000002</v>
      </c>
      <c r="DE9" s="213">
        <f t="shared" si="12"/>
        <v>36355.200000000004</v>
      </c>
      <c r="DF9" s="215">
        <f t="shared" si="13"/>
        <v>980.7720634057357</v>
      </c>
      <c r="DG9" s="218">
        <f t="shared" si="14"/>
        <v>609.5860735719331</v>
      </c>
      <c r="DH9" s="203">
        <f t="shared" si="14"/>
        <v>371.27007360721785</v>
      </c>
    </row>
    <row r="10" spans="1:112" ht="18" customHeight="1">
      <c r="A10" s="68">
        <v>5</v>
      </c>
      <c r="B10" s="69" t="s">
        <v>24</v>
      </c>
      <c r="C10" s="75">
        <f>'4月'!C10</f>
        <v>93426</v>
      </c>
      <c r="D10" s="60">
        <f>'5月'!C10</f>
        <v>93496</v>
      </c>
      <c r="E10" s="57">
        <f>'6月'!C10</f>
        <v>93524</v>
      </c>
      <c r="F10" s="57">
        <f>'7月'!C10</f>
        <v>94052</v>
      </c>
      <c r="G10" s="57">
        <f>'8月'!C10</f>
        <v>94094</v>
      </c>
      <c r="H10" s="57">
        <f>'9月'!C10</f>
        <v>94127</v>
      </c>
      <c r="I10" s="57">
        <f>'10月'!C10</f>
        <v>94146</v>
      </c>
      <c r="J10" s="57">
        <f>'11月'!C10</f>
        <v>94156</v>
      </c>
      <c r="K10" s="57">
        <f>'12月'!C10</f>
        <v>94142</v>
      </c>
      <c r="L10" s="57">
        <f>'1月'!C10</f>
        <v>94143</v>
      </c>
      <c r="M10" s="57">
        <f>'2月'!C10</f>
        <v>94155</v>
      </c>
      <c r="N10" s="61">
        <f>'3月'!C10</f>
        <v>93914</v>
      </c>
      <c r="O10" s="88">
        <f>'4月'!Z10</f>
        <v>2272.5</v>
      </c>
      <c r="P10" s="64">
        <f>'5月'!Z10</f>
        <v>2234.2999999999997</v>
      </c>
      <c r="Q10" s="58">
        <f>'6月'!Z10</f>
        <v>2194.1</v>
      </c>
      <c r="R10" s="58">
        <f>'7月'!Z10</f>
        <v>2289.7</v>
      </c>
      <c r="S10" s="58">
        <f>'8月'!Z10</f>
        <v>2427.7</v>
      </c>
      <c r="T10" s="58">
        <f>'9月'!Z10</f>
        <v>2107.4</v>
      </c>
      <c r="U10" s="58">
        <f>'10月'!Z10</f>
        <v>2244</v>
      </c>
      <c r="V10" s="58">
        <f>'11月'!Z10</f>
        <v>2075.3999999999996</v>
      </c>
      <c r="W10" s="58">
        <f>'12月'!Z10</f>
        <v>2032.6</v>
      </c>
      <c r="X10" s="58">
        <f>'1月'!Z10</f>
        <v>1969.9</v>
      </c>
      <c r="Y10" s="58">
        <f>'2月'!Z10</f>
        <v>1665.1999999999998</v>
      </c>
      <c r="Z10" s="58">
        <f>'3月'!Z10</f>
        <v>2011.5000000000002</v>
      </c>
      <c r="AA10" s="181">
        <f t="shared" si="4"/>
        <v>25524.3</v>
      </c>
      <c r="AB10" s="89">
        <f>'4月'!D10</f>
        <v>1502.5</v>
      </c>
      <c r="AC10" s="64">
        <f>'5月'!D10</f>
        <v>1438.1999999999998</v>
      </c>
      <c r="AD10" s="58">
        <f>'6月'!D10</f>
        <v>1459.8</v>
      </c>
      <c r="AE10" s="58">
        <f>'7月'!D10</f>
        <v>1490.8999999999999</v>
      </c>
      <c r="AF10" s="58">
        <f>'8月'!D10</f>
        <v>1634.5</v>
      </c>
      <c r="AG10" s="58">
        <f>'9月'!D10</f>
        <v>1423.1000000000001</v>
      </c>
      <c r="AH10" s="58">
        <f>'10月'!D10</f>
        <v>1459.3</v>
      </c>
      <c r="AI10" s="58">
        <f>'11月'!D10</f>
        <v>1347.8999999999999</v>
      </c>
      <c r="AJ10" s="58">
        <f>'12月'!D10</f>
        <v>1338.7</v>
      </c>
      <c r="AK10" s="58">
        <f>'1月'!D10</f>
        <v>1311.5</v>
      </c>
      <c r="AL10" s="58">
        <f>'2月'!D10</f>
        <v>1106.1999999999998</v>
      </c>
      <c r="AM10" s="58">
        <f>'3月'!D10</f>
        <v>1302.8000000000002</v>
      </c>
      <c r="AN10" s="188">
        <f t="shared" si="5"/>
        <v>16815.399999999998</v>
      </c>
      <c r="AO10" s="89">
        <f>'4月'!Y10</f>
        <v>770</v>
      </c>
      <c r="AP10" s="64">
        <f>'5月'!Y10</f>
        <v>796.1</v>
      </c>
      <c r="AQ10" s="58">
        <f>'6月'!Y10</f>
        <v>734.3</v>
      </c>
      <c r="AR10" s="58">
        <f>'7月'!Y10</f>
        <v>798.8</v>
      </c>
      <c r="AS10" s="58">
        <f>'8月'!Y10</f>
        <v>793.2</v>
      </c>
      <c r="AT10" s="58">
        <f>'9月'!Y10</f>
        <v>684.3</v>
      </c>
      <c r="AU10" s="58">
        <f>'10月'!Y10</f>
        <v>784.7</v>
      </c>
      <c r="AV10" s="58">
        <f>'11月'!Y10</f>
        <v>727.5</v>
      </c>
      <c r="AW10" s="58">
        <f>'12月'!Y10</f>
        <v>693.9</v>
      </c>
      <c r="AX10" s="58">
        <f>'1月'!Y10</f>
        <v>658.4</v>
      </c>
      <c r="AY10" s="58">
        <f>'2月'!Y10</f>
        <v>559</v>
      </c>
      <c r="AZ10" s="58">
        <f>'3月'!Y10</f>
        <v>708.7</v>
      </c>
      <c r="BA10" s="184">
        <f t="shared" si="6"/>
        <v>8708.9</v>
      </c>
      <c r="BB10" s="88">
        <f>'4月'!AG10</f>
        <v>810.8021321687753</v>
      </c>
      <c r="BC10" s="64">
        <f>'5月'!AG10</f>
        <v>770.8799686445097</v>
      </c>
      <c r="BD10" s="58">
        <f>'6月'!AG10</f>
        <v>782.0096089417334</v>
      </c>
      <c r="BE10" s="58">
        <f>'7月'!AG10</f>
        <v>785.3239731486905</v>
      </c>
      <c r="BF10" s="58">
        <f>'8月'!AG10</f>
        <v>832.2837080558426</v>
      </c>
      <c r="BG10" s="58">
        <f>'9月'!AG10</f>
        <v>746.296670101742</v>
      </c>
      <c r="BH10" s="58">
        <f>'10月'!AG10</f>
        <v>768.8812777408871</v>
      </c>
      <c r="BI10" s="58">
        <f>'11月'!AG10</f>
        <v>734.7380942266025</v>
      </c>
      <c r="BJ10" s="58">
        <f>'12月'!AG10</f>
        <v>696.4770446292183</v>
      </c>
      <c r="BK10" s="58">
        <f>'1月'!AG10</f>
        <v>674.9855144867125</v>
      </c>
      <c r="BL10" s="58">
        <f>'2月'!AG10</f>
        <v>631.6332491256817</v>
      </c>
      <c r="BM10" s="58">
        <f>'3月'!AG10</f>
        <v>690.9203822027979</v>
      </c>
      <c r="BN10" s="195">
        <f t="shared" si="7"/>
        <v>742.9280550861697</v>
      </c>
      <c r="BO10" s="67">
        <f>'4月'!AD10</f>
        <v>536.074897066484</v>
      </c>
      <c r="BP10" s="58">
        <f>'5月'!AD10</f>
        <v>496.20891147318355</v>
      </c>
      <c r="BQ10" s="58">
        <f>'6月'!AD10</f>
        <v>520.2942560198451</v>
      </c>
      <c r="BR10" s="58">
        <f>'7月'!AD10</f>
        <v>511.3506186694251</v>
      </c>
      <c r="BS10" s="58">
        <f>'8月'!AD10</f>
        <v>560.352482109517</v>
      </c>
      <c r="BT10" s="58">
        <f>'9月'!AD10</f>
        <v>503.964501860961</v>
      </c>
      <c r="BU10" s="58">
        <f>'10月'!AD10</f>
        <v>500.01267763247614</v>
      </c>
      <c r="BV10" s="58">
        <f>'11月'!AD10</f>
        <v>477.1867963804749</v>
      </c>
      <c r="BW10" s="58">
        <f>'12月'!AD10</f>
        <v>458.70993783584305</v>
      </c>
      <c r="BX10" s="58">
        <f>'1月'!AD10</f>
        <v>449.3849953039868</v>
      </c>
      <c r="BY10" s="58">
        <f>'2月'!AD10</f>
        <v>419.59686535120653</v>
      </c>
      <c r="BZ10" s="58">
        <f>'3月'!AD10</f>
        <v>447.4924553486478</v>
      </c>
      <c r="CA10" s="188">
        <f t="shared" si="8"/>
        <v>489.4407453875708</v>
      </c>
      <c r="CB10" s="67">
        <f>'4月'!AH10</f>
        <v>274.72723510229133</v>
      </c>
      <c r="CC10" s="58">
        <f>'5月'!AH10</f>
        <v>274.67105717132625</v>
      </c>
      <c r="CD10" s="58">
        <f>'6月'!AH10</f>
        <v>261.7153529218881</v>
      </c>
      <c r="CE10" s="58">
        <f>'7月'!AH10</f>
        <v>273.97335447926537</v>
      </c>
      <c r="CF10" s="58">
        <f>'8月'!AH10</f>
        <v>271.9312259463255</v>
      </c>
      <c r="CG10" s="58">
        <f>'9月'!AH10</f>
        <v>242.33216824078104</v>
      </c>
      <c r="CH10" s="58">
        <f>'10月'!AH10</f>
        <v>268.8686001084109</v>
      </c>
      <c r="CI10" s="58">
        <f>'11月'!AH10</f>
        <v>257.55129784612774</v>
      </c>
      <c r="CJ10" s="58">
        <f>'12月'!AH10</f>
        <v>237.7671067933753</v>
      </c>
      <c r="CK10" s="58">
        <f>'1月'!AH10</f>
        <v>225.6005191827258</v>
      </c>
      <c r="CL10" s="58">
        <f>'2月'!AH10</f>
        <v>212.0363837744752</v>
      </c>
      <c r="CM10" s="58">
        <f>'3月'!AH10</f>
        <v>243.42792685415003</v>
      </c>
      <c r="CN10" s="184">
        <f t="shared" si="9"/>
        <v>253.4873096985987</v>
      </c>
      <c r="CO10" s="104">
        <f>'4月'!AI10</f>
        <v>29.324459234608984</v>
      </c>
      <c r="CP10" s="105">
        <f>'5月'!AI11</f>
        <v>11.292442497261773</v>
      </c>
      <c r="CQ10" s="105">
        <f>'6月'!AI10</f>
        <v>26.763940265789834</v>
      </c>
      <c r="CR10" s="105">
        <f>'7月'!AI10</f>
        <v>24.569052250318602</v>
      </c>
      <c r="CS10" s="105">
        <f>'8月'!AI10</f>
        <v>23.964515142245336</v>
      </c>
      <c r="CT10" s="105">
        <f>'9月'!AI10</f>
        <v>26.280654908298782</v>
      </c>
      <c r="CU10" s="105">
        <f>'10月'!AI10</f>
        <v>23.038443089152334</v>
      </c>
      <c r="CV10" s="105">
        <f>'11月'!AI10</f>
        <v>22.761332443059576</v>
      </c>
      <c r="CW10" s="105">
        <f>'12月'!AI10</f>
        <v>26.63778292373198</v>
      </c>
      <c r="CX10" s="105">
        <f>'1月'!AI10</f>
        <v>22.9889439573008</v>
      </c>
      <c r="CY10" s="105">
        <f>'2月'!AI10</f>
        <v>26.65883203760622</v>
      </c>
      <c r="CZ10" s="210">
        <f>'3月'!AI10</f>
        <v>26.028553883942273</v>
      </c>
      <c r="DA10" s="96">
        <v>1655.6</v>
      </c>
      <c r="DB10" s="56">
        <f t="shared" si="10"/>
        <v>16815.399999999998</v>
      </c>
      <c r="DC10" s="56">
        <f>DA10+DB10</f>
        <v>18470.999999999996</v>
      </c>
      <c r="DD10" s="56">
        <f t="shared" si="3"/>
        <v>8708.9</v>
      </c>
      <c r="DE10" s="213">
        <f t="shared" si="12"/>
        <v>27179.899999999994</v>
      </c>
      <c r="DF10" s="215">
        <f t="shared" si="13"/>
        <v>791.1171019160792</v>
      </c>
      <c r="DG10" s="218">
        <f t="shared" si="14"/>
        <v>537.6297922174805</v>
      </c>
      <c r="DH10" s="203">
        <f t="shared" si="14"/>
        <v>253.43615235910178</v>
      </c>
    </row>
    <row r="11" spans="1:112" ht="18" customHeight="1">
      <c r="A11" s="68">
        <v>6</v>
      </c>
      <c r="B11" s="69" t="s">
        <v>25</v>
      </c>
      <c r="C11" s="75">
        <f>'4月'!C11</f>
        <v>37668</v>
      </c>
      <c r="D11" s="60">
        <f>'5月'!C11</f>
        <v>37669</v>
      </c>
      <c r="E11" s="57">
        <f>'6月'!C11</f>
        <v>37640</v>
      </c>
      <c r="F11" s="57">
        <f>'7月'!C11</f>
        <v>37637</v>
      </c>
      <c r="G11" s="57">
        <f>'8月'!C11</f>
        <v>37849</v>
      </c>
      <c r="H11" s="57">
        <f>'9月'!C11</f>
        <v>37816</v>
      </c>
      <c r="I11" s="57">
        <f>'10月'!C11</f>
        <v>37838</v>
      </c>
      <c r="J11" s="57">
        <f>'11月'!C11</f>
        <v>37832</v>
      </c>
      <c r="K11" s="57">
        <f>'12月'!C11</f>
        <v>37821</v>
      </c>
      <c r="L11" s="57">
        <f>'1月'!C11</f>
        <v>37782</v>
      </c>
      <c r="M11" s="57">
        <f>'2月'!C11</f>
        <v>37753</v>
      </c>
      <c r="N11" s="61">
        <f>'3月'!C11</f>
        <v>37440</v>
      </c>
      <c r="O11" s="88">
        <f>'4月'!Z11</f>
        <v>1205</v>
      </c>
      <c r="P11" s="64">
        <f>'5月'!Z11</f>
        <v>1251.9</v>
      </c>
      <c r="Q11" s="58">
        <f>'6月'!Z11</f>
        <v>1113.5</v>
      </c>
      <c r="R11" s="58">
        <f>'7月'!Z11</f>
        <v>1203.9</v>
      </c>
      <c r="S11" s="58">
        <f>'8月'!Z11</f>
        <v>1376</v>
      </c>
      <c r="T11" s="58">
        <f>'9月'!Z11</f>
        <v>1108.8</v>
      </c>
      <c r="U11" s="58">
        <f>'10月'!Z11</f>
        <v>1158.8</v>
      </c>
      <c r="V11" s="58">
        <f>'11月'!Z11</f>
        <v>1104.3000000000002</v>
      </c>
      <c r="W11" s="58">
        <f>'12月'!Z11</f>
        <v>1001.4</v>
      </c>
      <c r="X11" s="58">
        <f>'1月'!Z11</f>
        <v>1018.0000000000001</v>
      </c>
      <c r="Y11" s="58">
        <f>'2月'!Z11</f>
        <v>832.3</v>
      </c>
      <c r="Z11" s="58">
        <f>'3月'!Z11</f>
        <v>1095.8000000000002</v>
      </c>
      <c r="AA11" s="181">
        <f t="shared" si="4"/>
        <v>13469.7</v>
      </c>
      <c r="AB11" s="89">
        <f>'4月'!D11</f>
        <v>888.8</v>
      </c>
      <c r="AC11" s="64">
        <f>'5月'!D11</f>
        <v>913.0000000000001</v>
      </c>
      <c r="AD11" s="58">
        <f>'6月'!D11</f>
        <v>795.3</v>
      </c>
      <c r="AE11" s="58">
        <f>'7月'!D11</f>
        <v>875.5</v>
      </c>
      <c r="AF11" s="58">
        <f>'8月'!D11</f>
        <v>1002.3000000000001</v>
      </c>
      <c r="AG11" s="58">
        <f>'9月'!D11</f>
        <v>801.1</v>
      </c>
      <c r="AH11" s="58">
        <f>'10月'!D11</f>
        <v>831.3</v>
      </c>
      <c r="AI11" s="58">
        <f>'11月'!D11</f>
        <v>775.7</v>
      </c>
      <c r="AJ11" s="58">
        <f>'12月'!D11</f>
        <v>702.8</v>
      </c>
      <c r="AK11" s="58">
        <f>'1月'!D11</f>
        <v>744.9000000000001</v>
      </c>
      <c r="AL11" s="58">
        <f>'2月'!D11</f>
        <v>586</v>
      </c>
      <c r="AM11" s="58">
        <f>'3月'!D11</f>
        <v>756.4000000000001</v>
      </c>
      <c r="AN11" s="188">
        <f t="shared" si="5"/>
        <v>9673.1</v>
      </c>
      <c r="AO11" s="89">
        <f>'4月'!Y11</f>
        <v>316.2</v>
      </c>
      <c r="AP11" s="64">
        <f>'5月'!Y11</f>
        <v>338.9</v>
      </c>
      <c r="AQ11" s="58">
        <f>'6月'!Y11</f>
        <v>318.2</v>
      </c>
      <c r="AR11" s="58">
        <f>'7月'!Y11</f>
        <v>328.4</v>
      </c>
      <c r="AS11" s="58">
        <f>'8月'!Y11</f>
        <v>373.7</v>
      </c>
      <c r="AT11" s="58">
        <f>'9月'!Y11</f>
        <v>307.7</v>
      </c>
      <c r="AU11" s="58">
        <f>'10月'!Y11</f>
        <v>327.5</v>
      </c>
      <c r="AV11" s="58">
        <f>'11月'!Y11</f>
        <v>328.6</v>
      </c>
      <c r="AW11" s="58">
        <f>'12月'!Y11</f>
        <v>298.6</v>
      </c>
      <c r="AX11" s="58">
        <f>'1月'!Y11</f>
        <v>273.1</v>
      </c>
      <c r="AY11" s="58">
        <f>'2月'!Y11</f>
        <v>246.3</v>
      </c>
      <c r="AZ11" s="58">
        <f>'3月'!Y11</f>
        <v>339.4</v>
      </c>
      <c r="BA11" s="184">
        <f t="shared" si="6"/>
        <v>3796.6</v>
      </c>
      <c r="BB11" s="88">
        <f>'4月'!AG11</f>
        <v>1066.333935081944</v>
      </c>
      <c r="BC11" s="64">
        <f>'5月'!AG11</f>
        <v>1072.071755760491</v>
      </c>
      <c r="BD11" s="58">
        <f>'6月'!AG11</f>
        <v>986.0963513992206</v>
      </c>
      <c r="BE11" s="58">
        <f>'7月'!AG11</f>
        <v>1031.8432359371827</v>
      </c>
      <c r="BF11" s="58">
        <f>'8月'!AG11</f>
        <v>1172.7415988320313</v>
      </c>
      <c r="BG11" s="58">
        <f>'9月'!AG11</f>
        <v>977.364078696848</v>
      </c>
      <c r="BH11" s="58">
        <f>'10月'!AG11</f>
        <v>987.9128167791722</v>
      </c>
      <c r="BI11" s="58">
        <f>'11月'!AG11</f>
        <v>972.9858320998098</v>
      </c>
      <c r="BJ11" s="58">
        <f>'12月'!AG11</f>
        <v>854.108188743069</v>
      </c>
      <c r="BK11" s="58">
        <f>'1月'!AG11</f>
        <v>869.1628203223587</v>
      </c>
      <c r="BL11" s="58">
        <f>'2月'!AG11</f>
        <v>787.3546473127963</v>
      </c>
      <c r="BM11" s="58">
        <f>'3月'!AG11</f>
        <v>944.1342707471741</v>
      </c>
      <c r="BN11" s="195">
        <f t="shared" si="7"/>
        <v>975.8643873289845</v>
      </c>
      <c r="BO11" s="67">
        <f>'4月'!AD11</f>
        <v>786.5208311210222</v>
      </c>
      <c r="BP11" s="58">
        <f>'5月'!AD11</f>
        <v>781.8527941603389</v>
      </c>
      <c r="BQ11" s="58">
        <f>'6月'!AD11</f>
        <v>704.3039319872476</v>
      </c>
      <c r="BR11" s="58">
        <f>'7月'!AD11</f>
        <v>750.376902618991</v>
      </c>
      <c r="BS11" s="58">
        <f>'8月'!AD11</f>
        <v>854.2433899050471</v>
      </c>
      <c r="BT11" s="58">
        <f>'9月'!AD11</f>
        <v>706.138495169593</v>
      </c>
      <c r="BU11" s="58">
        <f>'10月'!AD11</f>
        <v>708.7089442427734</v>
      </c>
      <c r="BV11" s="58">
        <f>'11月'!AD11</f>
        <v>683.4602100514556</v>
      </c>
      <c r="BW11" s="58">
        <f>'12月'!AD11</f>
        <v>599.428035798511</v>
      </c>
      <c r="BX11" s="58">
        <f>'1月'!AD11</f>
        <v>635.9915371887279</v>
      </c>
      <c r="BY11" s="58">
        <f>'2月'!AD11</f>
        <v>554.3551884240042</v>
      </c>
      <c r="BZ11" s="58">
        <f>'3月'!AD11</f>
        <v>651.7094017094018</v>
      </c>
      <c r="CA11" s="188">
        <f t="shared" si="8"/>
        <v>700.8050517139951</v>
      </c>
      <c r="CB11" s="67">
        <f>'4月'!AH11</f>
        <v>279.81310396092175</v>
      </c>
      <c r="CC11" s="58">
        <f>'5月'!AH11</f>
        <v>290.21896160015206</v>
      </c>
      <c r="CD11" s="58">
        <f>'6月'!AH11</f>
        <v>281.79241941197307</v>
      </c>
      <c r="CE11" s="58">
        <f>'7月'!AH11</f>
        <v>281.4663333181915</v>
      </c>
      <c r="CF11" s="58">
        <f>'8月'!AH11</f>
        <v>318.49820892698403</v>
      </c>
      <c r="CG11" s="58">
        <f>'9月'!AH11</f>
        <v>271.2255835272548</v>
      </c>
      <c r="CH11" s="58">
        <f>'10月'!AH11</f>
        <v>279.2038725363988</v>
      </c>
      <c r="CI11" s="58">
        <f>'11月'!AH11</f>
        <v>289.5256220483542</v>
      </c>
      <c r="CJ11" s="58">
        <f>'12月'!AH11</f>
        <v>254.68015294455802</v>
      </c>
      <c r="CK11" s="58">
        <f>'1月'!AH11</f>
        <v>233.17128313363082</v>
      </c>
      <c r="CL11" s="58">
        <f>'2月'!AH11</f>
        <v>232.99945888879222</v>
      </c>
      <c r="CM11" s="58">
        <f>'3月'!AH11</f>
        <v>292.4248690377722</v>
      </c>
      <c r="CN11" s="184">
        <f t="shared" si="9"/>
        <v>275.0593356149894</v>
      </c>
      <c r="CO11" s="104">
        <f>'4月'!AI11</f>
        <v>14.10891089108911</v>
      </c>
      <c r="CP11" s="105">
        <f>'5月'!AI12</f>
        <v>18.42274333440411</v>
      </c>
      <c r="CQ11" s="105">
        <f>'6月'!AI11</f>
        <v>12.825348924933987</v>
      </c>
      <c r="CR11" s="105">
        <f>'7月'!AI11</f>
        <v>11.479154768703598</v>
      </c>
      <c r="CS11" s="105">
        <f>'8月'!AI11</f>
        <v>10.166616781402773</v>
      </c>
      <c r="CT11" s="105">
        <f>'9月'!AI11</f>
        <v>12.183248033953314</v>
      </c>
      <c r="CU11" s="105">
        <f>'10月'!AI11</f>
        <v>8.865632142427522</v>
      </c>
      <c r="CV11" s="105">
        <f>'11月'!AI11</f>
        <v>9.810493747582829</v>
      </c>
      <c r="CW11" s="105">
        <f>'12月'!AI11</f>
        <v>11.496869664200343</v>
      </c>
      <c r="CX11" s="105">
        <f>'1月'!AI11</f>
        <v>9.558329977178143</v>
      </c>
      <c r="CY11" s="105">
        <f>'2月'!AI11</f>
        <v>13.19112627986348</v>
      </c>
      <c r="CZ11" s="210">
        <f>'3月'!AI11</f>
        <v>10.986250661025911</v>
      </c>
      <c r="DA11" s="96">
        <v>13.1</v>
      </c>
      <c r="DB11" s="56">
        <f t="shared" si="10"/>
        <v>9673.1</v>
      </c>
      <c r="DC11" s="56">
        <f t="shared" si="11"/>
        <v>9686.2</v>
      </c>
      <c r="DD11" s="56">
        <f t="shared" si="3"/>
        <v>3796.6</v>
      </c>
      <c r="DE11" s="213">
        <f t="shared" si="12"/>
        <v>13482.800000000001</v>
      </c>
      <c r="DF11" s="215">
        <f t="shared" si="13"/>
        <v>976.8134673733813</v>
      </c>
      <c r="DG11" s="218">
        <f t="shared" si="14"/>
        <v>701.7541317583918</v>
      </c>
      <c r="DH11" s="203">
        <f t="shared" si="14"/>
        <v>274.89940894382465</v>
      </c>
    </row>
    <row r="12" spans="1:112" ht="18" customHeight="1">
      <c r="A12" s="68">
        <v>7</v>
      </c>
      <c r="B12" s="69" t="s">
        <v>26</v>
      </c>
      <c r="C12" s="75">
        <f>'4月'!C12</f>
        <v>29745</v>
      </c>
      <c r="D12" s="60">
        <f>'5月'!C12</f>
        <v>29746</v>
      </c>
      <c r="E12" s="57">
        <f>'6月'!C12</f>
        <v>29738</v>
      </c>
      <c r="F12" s="57">
        <f>'7月'!C12</f>
        <v>29843</v>
      </c>
      <c r="G12" s="57">
        <f>'8月'!C12</f>
        <v>29824</v>
      </c>
      <c r="H12" s="57">
        <f>'9月'!C12</f>
        <v>29823</v>
      </c>
      <c r="I12" s="57">
        <f>'10月'!C12</f>
        <v>29789</v>
      </c>
      <c r="J12" s="57">
        <f>'11月'!C12</f>
        <v>29773</v>
      </c>
      <c r="K12" s="57">
        <f>'12月'!C12</f>
        <v>29755</v>
      </c>
      <c r="L12" s="57">
        <f>'1月'!C12</f>
        <v>29721</v>
      </c>
      <c r="M12" s="57">
        <f>'2月'!C12</f>
        <v>29695</v>
      </c>
      <c r="N12" s="61">
        <f>'3月'!C12</f>
        <v>29587</v>
      </c>
      <c r="O12" s="88">
        <f>'4月'!Z12</f>
        <v>816.6</v>
      </c>
      <c r="P12" s="64">
        <f>'5月'!Z12</f>
        <v>893.3</v>
      </c>
      <c r="Q12" s="58">
        <f>'6月'!Z12</f>
        <v>808.2</v>
      </c>
      <c r="R12" s="58">
        <f>'7月'!Z12</f>
        <v>850.5</v>
      </c>
      <c r="S12" s="58">
        <f>'8月'!Z12</f>
        <v>918</v>
      </c>
      <c r="T12" s="58">
        <f>'9月'!Z12</f>
        <v>788.6999999999999</v>
      </c>
      <c r="U12" s="58">
        <f>'10月'!Z12</f>
        <v>819.5000000000001</v>
      </c>
      <c r="V12" s="58">
        <f>'11月'!Z12</f>
        <v>764</v>
      </c>
      <c r="W12" s="58">
        <f>'12月'!Z12</f>
        <v>704.3</v>
      </c>
      <c r="X12" s="58">
        <f>'1月'!Z12</f>
        <v>665.4</v>
      </c>
      <c r="Y12" s="58">
        <f>'2月'!Z12</f>
        <v>596.8</v>
      </c>
      <c r="Z12" s="58">
        <f>'3月'!Z12</f>
        <v>726.1</v>
      </c>
      <c r="AA12" s="181">
        <f t="shared" si="4"/>
        <v>9351.4</v>
      </c>
      <c r="AB12" s="89">
        <f>'4月'!D12</f>
        <v>580.5</v>
      </c>
      <c r="AC12" s="64">
        <f>'5月'!D12</f>
        <v>622.6</v>
      </c>
      <c r="AD12" s="58">
        <f>'6月'!D12</f>
        <v>555.9000000000001</v>
      </c>
      <c r="AE12" s="58">
        <f>'7月'!D12</f>
        <v>593.4</v>
      </c>
      <c r="AF12" s="58">
        <f>'8月'!D12</f>
        <v>648.4</v>
      </c>
      <c r="AG12" s="58">
        <f>'9月'!D12</f>
        <v>554.3</v>
      </c>
      <c r="AH12" s="58">
        <f>'10月'!D12</f>
        <v>562.9000000000001</v>
      </c>
      <c r="AI12" s="58">
        <f>'11月'!D12</f>
        <v>513.5</v>
      </c>
      <c r="AJ12" s="58">
        <f>'12月'!D12</f>
        <v>482.9</v>
      </c>
      <c r="AK12" s="58">
        <f>'1月'!D12</f>
        <v>461.8</v>
      </c>
      <c r="AL12" s="58">
        <f>'2月'!D12</f>
        <v>403.49999999999994</v>
      </c>
      <c r="AM12" s="58">
        <f>'3月'!D12</f>
        <v>475.20000000000005</v>
      </c>
      <c r="AN12" s="188">
        <f t="shared" si="5"/>
        <v>6454.9</v>
      </c>
      <c r="AO12" s="89">
        <f>'4月'!Y12</f>
        <v>236.1</v>
      </c>
      <c r="AP12" s="64">
        <f>'5月'!Y12</f>
        <v>270.7</v>
      </c>
      <c r="AQ12" s="58">
        <f>'6月'!Y12</f>
        <v>252.3</v>
      </c>
      <c r="AR12" s="58">
        <f>'7月'!Y12</f>
        <v>257.1</v>
      </c>
      <c r="AS12" s="58">
        <f>'8月'!Y12</f>
        <v>269.6</v>
      </c>
      <c r="AT12" s="58">
        <f>'9月'!Y12</f>
        <v>234.4</v>
      </c>
      <c r="AU12" s="58">
        <f>'10月'!Y12</f>
        <v>256.6</v>
      </c>
      <c r="AV12" s="58">
        <f>'11月'!Y12</f>
        <v>250.5</v>
      </c>
      <c r="AW12" s="58">
        <f>'12月'!Y12</f>
        <v>221.4</v>
      </c>
      <c r="AX12" s="58">
        <f>'1月'!Y12</f>
        <v>203.6</v>
      </c>
      <c r="AY12" s="58">
        <f>'2月'!Y12</f>
        <v>193.3</v>
      </c>
      <c r="AZ12" s="58">
        <f>'3月'!Y12</f>
        <v>250.9</v>
      </c>
      <c r="BA12" s="184">
        <f t="shared" si="6"/>
        <v>2896.5000000000005</v>
      </c>
      <c r="BB12" s="88">
        <f>'4月'!AG12</f>
        <v>915.1117834930241</v>
      </c>
      <c r="BC12" s="64">
        <f>'5月'!AG12</f>
        <v>968.739629942112</v>
      </c>
      <c r="BD12" s="58">
        <f>'6月'!AG12</f>
        <v>905.911628219786</v>
      </c>
      <c r="BE12" s="58">
        <f>'7月'!AG12</f>
        <v>919.3272751053091</v>
      </c>
      <c r="BF12" s="58">
        <f>'8月'!AG12</f>
        <v>992.921916101343</v>
      </c>
      <c r="BG12" s="58">
        <f>'9月'!AG12</f>
        <v>881.5343862119839</v>
      </c>
      <c r="BH12" s="58">
        <f>'10月'!AG12</f>
        <v>887.424346939063</v>
      </c>
      <c r="BI12" s="58">
        <f>'11月'!AG12</f>
        <v>855.3611213739518</v>
      </c>
      <c r="BJ12" s="58">
        <f>'12月'!AG12</f>
        <v>763.5474655926625</v>
      </c>
      <c r="BK12" s="58">
        <f>'1月'!AG12</f>
        <v>722.200334074636</v>
      </c>
      <c r="BL12" s="58">
        <f>'2月'!AG12</f>
        <v>717.7735549515309</v>
      </c>
      <c r="BM12" s="58">
        <f>'3月'!AG12</f>
        <v>791.65108477241</v>
      </c>
      <c r="BN12" s="195">
        <f t="shared" si="7"/>
        <v>859.0776907957866</v>
      </c>
      <c r="BO12" s="67">
        <f>'4月'!AD12</f>
        <v>650.5295007564297</v>
      </c>
      <c r="BP12" s="58">
        <f>'5月'!AD12</f>
        <v>675.1788801096596</v>
      </c>
      <c r="BQ12" s="58">
        <f>'6月'!AD12</f>
        <v>623.1084807317238</v>
      </c>
      <c r="BR12" s="58">
        <f>'7月'!AD12</f>
        <v>641.4212875337925</v>
      </c>
      <c r="BS12" s="58">
        <f>'8月'!AD12</f>
        <v>701.3187041395543</v>
      </c>
      <c r="BT12" s="58">
        <f>'9月'!AD12</f>
        <v>619.5441996669238</v>
      </c>
      <c r="BU12" s="58">
        <f>'10月'!AD12</f>
        <v>609.5560279341043</v>
      </c>
      <c r="BV12" s="58">
        <f>'11月'!AD12</f>
        <v>574.9056751642987</v>
      </c>
      <c r="BW12" s="58">
        <f>'12月'!AD12</f>
        <v>523.5227476000239</v>
      </c>
      <c r="BX12" s="58">
        <f>'1月'!AD12</f>
        <v>501.22049034515624</v>
      </c>
      <c r="BY12" s="58">
        <f>'2月'!AD12</f>
        <v>485.29093401967623</v>
      </c>
      <c r="BZ12" s="58">
        <f>'3月'!AD12</f>
        <v>518.1002554522092</v>
      </c>
      <c r="CA12" s="188">
        <f t="shared" si="8"/>
        <v>592.9872090080332</v>
      </c>
      <c r="CB12" s="67">
        <f>'4月'!AH12</f>
        <v>264.58228273659444</v>
      </c>
      <c r="CC12" s="58">
        <f>'5月'!AH12</f>
        <v>293.5607498324524</v>
      </c>
      <c r="CD12" s="58">
        <f>'6月'!AH12</f>
        <v>282.80314748806245</v>
      </c>
      <c r="CE12" s="58">
        <f>'7月'!AH12</f>
        <v>277.90598757151673</v>
      </c>
      <c r="CF12" s="58">
        <f>'8月'!AH12</f>
        <v>291.60321196178876</v>
      </c>
      <c r="CG12" s="58">
        <f>'9月'!AH12</f>
        <v>261.9901865450603</v>
      </c>
      <c r="CH12" s="58">
        <f>'10月'!AH12</f>
        <v>277.86831900495855</v>
      </c>
      <c r="CI12" s="58">
        <f>'11月'!AH12</f>
        <v>280.455446209653</v>
      </c>
      <c r="CJ12" s="58">
        <f>'12月'!AH12</f>
        <v>240.0247179926388</v>
      </c>
      <c r="CK12" s="58">
        <f>'1月'!AH12</f>
        <v>220.97984372947985</v>
      </c>
      <c r="CL12" s="58">
        <f>'2月'!AH12</f>
        <v>232.48262093185483</v>
      </c>
      <c r="CM12" s="58">
        <f>'3月'!AH12</f>
        <v>273.5508293202006</v>
      </c>
      <c r="CN12" s="184">
        <f t="shared" si="9"/>
        <v>266.0904817877533</v>
      </c>
      <c r="CO12" s="104">
        <f>'4月'!AI12</f>
        <v>22.48062015503876</v>
      </c>
      <c r="CP12" s="105">
        <f>'5月'!AI13</f>
        <v>12.047473017643078</v>
      </c>
      <c r="CQ12" s="105">
        <f>'6月'!AI12</f>
        <v>19.679798524914553</v>
      </c>
      <c r="CR12" s="105">
        <f>'7月'!AI12</f>
        <v>19.902258173238963</v>
      </c>
      <c r="CS12" s="105">
        <f>'8月'!AI12</f>
        <v>17.01110425663171</v>
      </c>
      <c r="CT12" s="105">
        <f>'9月'!AI12</f>
        <v>20.40411329604907</v>
      </c>
      <c r="CU12" s="105">
        <f>'10月'!AI12</f>
        <v>17.178895007994313</v>
      </c>
      <c r="CV12" s="105">
        <f>'11月'!AI12</f>
        <v>19.4157740993184</v>
      </c>
      <c r="CW12" s="105">
        <f>'12月'!AI12</f>
        <v>19.734934769103337</v>
      </c>
      <c r="CX12" s="105">
        <f>'1月'!AI12</f>
        <v>20.528367258553487</v>
      </c>
      <c r="CY12" s="105">
        <f>'2月'!AI12</f>
        <v>21.71003717472119</v>
      </c>
      <c r="CZ12" s="210">
        <f>'3月'!AI12</f>
        <v>22.138047138047135</v>
      </c>
      <c r="DA12" s="96">
        <v>325</v>
      </c>
      <c r="DB12" s="56">
        <f t="shared" si="10"/>
        <v>6454.9</v>
      </c>
      <c r="DC12" s="56">
        <f t="shared" si="11"/>
        <v>6779.9</v>
      </c>
      <c r="DD12" s="56">
        <f t="shared" si="3"/>
        <v>2896.5000000000005</v>
      </c>
      <c r="DE12" s="213">
        <f t="shared" si="12"/>
        <v>9676.4</v>
      </c>
      <c r="DF12" s="215">
        <f t="shared" si="13"/>
        <v>888.9342095532592</v>
      </c>
      <c r="DG12" s="218">
        <f t="shared" si="14"/>
        <v>622.843727765506</v>
      </c>
      <c r="DH12" s="203">
        <f t="shared" si="14"/>
        <v>266.39418706086695</v>
      </c>
    </row>
    <row r="13" spans="1:112" ht="18" customHeight="1">
      <c r="A13" s="68">
        <v>8</v>
      </c>
      <c r="B13" s="69" t="s">
        <v>27</v>
      </c>
      <c r="C13" s="75">
        <f>'4月'!C13</f>
        <v>127326</v>
      </c>
      <c r="D13" s="60">
        <f>'5月'!C13</f>
        <v>127250</v>
      </c>
      <c r="E13" s="57">
        <f>'6月'!C13</f>
        <v>127935</v>
      </c>
      <c r="F13" s="57">
        <f>'7月'!C13</f>
        <v>127863</v>
      </c>
      <c r="G13" s="57">
        <f>'8月'!C13</f>
        <v>127848</v>
      </c>
      <c r="H13" s="57">
        <f>'9月'!C13</f>
        <v>127745</v>
      </c>
      <c r="I13" s="57">
        <f>'10月'!C13</f>
        <v>127681</v>
      </c>
      <c r="J13" s="57">
        <f>'11月'!C13</f>
        <v>127633</v>
      </c>
      <c r="K13" s="57">
        <f>'12月'!C13</f>
        <v>127538</v>
      </c>
      <c r="L13" s="57">
        <f>'1月'!C13</f>
        <v>127407</v>
      </c>
      <c r="M13" s="57">
        <f>'2月'!C13</f>
        <v>127284</v>
      </c>
      <c r="N13" s="61">
        <f>'3月'!C13</f>
        <v>126589</v>
      </c>
      <c r="O13" s="88">
        <f>'4月'!Z13</f>
        <v>3057.6000000000004</v>
      </c>
      <c r="P13" s="64">
        <f>'5月'!Z13</f>
        <v>3376.2999999999997</v>
      </c>
      <c r="Q13" s="58">
        <f>'6月'!Z13</f>
        <v>3073.1000000000004</v>
      </c>
      <c r="R13" s="58">
        <f>'7月'!Z13</f>
        <v>3205.4000000000005</v>
      </c>
      <c r="S13" s="58">
        <f>'8月'!Z13</f>
        <v>3525.9</v>
      </c>
      <c r="T13" s="58">
        <f>'9月'!Z13</f>
        <v>2952.8</v>
      </c>
      <c r="U13" s="58">
        <f>'10月'!Z13</f>
        <v>3189.4000000000005</v>
      </c>
      <c r="V13" s="58">
        <f>'11月'!Z13</f>
        <v>2957.2</v>
      </c>
      <c r="W13" s="58">
        <f>'12月'!Z13</f>
        <v>2741.2000000000003</v>
      </c>
      <c r="X13" s="58">
        <f>'1月'!Z13</f>
        <v>2706.6000000000004</v>
      </c>
      <c r="Y13" s="58">
        <f>'2月'!Z13</f>
        <v>2336.2</v>
      </c>
      <c r="Z13" s="58">
        <f>'3月'!Z13</f>
        <v>2827.8</v>
      </c>
      <c r="AA13" s="181">
        <f t="shared" si="4"/>
        <v>35949.50000000001</v>
      </c>
      <c r="AB13" s="89">
        <f>'4月'!D13</f>
        <v>2303.5000000000005</v>
      </c>
      <c r="AC13" s="64">
        <f>'5月'!D13</f>
        <v>2510.8999999999996</v>
      </c>
      <c r="AD13" s="58">
        <f>'6月'!D13</f>
        <v>2288.7000000000003</v>
      </c>
      <c r="AE13" s="58">
        <f>'7月'!D13</f>
        <v>2389.2000000000003</v>
      </c>
      <c r="AF13" s="58">
        <f>'8月'!D13</f>
        <v>2665.5</v>
      </c>
      <c r="AG13" s="58">
        <f>'9月'!D13</f>
        <v>2204</v>
      </c>
      <c r="AH13" s="58">
        <f>'10月'!D13</f>
        <v>2353.2000000000003</v>
      </c>
      <c r="AI13" s="58">
        <f>'11月'!D13</f>
        <v>2183.5</v>
      </c>
      <c r="AJ13" s="58">
        <f>'12月'!D13</f>
        <v>1982.8000000000002</v>
      </c>
      <c r="AK13" s="58">
        <f>'1月'!D13</f>
        <v>1973.1000000000001</v>
      </c>
      <c r="AL13" s="58">
        <f>'2月'!D13</f>
        <v>1684.8</v>
      </c>
      <c r="AM13" s="58">
        <f>'3月'!D13</f>
        <v>2022.3</v>
      </c>
      <c r="AN13" s="188">
        <f t="shared" si="5"/>
        <v>26561.499999999996</v>
      </c>
      <c r="AO13" s="89">
        <f>'4月'!Y13</f>
        <v>754.1</v>
      </c>
      <c r="AP13" s="64">
        <f>'5月'!Y13</f>
        <v>865.4</v>
      </c>
      <c r="AQ13" s="58">
        <f>'6月'!Y13</f>
        <v>784.4</v>
      </c>
      <c r="AR13" s="58">
        <f>'7月'!Y13</f>
        <v>816.2</v>
      </c>
      <c r="AS13" s="58">
        <f>'8月'!Y13</f>
        <v>860.4</v>
      </c>
      <c r="AT13" s="58">
        <f>'9月'!Y13</f>
        <v>748.8</v>
      </c>
      <c r="AU13" s="58">
        <f>'10月'!Y13</f>
        <v>836.2</v>
      </c>
      <c r="AV13" s="58">
        <f>'11月'!Y13</f>
        <v>773.7</v>
      </c>
      <c r="AW13" s="58">
        <f>'12月'!Y13</f>
        <v>758.4</v>
      </c>
      <c r="AX13" s="58">
        <f>'1月'!Y13</f>
        <v>733.5</v>
      </c>
      <c r="AY13" s="58">
        <f>'2月'!Y13</f>
        <v>651.4</v>
      </c>
      <c r="AZ13" s="58">
        <f>'3月'!Y13</f>
        <v>805.5</v>
      </c>
      <c r="BA13" s="184">
        <f t="shared" si="6"/>
        <v>9388</v>
      </c>
      <c r="BB13" s="88">
        <f>'4月'!AG13</f>
        <v>800.4649482430926</v>
      </c>
      <c r="BC13" s="64">
        <f>'5月'!AG13</f>
        <v>855.8970783953356</v>
      </c>
      <c r="BD13" s="58">
        <f>'6月'!AG13</f>
        <v>800.6930602780059</v>
      </c>
      <c r="BE13" s="58">
        <f>'7月'!AG13</f>
        <v>808.6780382127747</v>
      </c>
      <c r="BF13" s="58">
        <f>'8月'!AG13</f>
        <v>889.6401169937689</v>
      </c>
      <c r="BG13" s="58">
        <f>'9月'!AG13</f>
        <v>770.4933004553343</v>
      </c>
      <c r="BH13" s="58">
        <f>'10月'!AG13</f>
        <v>805.788417757865</v>
      </c>
      <c r="BI13" s="58">
        <f>'11月'!AG13</f>
        <v>772.318548755677</v>
      </c>
      <c r="BJ13" s="58">
        <f>'12月'!AG13</f>
        <v>693.3290976149298</v>
      </c>
      <c r="BK13" s="58">
        <f>'1月'!AG13</f>
        <v>685.2816361687729</v>
      </c>
      <c r="BL13" s="58">
        <f>'2月'!AG13</f>
        <v>655.5082672269435</v>
      </c>
      <c r="BM13" s="58">
        <f>'3月'!AG13</f>
        <v>720.5946396504411</v>
      </c>
      <c r="BN13" s="195">
        <f t="shared" si="7"/>
        <v>771.0030202506385</v>
      </c>
      <c r="BO13" s="67">
        <f>'4月'!AD13</f>
        <v>603.0452015561107</v>
      </c>
      <c r="BP13" s="58">
        <f>'5月'!AD13</f>
        <v>636.5168895367259</v>
      </c>
      <c r="BQ13" s="58">
        <f>'6月'!AD13</f>
        <v>596.3184429593153</v>
      </c>
      <c r="BR13" s="58">
        <f>'7月'!AD13</f>
        <v>602.7620792718417</v>
      </c>
      <c r="BS13" s="58">
        <f>'8月'!AD13</f>
        <v>672.5476422606683</v>
      </c>
      <c r="BT13" s="58">
        <f>'9月'!AD13</f>
        <v>575.1040484298145</v>
      </c>
      <c r="BU13" s="58">
        <f>'10月'!AD13</f>
        <v>594.5260251670558</v>
      </c>
      <c r="BV13" s="58">
        <f>'11月'!AD13</f>
        <v>570.2548191559655</v>
      </c>
      <c r="BW13" s="58">
        <f>'12月'!AD13</f>
        <v>501.5077100360728</v>
      </c>
      <c r="BX13" s="58">
        <f>'1月'!AD13</f>
        <v>499.5674264112192</v>
      </c>
      <c r="BY13" s="58">
        <f>'2月'!AD13</f>
        <v>472.73363951029654</v>
      </c>
      <c r="BZ13" s="58">
        <f>'3月'!AD13</f>
        <v>515.3329584005539</v>
      </c>
      <c r="CA13" s="188">
        <f t="shared" si="8"/>
        <v>569.6601266328413</v>
      </c>
      <c r="CB13" s="67">
        <f>'4月'!AH13</f>
        <v>197.419746686982</v>
      </c>
      <c r="CC13" s="58">
        <f>'5月'!AH13</f>
        <v>219.38018885860953</v>
      </c>
      <c r="CD13" s="58">
        <f>'6月'!AH13</f>
        <v>204.37461731869047</v>
      </c>
      <c r="CE13" s="58">
        <f>'7月'!AH13</f>
        <v>205.91595894093302</v>
      </c>
      <c r="CF13" s="58">
        <f>'8月'!AH13</f>
        <v>217.09247473310037</v>
      </c>
      <c r="CG13" s="58">
        <f>'9月'!AH13</f>
        <v>195.3892520255196</v>
      </c>
      <c r="CH13" s="58">
        <f>'10月'!AH13</f>
        <v>211.2623925908091</v>
      </c>
      <c r="CI13" s="58">
        <f>'11月'!AH13</f>
        <v>202.06372959971168</v>
      </c>
      <c r="CJ13" s="58">
        <f>'12月'!AH13</f>
        <v>191.82138757885696</v>
      </c>
      <c r="CK13" s="58">
        <f>'1月'!AH13</f>
        <v>185.71420975755368</v>
      </c>
      <c r="CL13" s="58">
        <f>'2月'!AH13</f>
        <v>182.77462771664716</v>
      </c>
      <c r="CM13" s="58">
        <f>'3月'!AH13</f>
        <v>205.26168124988692</v>
      </c>
      <c r="CN13" s="184">
        <f t="shared" si="9"/>
        <v>201.34289361779702</v>
      </c>
      <c r="CO13" s="104">
        <f>'4月'!AI13</f>
        <v>14.794877360538308</v>
      </c>
      <c r="CP13" s="105">
        <f>'5月'!AI14</f>
        <v>19.737609329446062</v>
      </c>
      <c r="CQ13" s="105">
        <f>'6月'!AI13</f>
        <v>13.96862847904924</v>
      </c>
      <c r="CR13" s="105">
        <f>'7月'!AI13</f>
        <v>12.192365645404317</v>
      </c>
      <c r="CS13" s="105">
        <f>'8月'!AI13</f>
        <v>12.312886888013509</v>
      </c>
      <c r="CT13" s="105">
        <f>'9月'!AI13</f>
        <v>14.877495462794919</v>
      </c>
      <c r="CU13" s="105">
        <f>'10月'!AI13</f>
        <v>11.550229474757776</v>
      </c>
      <c r="CV13" s="105">
        <f>'11月'!AI13</f>
        <v>12.754751545683536</v>
      </c>
      <c r="CW13" s="105">
        <f>'12月'!AI13</f>
        <v>15.165422634658057</v>
      </c>
      <c r="CX13" s="105">
        <f>'1月'!AI13</f>
        <v>11.971010085652019</v>
      </c>
      <c r="CY13" s="105">
        <f>'2月'!AI13</f>
        <v>16.20963912630579</v>
      </c>
      <c r="CZ13" s="210">
        <f>'3月'!AI13</f>
        <v>12.480838649062948</v>
      </c>
      <c r="DA13" s="96">
        <v>2159</v>
      </c>
      <c r="DB13" s="56">
        <f t="shared" si="10"/>
        <v>26561.499999999996</v>
      </c>
      <c r="DC13" s="56">
        <f t="shared" si="11"/>
        <v>28720.499999999996</v>
      </c>
      <c r="DD13" s="56">
        <f t="shared" si="3"/>
        <v>9388</v>
      </c>
      <c r="DE13" s="213">
        <f t="shared" si="12"/>
        <v>38108.5</v>
      </c>
      <c r="DF13" s="215">
        <f t="shared" si="13"/>
        <v>817.3067385421622</v>
      </c>
      <c r="DG13" s="218">
        <f t="shared" si="14"/>
        <v>615.963844924365</v>
      </c>
      <c r="DH13" s="203">
        <f t="shared" si="14"/>
        <v>201.44381658355965</v>
      </c>
    </row>
    <row r="14" spans="1:112" ht="18" customHeight="1">
      <c r="A14" s="70">
        <v>9</v>
      </c>
      <c r="B14" s="69" t="s">
        <v>28</v>
      </c>
      <c r="C14" s="75">
        <f>'4月'!C14</f>
        <v>20813</v>
      </c>
      <c r="D14" s="60">
        <f>'5月'!C14</f>
        <v>20756</v>
      </c>
      <c r="E14" s="57">
        <f>'6月'!C14</f>
        <v>20744</v>
      </c>
      <c r="F14" s="57">
        <f>'7月'!C14</f>
        <v>20831</v>
      </c>
      <c r="G14" s="57">
        <f>'8月'!C14</f>
        <v>20797</v>
      </c>
      <c r="H14" s="57">
        <f>'9月'!C14</f>
        <v>20772</v>
      </c>
      <c r="I14" s="57">
        <f>'10月'!C14</f>
        <v>20751</v>
      </c>
      <c r="J14" s="57">
        <f>'11月'!C14</f>
        <v>20737</v>
      </c>
      <c r="K14" s="57">
        <f>'12月'!C14</f>
        <v>20718</v>
      </c>
      <c r="L14" s="57">
        <f>'1月'!C14</f>
        <v>20710</v>
      </c>
      <c r="M14" s="57">
        <f>'2月'!C14</f>
        <v>20687</v>
      </c>
      <c r="N14" s="61">
        <f>'3月'!C14</f>
        <v>20631</v>
      </c>
      <c r="O14" s="88">
        <f>'4月'!Z14</f>
        <v>367.79999999999995</v>
      </c>
      <c r="P14" s="64">
        <f>'5月'!Z14</f>
        <v>386.9</v>
      </c>
      <c r="Q14" s="58">
        <f>'6月'!Z14</f>
        <v>357.5</v>
      </c>
      <c r="R14" s="58">
        <f>'7月'!Z14</f>
        <v>355.20000000000005</v>
      </c>
      <c r="S14" s="58">
        <f>'8月'!Z14</f>
        <v>460.20000000000005</v>
      </c>
      <c r="T14" s="58">
        <f>'9月'!Z14</f>
        <v>438.30000000000007</v>
      </c>
      <c r="U14" s="58">
        <f>'10月'!Z14</f>
        <v>429.3</v>
      </c>
      <c r="V14" s="58">
        <f>'11月'!Z14</f>
        <v>357.9</v>
      </c>
      <c r="W14" s="58">
        <f>'12月'!Z14</f>
        <v>371.5</v>
      </c>
      <c r="X14" s="58">
        <f>'1月'!Z14</f>
        <v>375.90000000000003</v>
      </c>
      <c r="Y14" s="58">
        <f>'2月'!Z14</f>
        <v>314.59999999999997</v>
      </c>
      <c r="Z14" s="58">
        <f>'3月'!Z14</f>
        <v>367.79999999999995</v>
      </c>
      <c r="AA14" s="181">
        <f t="shared" si="4"/>
        <v>4582.900000000001</v>
      </c>
      <c r="AB14" s="89">
        <f>'4月'!D14</f>
        <v>331.79999999999995</v>
      </c>
      <c r="AC14" s="64">
        <f>'5月'!D14</f>
        <v>343</v>
      </c>
      <c r="AD14" s="58">
        <f>'6月'!D14</f>
        <v>314.4</v>
      </c>
      <c r="AE14" s="58">
        <f>'7月'!D14</f>
        <v>301.1</v>
      </c>
      <c r="AF14" s="58">
        <f>'8月'!D14</f>
        <v>391.90000000000003</v>
      </c>
      <c r="AG14" s="58">
        <f>'9月'!D14</f>
        <v>378.00000000000006</v>
      </c>
      <c r="AH14" s="58">
        <f>'10月'!D14</f>
        <v>365</v>
      </c>
      <c r="AI14" s="58">
        <f>'11月'!D14</f>
        <v>300</v>
      </c>
      <c r="AJ14" s="58">
        <f>'12月'!D14</f>
        <v>313.2</v>
      </c>
      <c r="AK14" s="58">
        <f>'1月'!D14</f>
        <v>315.40000000000003</v>
      </c>
      <c r="AL14" s="58">
        <f>'2月'!D14</f>
        <v>265.09999999999997</v>
      </c>
      <c r="AM14" s="58">
        <f>'3月'!D14</f>
        <v>304.19999999999993</v>
      </c>
      <c r="AN14" s="188">
        <f t="shared" si="5"/>
        <v>3923.1</v>
      </c>
      <c r="AO14" s="89">
        <f>'4月'!Y14</f>
        <v>36</v>
      </c>
      <c r="AP14" s="64">
        <f>'5月'!Y14</f>
        <v>43.9</v>
      </c>
      <c r="AQ14" s="58">
        <f>'6月'!Y14</f>
        <v>43.1</v>
      </c>
      <c r="AR14" s="58">
        <f>'7月'!Y14</f>
        <v>54.1</v>
      </c>
      <c r="AS14" s="58">
        <f>'8月'!Y14</f>
        <v>68.3</v>
      </c>
      <c r="AT14" s="58">
        <f>'9月'!Y14</f>
        <v>60.3</v>
      </c>
      <c r="AU14" s="58">
        <f>'10月'!Y14</f>
        <v>64.3</v>
      </c>
      <c r="AV14" s="58">
        <f>'11月'!Y14</f>
        <v>57.9</v>
      </c>
      <c r="AW14" s="58">
        <f>'12月'!Y14</f>
        <v>58.3</v>
      </c>
      <c r="AX14" s="58">
        <f>'1月'!Y14</f>
        <v>60.5</v>
      </c>
      <c r="AY14" s="58">
        <f>'2月'!Y14</f>
        <v>49.5</v>
      </c>
      <c r="AZ14" s="58">
        <f>'3月'!Y14</f>
        <v>63.6</v>
      </c>
      <c r="BA14" s="184">
        <f t="shared" si="6"/>
        <v>659.8000000000001</v>
      </c>
      <c r="BB14" s="88">
        <f>'4月'!AG14</f>
        <v>589.054917599577</v>
      </c>
      <c r="BC14" s="64">
        <f>'5月'!AG14</f>
        <v>601.3030044946195</v>
      </c>
      <c r="BD14" s="58">
        <f>'6月'!AG14</f>
        <v>574.4632986245019</v>
      </c>
      <c r="BE14" s="58">
        <f>'7月'!AG14</f>
        <v>550.0487022288432</v>
      </c>
      <c r="BF14" s="58">
        <f>'8月'!AG14</f>
        <v>713.8126311642344</v>
      </c>
      <c r="BG14" s="58">
        <f>'9月'!AG14</f>
        <v>703.3506643558637</v>
      </c>
      <c r="BH14" s="58">
        <f>'10月'!AG14</f>
        <v>667.3599873150304</v>
      </c>
      <c r="BI14" s="58">
        <f>'11月'!AG14</f>
        <v>575.3001880696339</v>
      </c>
      <c r="BJ14" s="58">
        <f>'12月'!AG14</f>
        <v>578.4279837697624</v>
      </c>
      <c r="BK14" s="58">
        <f>'1月'!AG14</f>
        <v>585.5048986775907</v>
      </c>
      <c r="BL14" s="58">
        <f>'2月'!AG14</f>
        <v>543.1292253934491</v>
      </c>
      <c r="BM14" s="58">
        <f>'3月'!AG14</f>
        <v>575.0819702889951</v>
      </c>
      <c r="BN14" s="195">
        <f t="shared" si="7"/>
        <v>604.4622766685397</v>
      </c>
      <c r="BO14" s="67">
        <f>'4月'!AD14</f>
        <v>531.3986450775957</v>
      </c>
      <c r="BP14" s="58">
        <f>'5月'!AD14</f>
        <v>533.0755506375149</v>
      </c>
      <c r="BQ14" s="58">
        <f>'6月'!AD14</f>
        <v>505.2063247204011</v>
      </c>
      <c r="BR14" s="58">
        <f>'7月'!AD14</f>
        <v>466.27157725536233</v>
      </c>
      <c r="BS14" s="58">
        <f>'8月'!AD14</f>
        <v>607.873033796748</v>
      </c>
      <c r="BT14" s="58">
        <f>'9月'!AD14</f>
        <v>606.5857885615252</v>
      </c>
      <c r="BU14" s="58">
        <f>'10月'!AD14</f>
        <v>567.4036696249385</v>
      </c>
      <c r="BV14" s="58">
        <f>'11月'!AD14</f>
        <v>482.22983073732945</v>
      </c>
      <c r="BW14" s="58">
        <f>'12月'!AD14</f>
        <v>487.6544939883972</v>
      </c>
      <c r="BX14" s="58">
        <f>'1月'!AD14</f>
        <v>491.26960639242384</v>
      </c>
      <c r="BY14" s="58">
        <f>'2月'!AD14</f>
        <v>457.6718297895849</v>
      </c>
      <c r="BZ14" s="58">
        <f>'3月'!AD14</f>
        <v>475.6387584608816</v>
      </c>
      <c r="CA14" s="188">
        <f t="shared" si="8"/>
        <v>517.4378576007217</v>
      </c>
      <c r="CB14" s="67">
        <f>'4月'!AH14</f>
        <v>57.65627252198146</v>
      </c>
      <c r="CC14" s="58">
        <f>'5月'!AH14</f>
        <v>68.22745385710468</v>
      </c>
      <c r="CD14" s="58">
        <f>'6月'!AH14</f>
        <v>69.25697390410079</v>
      </c>
      <c r="CE14" s="58">
        <f>'7月'!AH14</f>
        <v>83.7771249734809</v>
      </c>
      <c r="CF14" s="58">
        <f>'8月'!AH14</f>
        <v>105.93959736748631</v>
      </c>
      <c r="CG14" s="58">
        <f>'9月'!AH14</f>
        <v>96.76487579433854</v>
      </c>
      <c r="CH14" s="58">
        <f>'10月'!AH14</f>
        <v>99.95631769009188</v>
      </c>
      <c r="CI14" s="58">
        <f>'11月'!AH14</f>
        <v>93.07035733230458</v>
      </c>
      <c r="CJ14" s="58">
        <f>'12月'!AH14</f>
        <v>90.77348978136511</v>
      </c>
      <c r="CK14" s="58">
        <f>'1月'!AH14</f>
        <v>94.23529228516689</v>
      </c>
      <c r="CL14" s="58">
        <f>'2月'!AH14</f>
        <v>85.4573956038644</v>
      </c>
      <c r="CM14" s="58">
        <f>'3月'!AH14</f>
        <v>99.44321182811335</v>
      </c>
      <c r="CN14" s="184">
        <f t="shared" si="9"/>
        <v>87.02441906781786</v>
      </c>
      <c r="CO14" s="104">
        <f>'4月'!AI14</f>
        <v>21.729957805907173</v>
      </c>
      <c r="CP14" s="105">
        <f>'5月'!AI15</f>
        <v>13.015539198504499</v>
      </c>
      <c r="CQ14" s="105">
        <f>'6月'!AI14</f>
        <v>21.310432569974555</v>
      </c>
      <c r="CR14" s="105">
        <f>'7月'!AI14</f>
        <v>18.13351046164065</v>
      </c>
      <c r="CS14" s="105">
        <f>'8月'!AI14</f>
        <v>15.896912477672874</v>
      </c>
      <c r="CT14" s="105">
        <f>'9月'!AI14</f>
        <v>18.14814814814815</v>
      </c>
      <c r="CU14" s="105">
        <f>'10月'!AI14</f>
        <v>16.356164383561644</v>
      </c>
      <c r="CV14" s="105">
        <f>'11月'!AI14</f>
        <v>17.4</v>
      </c>
      <c r="CW14" s="105">
        <f>'12月'!AI14</f>
        <v>19.859514687100894</v>
      </c>
      <c r="CX14" s="105">
        <f>'1月'!AI14</f>
        <v>14.679771718452757</v>
      </c>
      <c r="CY14" s="105">
        <f>'2月'!AI14</f>
        <v>20.897774424745382</v>
      </c>
      <c r="CZ14" s="210">
        <f>'3月'!AI14</f>
        <v>20.907297830374755</v>
      </c>
      <c r="DA14" s="96">
        <v>160.6</v>
      </c>
      <c r="DB14" s="56">
        <f t="shared" si="10"/>
        <v>3923.1</v>
      </c>
      <c r="DC14" s="56">
        <f t="shared" si="11"/>
        <v>4083.7</v>
      </c>
      <c r="DD14" s="56">
        <f t="shared" si="3"/>
        <v>659.8000000000001</v>
      </c>
      <c r="DE14" s="213">
        <f t="shared" si="12"/>
        <v>4743.5</v>
      </c>
      <c r="DF14" s="215">
        <f t="shared" si="13"/>
        <v>625.6446375389421</v>
      </c>
      <c r="DG14" s="218">
        <f t="shared" si="14"/>
        <v>538.6202184711242</v>
      </c>
      <c r="DH14" s="203">
        <f t="shared" si="14"/>
        <v>87.11248772958953</v>
      </c>
    </row>
    <row r="15" spans="1:112" ht="18" customHeight="1">
      <c r="A15" s="70">
        <v>10</v>
      </c>
      <c r="B15" s="69" t="s">
        <v>29</v>
      </c>
      <c r="C15" s="75">
        <f>'4月'!C15</f>
        <v>37617</v>
      </c>
      <c r="D15" s="60">
        <f>'5月'!C15</f>
        <v>37605</v>
      </c>
      <c r="E15" s="57">
        <f>'6月'!C15</f>
        <v>37591</v>
      </c>
      <c r="F15" s="57">
        <f>'7月'!C15</f>
        <v>37628</v>
      </c>
      <c r="G15" s="57">
        <f>'8月'!C15</f>
        <v>37627</v>
      </c>
      <c r="H15" s="57">
        <f>'9月'!C15</f>
        <v>37589</v>
      </c>
      <c r="I15" s="57">
        <f>'10月'!C15</f>
        <v>37578</v>
      </c>
      <c r="J15" s="57">
        <f>'11月'!C15</f>
        <v>37538</v>
      </c>
      <c r="K15" s="57">
        <f>'12月'!C15</f>
        <v>37492</v>
      </c>
      <c r="L15" s="57">
        <f>'1月'!C15</f>
        <v>37457</v>
      </c>
      <c r="M15" s="57">
        <f>'2月'!C15</f>
        <v>37413</v>
      </c>
      <c r="N15" s="61">
        <f>'3月'!C15</f>
        <v>37161</v>
      </c>
      <c r="O15" s="88">
        <f>'4月'!Z15</f>
        <v>1223.8999999999999</v>
      </c>
      <c r="P15" s="64">
        <f>'5月'!Z15</f>
        <v>1295.7</v>
      </c>
      <c r="Q15" s="58">
        <f>'6月'!Z15</f>
        <v>1222.6</v>
      </c>
      <c r="R15" s="58">
        <f>'7月'!Z15</f>
        <v>1311.6999999999998</v>
      </c>
      <c r="S15" s="58">
        <f>'8月'!Z15</f>
        <v>1437.8</v>
      </c>
      <c r="T15" s="58">
        <f>'9月'!Z15</f>
        <v>1160.5</v>
      </c>
      <c r="U15" s="58">
        <f>'10月'!Z15</f>
        <v>1265.3000000000002</v>
      </c>
      <c r="V15" s="58">
        <f>'11月'!Z15</f>
        <v>1216.3000000000002</v>
      </c>
      <c r="W15" s="58">
        <f>'12月'!Z15</f>
        <v>1189.4</v>
      </c>
      <c r="X15" s="58">
        <f>'1月'!Z15</f>
        <v>1290.8999999999999</v>
      </c>
      <c r="Y15" s="58">
        <f>'2月'!Z15</f>
        <v>1016.3000000000001</v>
      </c>
      <c r="Z15" s="58">
        <f>'3月'!Z15</f>
        <v>1230.3000000000002</v>
      </c>
      <c r="AA15" s="181">
        <f t="shared" si="4"/>
        <v>14860.699999999997</v>
      </c>
      <c r="AB15" s="89">
        <f>'4月'!D15</f>
        <v>807.0999999999999</v>
      </c>
      <c r="AC15" s="64">
        <f>'5月'!D15</f>
        <v>855.9</v>
      </c>
      <c r="AD15" s="58">
        <f>'6月'!D15</f>
        <v>825.9</v>
      </c>
      <c r="AE15" s="58">
        <f>'7月'!D15</f>
        <v>880.8</v>
      </c>
      <c r="AF15" s="58">
        <f>'8月'!D15</f>
        <v>989.6999999999999</v>
      </c>
      <c r="AG15" s="58">
        <f>'9月'!D15</f>
        <v>772</v>
      </c>
      <c r="AH15" s="58">
        <f>'10月'!D15</f>
        <v>831.6000000000001</v>
      </c>
      <c r="AI15" s="58">
        <f>'11月'!D15</f>
        <v>795.7</v>
      </c>
      <c r="AJ15" s="58">
        <f>'12月'!D15</f>
        <v>756.4000000000002</v>
      </c>
      <c r="AK15" s="58">
        <f>'1月'!D15</f>
        <v>936.4999999999999</v>
      </c>
      <c r="AL15" s="58">
        <f>'2月'!D15</f>
        <v>626.9000000000001</v>
      </c>
      <c r="AM15" s="58">
        <f>'3月'!D15</f>
        <v>819.2</v>
      </c>
      <c r="AN15" s="188">
        <f t="shared" si="5"/>
        <v>9897.7</v>
      </c>
      <c r="AO15" s="89">
        <f>'4月'!Y15</f>
        <v>416.8</v>
      </c>
      <c r="AP15" s="64">
        <f>'5月'!Y15</f>
        <v>439.8</v>
      </c>
      <c r="AQ15" s="58">
        <f>'6月'!Y15</f>
        <v>396.7</v>
      </c>
      <c r="AR15" s="58">
        <f>'7月'!Y15</f>
        <v>430.9</v>
      </c>
      <c r="AS15" s="58">
        <f>'8月'!Y15</f>
        <v>448.1</v>
      </c>
      <c r="AT15" s="58">
        <f>'9月'!Y15</f>
        <v>388.5</v>
      </c>
      <c r="AU15" s="58">
        <f>'10月'!Y15</f>
        <v>433.7</v>
      </c>
      <c r="AV15" s="58">
        <f>'11月'!Y15</f>
        <v>420.6</v>
      </c>
      <c r="AW15" s="58">
        <f>'12月'!Y15</f>
        <v>433</v>
      </c>
      <c r="AX15" s="58">
        <f>'1月'!Y15</f>
        <v>354.4</v>
      </c>
      <c r="AY15" s="58">
        <f>'2月'!Y15</f>
        <v>389.4</v>
      </c>
      <c r="AZ15" s="58">
        <f>'3月'!Y15</f>
        <v>411.1</v>
      </c>
      <c r="BA15" s="184">
        <f t="shared" si="6"/>
        <v>4962.999999999999</v>
      </c>
      <c r="BB15" s="88">
        <f>'4月'!AG15</f>
        <v>1084.5273856678273</v>
      </c>
      <c r="BC15" s="64">
        <f>'5月'!AG15</f>
        <v>1111.4685332681397</v>
      </c>
      <c r="BD15" s="58">
        <f>'6月'!AG15</f>
        <v>1084.1247461715125</v>
      </c>
      <c r="BE15" s="58">
        <f>'7月'!AG15</f>
        <v>1124.5057729830564</v>
      </c>
      <c r="BF15" s="58">
        <f>'8月'!AG15</f>
        <v>1232.642654511131</v>
      </c>
      <c r="BG15" s="58">
        <f>'9月'!AG15</f>
        <v>1029.1131270673159</v>
      </c>
      <c r="BH15" s="58">
        <f>'10月'!AG15</f>
        <v>1086.170872112887</v>
      </c>
      <c r="BI15" s="58">
        <f>'11月'!AG15</f>
        <v>1080.0610936473265</v>
      </c>
      <c r="BJ15" s="58">
        <f>'12月'!AG15</f>
        <v>1023.3581013411894</v>
      </c>
      <c r="BK15" s="58">
        <f>'1月'!AG15</f>
        <v>1111.7263924999588</v>
      </c>
      <c r="BL15" s="58">
        <f>'2月'!AG15</f>
        <v>970.1555227174665</v>
      </c>
      <c r="BM15" s="58">
        <f>'3月'!AG15</f>
        <v>1067.9770935710435</v>
      </c>
      <c r="BN15" s="195">
        <f t="shared" si="7"/>
        <v>1083.142583610696</v>
      </c>
      <c r="BO15" s="67">
        <f>'4月'!AD15</f>
        <v>715.1908268424736</v>
      </c>
      <c r="BP15" s="58">
        <f>'5月'!AD15</f>
        <v>734.2022980815008</v>
      </c>
      <c r="BQ15" s="58">
        <f>'6月'!AD15</f>
        <v>732.356149078237</v>
      </c>
      <c r="BR15" s="58">
        <f>'7月'!AD15</f>
        <v>755.1000113162127</v>
      </c>
      <c r="BS15" s="58">
        <f>'8月'!AD15</f>
        <v>848.4813153217876</v>
      </c>
      <c r="BT15" s="58">
        <f>'9月'!AD15</f>
        <v>684.5974442877792</v>
      </c>
      <c r="BU15" s="58">
        <f>'10月'!AD15</f>
        <v>713.8699891322824</v>
      </c>
      <c r="BV15" s="58">
        <f>'11月'!AD15</f>
        <v>706.5728950219335</v>
      </c>
      <c r="BW15" s="58">
        <f>'12月'!AD15</f>
        <v>650.8055051744373</v>
      </c>
      <c r="BX15" s="58">
        <f>'1月'!AD15</f>
        <v>806.5162030956786</v>
      </c>
      <c r="BY15" s="58">
        <f>'2月'!AD15</f>
        <v>598.435990545685</v>
      </c>
      <c r="BZ15" s="58">
        <f>'3月'!AD15</f>
        <v>711.1166667100699</v>
      </c>
      <c r="CA15" s="188">
        <f t="shared" si="8"/>
        <v>721.407494250176</v>
      </c>
      <c r="CB15" s="67">
        <f>'4月'!AH15</f>
        <v>369.3365588253538</v>
      </c>
      <c r="CC15" s="58">
        <f>'5月'!AH15</f>
        <v>377.2662351866387</v>
      </c>
      <c r="CD15" s="58">
        <f>'6月'!AH15</f>
        <v>351.76859709327584</v>
      </c>
      <c r="CE15" s="58">
        <f>'7月'!AH15</f>
        <v>369.40576166684383</v>
      </c>
      <c r="CF15" s="58">
        <f>'8月'!AH15</f>
        <v>384.16133918934327</v>
      </c>
      <c r="CG15" s="58">
        <f>'9月'!AH15</f>
        <v>344.5156827795365</v>
      </c>
      <c r="CH15" s="58">
        <f>'10月'!AH15</f>
        <v>372.3008829806046</v>
      </c>
      <c r="CI15" s="58">
        <f>'11月'!AH15</f>
        <v>373.48819862539295</v>
      </c>
      <c r="CJ15" s="58">
        <f>'12月'!AH15</f>
        <v>372.5525961667521</v>
      </c>
      <c r="CK15" s="58">
        <f>'1月'!AH15</f>
        <v>305.21018940428036</v>
      </c>
      <c r="CL15" s="58">
        <f>'2月'!AH15</f>
        <v>371.7195321717814</v>
      </c>
      <c r="CM15" s="58">
        <f>'3月'!AH15</f>
        <v>356.8604268609738</v>
      </c>
      <c r="CN15" s="184">
        <f t="shared" si="9"/>
        <v>361.73508936052036</v>
      </c>
      <c r="CO15" s="104">
        <f>'4月'!AI15</f>
        <v>16.206170239127747</v>
      </c>
      <c r="CP15" s="105">
        <f>'5月'!AI16</f>
        <v>17.63983628922237</v>
      </c>
      <c r="CQ15" s="105">
        <f>'6月'!AI15</f>
        <v>17.701900956532263</v>
      </c>
      <c r="CR15" s="105">
        <f>'7月'!AI15</f>
        <v>15.837874659400546</v>
      </c>
      <c r="CS15" s="105">
        <f>'8月'!AI15</f>
        <v>15.024754976255428</v>
      </c>
      <c r="CT15" s="105">
        <f>'9月'!AI15</f>
        <v>17.564766839378237</v>
      </c>
      <c r="CU15" s="105">
        <f>'10月'!AI15</f>
        <v>12.890812890812889</v>
      </c>
      <c r="CV15" s="105">
        <f>'11月'!AI15</f>
        <v>15.923086590423525</v>
      </c>
      <c r="CW15" s="105">
        <f>'12月'!AI15</f>
        <v>18.746694870438922</v>
      </c>
      <c r="CX15" s="105">
        <f>'1月'!AI15</f>
        <v>14.468766684463429</v>
      </c>
      <c r="CY15" s="105">
        <f>'2月'!AI15</f>
        <v>19.062051363853886</v>
      </c>
      <c r="CZ15" s="210">
        <f>'3月'!AI15</f>
        <v>16.73583984375</v>
      </c>
      <c r="DA15" s="96">
        <v>233.6</v>
      </c>
      <c r="DB15" s="56">
        <f t="shared" si="10"/>
        <v>9897.7</v>
      </c>
      <c r="DC15" s="56">
        <f t="shared" si="11"/>
        <v>10131.300000000001</v>
      </c>
      <c r="DD15" s="56">
        <f t="shared" si="3"/>
        <v>4962.999999999999</v>
      </c>
      <c r="DE15" s="213">
        <f>DC15+DD15</f>
        <v>15094.3</v>
      </c>
      <c r="DF15" s="215">
        <f t="shared" si="13"/>
        <v>1100.1688412924648</v>
      </c>
      <c r="DG15" s="218">
        <f t="shared" si="14"/>
        <v>738.4337519319446</v>
      </c>
      <c r="DH15" s="203">
        <f t="shared" si="14"/>
        <v>361.8409780715472</v>
      </c>
    </row>
    <row r="16" spans="1:112" ht="18" customHeight="1">
      <c r="A16" s="68">
        <v>11</v>
      </c>
      <c r="B16" s="69" t="s">
        <v>30</v>
      </c>
      <c r="C16" s="75">
        <f>'4月'!C16</f>
        <v>29807</v>
      </c>
      <c r="D16" s="60">
        <f>'5月'!C16</f>
        <v>29773</v>
      </c>
      <c r="E16" s="57">
        <f>'6月'!C16</f>
        <v>29734</v>
      </c>
      <c r="F16" s="57">
        <f>'7月'!C16</f>
        <v>29885</v>
      </c>
      <c r="G16" s="57">
        <f>'8月'!C16</f>
        <v>29843</v>
      </c>
      <c r="H16" s="57">
        <f>'9月'!C16</f>
        <v>29826</v>
      </c>
      <c r="I16" s="57">
        <f>'10月'!C16</f>
        <v>29803</v>
      </c>
      <c r="J16" s="57">
        <f>'11月'!C16</f>
        <v>29784</v>
      </c>
      <c r="K16" s="57">
        <f>'12月'!C16</f>
        <v>29765</v>
      </c>
      <c r="L16" s="57">
        <f>'1月'!C16</f>
        <v>29736</v>
      </c>
      <c r="M16" s="57">
        <f>'2月'!C16</f>
        <v>29698</v>
      </c>
      <c r="N16" s="61">
        <f>'3月'!C16</f>
        <v>29486</v>
      </c>
      <c r="O16" s="88">
        <f>'4月'!Z16</f>
        <v>864.8999999999999</v>
      </c>
      <c r="P16" s="64">
        <f>'5月'!Z16</f>
        <v>947.4000000000002</v>
      </c>
      <c r="Q16" s="58">
        <f>'6月'!Z16</f>
        <v>859</v>
      </c>
      <c r="R16" s="58">
        <f>'7月'!Z16</f>
        <v>875.6999999999998</v>
      </c>
      <c r="S16" s="58">
        <f>'8月'!Z16</f>
        <v>1013.3</v>
      </c>
      <c r="T16" s="58">
        <f>'9月'!Z16</f>
        <v>814.5999999999999</v>
      </c>
      <c r="U16" s="58">
        <f>'10月'!Z16</f>
        <v>886.7</v>
      </c>
      <c r="V16" s="58">
        <f>'11月'!Z16</f>
        <v>809.3000000000001</v>
      </c>
      <c r="W16" s="58">
        <f>'12月'!Z16</f>
        <v>772.3000000000002</v>
      </c>
      <c r="X16" s="58">
        <f>'1月'!Z16</f>
        <v>732.1</v>
      </c>
      <c r="Y16" s="58">
        <f>'2月'!Z16</f>
        <v>597.0999999999999</v>
      </c>
      <c r="Z16" s="58">
        <f>'3月'!Z16</f>
        <v>755.3000000000002</v>
      </c>
      <c r="AA16" s="181">
        <f t="shared" si="4"/>
        <v>9927.7</v>
      </c>
      <c r="AB16" s="89">
        <f>'4月'!D16</f>
        <v>662.6999999999999</v>
      </c>
      <c r="AC16" s="64">
        <f>'5月'!D16</f>
        <v>733.0000000000002</v>
      </c>
      <c r="AD16" s="58">
        <f>'6月'!D16</f>
        <v>644.6</v>
      </c>
      <c r="AE16" s="58">
        <f>'7月'!D16</f>
        <v>661.8999999999999</v>
      </c>
      <c r="AF16" s="58">
        <f>'8月'!D16</f>
        <v>790.9999999999999</v>
      </c>
      <c r="AG16" s="58">
        <f>'9月'!D16</f>
        <v>631.4</v>
      </c>
      <c r="AH16" s="58">
        <f>'10月'!D16</f>
        <v>667.4</v>
      </c>
      <c r="AI16" s="58">
        <f>'11月'!D16</f>
        <v>610.2</v>
      </c>
      <c r="AJ16" s="58">
        <f>'12月'!D16</f>
        <v>549.0000000000001</v>
      </c>
      <c r="AK16" s="58">
        <f>'1月'!D16</f>
        <v>542.6</v>
      </c>
      <c r="AL16" s="58">
        <f>'2月'!D16</f>
        <v>428.4</v>
      </c>
      <c r="AM16" s="58">
        <f>'3月'!D16</f>
        <v>557.0000000000001</v>
      </c>
      <c r="AN16" s="188">
        <f t="shared" si="5"/>
        <v>7479.199999999999</v>
      </c>
      <c r="AO16" s="89">
        <f>'4月'!Y16</f>
        <v>202.2</v>
      </c>
      <c r="AP16" s="64">
        <f>'5月'!Y16</f>
        <v>214.4</v>
      </c>
      <c r="AQ16" s="58">
        <f>'6月'!Y16</f>
        <v>214.4</v>
      </c>
      <c r="AR16" s="58">
        <f>'7月'!Y16</f>
        <v>213.8</v>
      </c>
      <c r="AS16" s="58">
        <f>'8月'!Y16</f>
        <v>222.3</v>
      </c>
      <c r="AT16" s="58">
        <f>'9月'!Y16</f>
        <v>183.2</v>
      </c>
      <c r="AU16" s="58">
        <f>'10月'!Y16</f>
        <v>219.3</v>
      </c>
      <c r="AV16" s="58">
        <f>'11月'!Y16</f>
        <v>199.1</v>
      </c>
      <c r="AW16" s="58">
        <f>'12月'!Y16</f>
        <v>223.3</v>
      </c>
      <c r="AX16" s="58">
        <f>'1月'!Y16</f>
        <v>189.5</v>
      </c>
      <c r="AY16" s="58">
        <f>'2月'!Y16</f>
        <v>168.7</v>
      </c>
      <c r="AZ16" s="58">
        <f>'3月'!Y16</f>
        <v>198.3</v>
      </c>
      <c r="BA16" s="184">
        <f t="shared" si="6"/>
        <v>2448.5</v>
      </c>
      <c r="BB16" s="88">
        <f>'4月'!AG16</f>
        <v>967.2224645217565</v>
      </c>
      <c r="BC16" s="64">
        <f>'5月'!AG16</f>
        <v>1026.4766843307914</v>
      </c>
      <c r="BD16" s="58">
        <f>'6月'!AG16</f>
        <v>962.9828927602521</v>
      </c>
      <c r="BE16" s="58">
        <f>'7月'!AG16</f>
        <v>945.2363090772691</v>
      </c>
      <c r="BF16" s="58">
        <f>'8月'!AG16</f>
        <v>1095.3019727974247</v>
      </c>
      <c r="BG16" s="58">
        <f>'9月'!AG16</f>
        <v>910.3913811216164</v>
      </c>
      <c r="BH16" s="58">
        <f>'10月'!AG16</f>
        <v>959.7431737224982</v>
      </c>
      <c r="BI16" s="58">
        <f>'11月'!AG16</f>
        <v>905.7435759692005</v>
      </c>
      <c r="BJ16" s="58">
        <f>'12月'!AG16</f>
        <v>836.9865017909108</v>
      </c>
      <c r="BK16" s="58">
        <f>'1月'!AG16</f>
        <v>794.1932012462357</v>
      </c>
      <c r="BL16" s="58">
        <f>'2月'!AG16</f>
        <v>718.0618223449388</v>
      </c>
      <c r="BM16" s="58">
        <f>'3月'!AG16</f>
        <v>826.3079471285445</v>
      </c>
      <c r="BN16" s="195">
        <f t="shared" si="7"/>
        <v>911.9284544421573</v>
      </c>
      <c r="BO16" s="67">
        <f>'4月'!AD16</f>
        <v>741.1010836380716</v>
      </c>
      <c r="BP16" s="58">
        <f>'5月'!AD16</f>
        <v>794.1813485481002</v>
      </c>
      <c r="BQ16" s="58">
        <f>'6月'!AD16</f>
        <v>722.6295374543171</v>
      </c>
      <c r="BR16" s="58">
        <f>'7月'!AD16</f>
        <v>714.4591903371524</v>
      </c>
      <c r="BS16" s="58">
        <f>'8月'!AD16</f>
        <v>855.0121982460898</v>
      </c>
      <c r="BT16" s="58">
        <f>'9月'!AD16</f>
        <v>705.6483157871207</v>
      </c>
      <c r="BU16" s="58">
        <f>'10月'!AD16</f>
        <v>722.3780242950212</v>
      </c>
      <c r="BV16" s="58">
        <f>'11月'!AD16</f>
        <v>682.9170024174053</v>
      </c>
      <c r="BW16" s="58">
        <f>'12月'!AD16</f>
        <v>594.9832830288877</v>
      </c>
      <c r="BX16" s="58">
        <f>'1月'!AD16</f>
        <v>588.6207225737024</v>
      </c>
      <c r="BY16" s="58">
        <f>'2月'!AD16</f>
        <v>515.1862078254428</v>
      </c>
      <c r="BZ16" s="58">
        <f>'3月'!AD16</f>
        <v>609.3651880717586</v>
      </c>
      <c r="CA16" s="188">
        <f t="shared" si="8"/>
        <v>687.0166600988931</v>
      </c>
      <c r="CB16" s="67">
        <f>'4月'!AH16</f>
        <v>226.12138088368502</v>
      </c>
      <c r="CC16" s="58">
        <f>'5月'!AH16</f>
        <v>232.29533578269118</v>
      </c>
      <c r="CD16" s="58">
        <f>'6月'!AH16</f>
        <v>240.35335530593485</v>
      </c>
      <c r="CE16" s="58">
        <f>'7月'!AH16</f>
        <v>230.7771187401167</v>
      </c>
      <c r="CF16" s="58">
        <f>'8月'!AH16</f>
        <v>240.2897745513348</v>
      </c>
      <c r="CG16" s="58">
        <f>'9月'!AH16</f>
        <v>204.7430653344956</v>
      </c>
      <c r="CH16" s="58">
        <f>'10月'!AH16</f>
        <v>237.365149427477</v>
      </c>
      <c r="CI16" s="58">
        <f>'11月'!AH16</f>
        <v>222.82657355179515</v>
      </c>
      <c r="CJ16" s="58">
        <f>'12月'!AH16</f>
        <v>242.00321876202295</v>
      </c>
      <c r="CK16" s="58">
        <f>'1月'!AH16</f>
        <v>205.57247867253332</v>
      </c>
      <c r="CL16" s="58">
        <f>'2月'!AH16</f>
        <v>202.87561451949625</v>
      </c>
      <c r="CM16" s="58">
        <f>'3月'!AH16</f>
        <v>216.94275905678586</v>
      </c>
      <c r="CN16" s="184">
        <f t="shared" si="9"/>
        <v>224.91179434326398</v>
      </c>
      <c r="CO16" s="104">
        <f>'4月'!AI16</f>
        <v>20.914440923494794</v>
      </c>
      <c r="CP16" s="105">
        <f>'5月'!AI17</f>
        <v>25.00744712540959</v>
      </c>
      <c r="CQ16" s="105">
        <f>'6月'!AI16</f>
        <v>17.142413900093082</v>
      </c>
      <c r="CR16" s="105">
        <f>'7月'!AI16</f>
        <v>17.253361534975074</v>
      </c>
      <c r="CS16" s="105">
        <f>'8月'!AI16</f>
        <v>15.158027812895071</v>
      </c>
      <c r="CT16" s="105">
        <f>'9月'!AI16</f>
        <v>17.184035476718403</v>
      </c>
      <c r="CU16" s="105">
        <f>'10月'!AI16</f>
        <v>14.399160922984718</v>
      </c>
      <c r="CV16" s="105">
        <f>'11月'!AI16</f>
        <v>15.355621107833496</v>
      </c>
      <c r="CW16" s="105">
        <f>'12月'!AI16</f>
        <v>16.794171220400724</v>
      </c>
      <c r="CX16" s="105">
        <f>'1月'!AI16</f>
        <v>17.67416144489495</v>
      </c>
      <c r="CY16" s="105">
        <f>'2月'!AI16</f>
        <v>15.919701213818861</v>
      </c>
      <c r="CZ16" s="210">
        <f>'3月'!AI16</f>
        <v>15.978456014362656</v>
      </c>
      <c r="DA16" s="96">
        <v>140</v>
      </c>
      <c r="DB16" s="56">
        <f t="shared" si="10"/>
        <v>7479.199999999999</v>
      </c>
      <c r="DC16" s="56">
        <f t="shared" si="11"/>
        <v>7619.199999999999</v>
      </c>
      <c r="DD16" s="56">
        <f t="shared" si="3"/>
        <v>2448.5</v>
      </c>
      <c r="DE16" s="213">
        <f t="shared" si="12"/>
        <v>10067.699999999999</v>
      </c>
      <c r="DF16" s="215">
        <f t="shared" si="13"/>
        <v>924.7884304307447</v>
      </c>
      <c r="DG16" s="218">
        <f t="shared" si="14"/>
        <v>699.8766360874807</v>
      </c>
      <c r="DH16" s="203">
        <f t="shared" si="14"/>
        <v>225.08536650948534</v>
      </c>
    </row>
    <row r="17" spans="1:112" ht="18" customHeight="1">
      <c r="A17" s="68">
        <v>12</v>
      </c>
      <c r="B17" s="69" t="s">
        <v>31</v>
      </c>
      <c r="C17" s="75">
        <f>'4月'!C17</f>
        <v>28623</v>
      </c>
      <c r="D17" s="60">
        <f>'5月'!C17</f>
        <v>28567</v>
      </c>
      <c r="E17" s="57">
        <f>'6月'!C17</f>
        <v>28532</v>
      </c>
      <c r="F17" s="57">
        <f>'7月'!C17</f>
        <v>28641</v>
      </c>
      <c r="G17" s="57">
        <f>'8月'!C17</f>
        <v>28629</v>
      </c>
      <c r="H17" s="57">
        <f>'9月'!C17</f>
        <v>28615</v>
      </c>
      <c r="I17" s="57">
        <f>'10月'!C17</f>
        <v>28576</v>
      </c>
      <c r="J17" s="57">
        <f>'11月'!C17</f>
        <v>28558</v>
      </c>
      <c r="K17" s="57">
        <f>'12月'!C17</f>
        <v>28515</v>
      </c>
      <c r="L17" s="57">
        <f>'1月'!C17</f>
        <v>28480</v>
      </c>
      <c r="M17" s="57">
        <f>'2月'!C17</f>
        <v>28458</v>
      </c>
      <c r="N17" s="61">
        <f>'3月'!C17</f>
        <v>28308</v>
      </c>
      <c r="O17" s="88">
        <f>'4月'!Z17</f>
        <v>925.5000000000001</v>
      </c>
      <c r="P17" s="64">
        <f>'5月'!Z17</f>
        <v>979.3</v>
      </c>
      <c r="Q17" s="58">
        <f>'6月'!Z17</f>
        <v>838.7</v>
      </c>
      <c r="R17" s="58">
        <f>'7月'!Z17</f>
        <v>913.8</v>
      </c>
      <c r="S17" s="58">
        <f>'8月'!Z17</f>
        <v>1075.8</v>
      </c>
      <c r="T17" s="58">
        <f>'9月'!Z17</f>
        <v>827.9999999999999</v>
      </c>
      <c r="U17" s="58">
        <f>'10月'!Z17</f>
        <v>952.6</v>
      </c>
      <c r="V17" s="58">
        <f>'11月'!Z17</f>
        <v>858.8</v>
      </c>
      <c r="W17" s="58">
        <f>'12月'!Z17</f>
        <v>796.5</v>
      </c>
      <c r="X17" s="58">
        <f>'1月'!Z17</f>
        <v>799</v>
      </c>
      <c r="Y17" s="58">
        <f>'2月'!Z17</f>
        <v>658.8000000000001</v>
      </c>
      <c r="Z17" s="58">
        <f>'3月'!Z17</f>
        <v>818.6</v>
      </c>
      <c r="AA17" s="181">
        <f t="shared" si="4"/>
        <v>10445.4</v>
      </c>
      <c r="AB17" s="89">
        <f>'4月'!D17</f>
        <v>649.4000000000001</v>
      </c>
      <c r="AC17" s="64">
        <f>'5月'!D17</f>
        <v>671.4</v>
      </c>
      <c r="AD17" s="58">
        <f>'6月'!D17</f>
        <v>560.6</v>
      </c>
      <c r="AE17" s="58">
        <f>'7月'!D17</f>
        <v>623.1</v>
      </c>
      <c r="AF17" s="58">
        <f>'8月'!D17</f>
        <v>744.5999999999999</v>
      </c>
      <c r="AG17" s="58">
        <f>'9月'!D17</f>
        <v>576.0999999999999</v>
      </c>
      <c r="AH17" s="58">
        <f>'10月'!D17</f>
        <v>643.5</v>
      </c>
      <c r="AI17" s="58">
        <f>'11月'!D17</f>
        <v>584</v>
      </c>
      <c r="AJ17" s="58">
        <f>'12月'!D17</f>
        <v>532.1</v>
      </c>
      <c r="AK17" s="58">
        <f>'1月'!D17</f>
        <v>537.1</v>
      </c>
      <c r="AL17" s="58">
        <f>'2月'!D17</f>
        <v>422.90000000000003</v>
      </c>
      <c r="AM17" s="58">
        <f>'3月'!D17</f>
        <v>550.2</v>
      </c>
      <c r="AN17" s="188">
        <f t="shared" si="5"/>
        <v>7095</v>
      </c>
      <c r="AO17" s="89">
        <f>'4月'!Y17</f>
        <v>276.1</v>
      </c>
      <c r="AP17" s="64">
        <f>'5月'!Y17</f>
        <v>307.9</v>
      </c>
      <c r="AQ17" s="58">
        <f>'6月'!Y17</f>
        <v>278.1</v>
      </c>
      <c r="AR17" s="58">
        <f>'7月'!Y17</f>
        <v>290.7</v>
      </c>
      <c r="AS17" s="58">
        <f>'8月'!Y17</f>
        <v>331.2</v>
      </c>
      <c r="AT17" s="58">
        <f>'9月'!Y17</f>
        <v>251.9</v>
      </c>
      <c r="AU17" s="58">
        <f>'10月'!Y17</f>
        <v>309.1</v>
      </c>
      <c r="AV17" s="58">
        <f>'11月'!Y17</f>
        <v>274.8</v>
      </c>
      <c r="AW17" s="58">
        <f>'12月'!Y17</f>
        <v>264.4</v>
      </c>
      <c r="AX17" s="58">
        <f>'1月'!Y17</f>
        <v>261.9</v>
      </c>
      <c r="AY17" s="58">
        <f>'2月'!Y17</f>
        <v>235.9</v>
      </c>
      <c r="AZ17" s="58">
        <f>'3月'!Y17</f>
        <v>268.4</v>
      </c>
      <c r="BA17" s="184">
        <f t="shared" si="6"/>
        <v>3350.4000000000005</v>
      </c>
      <c r="BB17" s="88">
        <f>'4月'!AG17</f>
        <v>1077.8045627642107</v>
      </c>
      <c r="BC17" s="64">
        <f>'5月'!AG17</f>
        <v>1105.8326943902111</v>
      </c>
      <c r="BD17" s="58">
        <f>'6月'!AG17</f>
        <v>979.8355063320716</v>
      </c>
      <c r="BE17" s="58">
        <f>'7月'!AG17</f>
        <v>1029.2035667343564</v>
      </c>
      <c r="BF17" s="58">
        <f>'8月'!AG17</f>
        <v>1212.1703799102872</v>
      </c>
      <c r="BG17" s="58">
        <f>'9月'!AG17</f>
        <v>964.5290931329721</v>
      </c>
      <c r="BH17" s="58">
        <f>'10月'!AG17</f>
        <v>1075.3440739804212</v>
      </c>
      <c r="BI17" s="58">
        <f>'11月'!AG17</f>
        <v>1002.4044634311458</v>
      </c>
      <c r="BJ17" s="58">
        <f>'12月'!AG17</f>
        <v>901.0537747535253</v>
      </c>
      <c r="BK17" s="58">
        <f>'1月'!AG17</f>
        <v>904.992750996738</v>
      </c>
      <c r="BL17" s="58">
        <f>'2月'!AG17</f>
        <v>826.7823258335593</v>
      </c>
      <c r="BM17" s="58">
        <f>'3月'!AG17</f>
        <v>932.8264664724893</v>
      </c>
      <c r="BN17" s="195">
        <f t="shared" si="7"/>
        <v>1000.0885635706917</v>
      </c>
      <c r="BO17" s="67">
        <f>'4月'!AD17</f>
        <v>756.2682691075942</v>
      </c>
      <c r="BP17" s="58">
        <f>'5月'!AD17</f>
        <v>758.1497712790643</v>
      </c>
      <c r="BQ17" s="58">
        <f>'6月'!AD17</f>
        <v>654.9371465956352</v>
      </c>
      <c r="BR17" s="58">
        <f>'7月'!AD17</f>
        <v>701.7911385775636</v>
      </c>
      <c r="BS17" s="58">
        <f>'8月'!AD17</f>
        <v>838.9868608302655</v>
      </c>
      <c r="BT17" s="58">
        <f>'9月'!AD17</f>
        <v>671.0932494612381</v>
      </c>
      <c r="BU17" s="58">
        <f>'10月'!AD17</f>
        <v>726.4160314994763</v>
      </c>
      <c r="BV17" s="58">
        <f>'11月'!AD17</f>
        <v>681.6537105773047</v>
      </c>
      <c r="BW17" s="58">
        <f>'12月'!AD17</f>
        <v>601.9469096627129</v>
      </c>
      <c r="BX17" s="58">
        <f>'1月'!AD17</f>
        <v>608.3499456324755</v>
      </c>
      <c r="BY17" s="58">
        <f>'2月'!AD17</f>
        <v>530.7320060640744</v>
      </c>
      <c r="BZ17" s="58">
        <f>'3月'!AD17</f>
        <v>626.974250981143</v>
      </c>
      <c r="CA17" s="188">
        <f t="shared" si="8"/>
        <v>679.306523305384</v>
      </c>
      <c r="CB17" s="67">
        <f>'4月'!AH17</f>
        <v>321.53629365661646</v>
      </c>
      <c r="CC17" s="58">
        <f>'5月'!AH17</f>
        <v>347.6829231111467</v>
      </c>
      <c r="CD17" s="58">
        <f>'6月'!AH17</f>
        <v>324.89835973643636</v>
      </c>
      <c r="CE17" s="58">
        <f>'7月'!AH17</f>
        <v>327.41242815679306</v>
      </c>
      <c r="CF17" s="58">
        <f>'8月'!AH17</f>
        <v>373.1835190800215</v>
      </c>
      <c r="CG17" s="58">
        <f>'9月'!AH17</f>
        <v>293.43584367173395</v>
      </c>
      <c r="CH17" s="58">
        <f>'10月'!AH17</f>
        <v>348.928042480945</v>
      </c>
      <c r="CI17" s="58">
        <f>'11月'!AH17</f>
        <v>320.75075285384133</v>
      </c>
      <c r="CJ17" s="58">
        <f>'12月'!AH17</f>
        <v>299.1068650908124</v>
      </c>
      <c r="CK17" s="58">
        <f>'1月'!AH17</f>
        <v>296.64280536426236</v>
      </c>
      <c r="CL17" s="58">
        <f>'2月'!AH17</f>
        <v>296.0503197694848</v>
      </c>
      <c r="CM17" s="58">
        <f>'3月'!AH17</f>
        <v>305.85221549134627</v>
      </c>
      <c r="CN17" s="184">
        <f t="shared" si="9"/>
        <v>320.78204026530784</v>
      </c>
      <c r="CO17" s="104">
        <f>'4月'!AI17</f>
        <v>24.145364952263627</v>
      </c>
      <c r="CP17" s="105">
        <f>'5月'!AI18</f>
        <v>13.877827670931122</v>
      </c>
      <c r="CQ17" s="105">
        <f>'6月'!AI17</f>
        <v>21.209418480199783</v>
      </c>
      <c r="CR17" s="105">
        <f>'7月'!AI17</f>
        <v>19.627668111057613</v>
      </c>
      <c r="CS17" s="105">
        <f>'8月'!AI17</f>
        <v>18.533440773569705</v>
      </c>
      <c r="CT17" s="105">
        <f>'9月'!AI17</f>
        <v>18.60788057628884</v>
      </c>
      <c r="CU17" s="105">
        <f>'10月'!AI17</f>
        <v>20.54390054390054</v>
      </c>
      <c r="CV17" s="105">
        <f>'11月'!AI17</f>
        <v>19.09246575342466</v>
      </c>
      <c r="CW17" s="105">
        <f>'12月'!AI17</f>
        <v>19.751926329637286</v>
      </c>
      <c r="CX17" s="105">
        <f>'1月'!AI17</f>
        <v>18.46955874138894</v>
      </c>
      <c r="CY17" s="105">
        <f>'2月'!AI17</f>
        <v>17.852920312130525</v>
      </c>
      <c r="CZ17" s="210">
        <f>'3月'!AI17</f>
        <v>21.174118502362777</v>
      </c>
      <c r="DA17" s="96">
        <v>210</v>
      </c>
      <c r="DB17" s="56">
        <f t="shared" si="10"/>
        <v>7095</v>
      </c>
      <c r="DC17" s="56">
        <f t="shared" si="11"/>
        <v>7305</v>
      </c>
      <c r="DD17" s="56">
        <f t="shared" si="3"/>
        <v>3350.4000000000005</v>
      </c>
      <c r="DE17" s="213">
        <f t="shared" si="12"/>
        <v>10655.400000000001</v>
      </c>
      <c r="DF17" s="215">
        <f t="shared" si="13"/>
        <v>1020.1948877277222</v>
      </c>
      <c r="DG17" s="218">
        <f t="shared" si="14"/>
        <v>699.4128474624142</v>
      </c>
      <c r="DH17" s="203">
        <f t="shared" si="14"/>
        <v>321.21983770267997</v>
      </c>
    </row>
    <row r="18" spans="1:112" ht="18" customHeight="1">
      <c r="A18" s="68">
        <v>13</v>
      </c>
      <c r="B18" s="69" t="s">
        <v>32</v>
      </c>
      <c r="C18" s="75">
        <f>'4月'!C18</f>
        <v>124633</v>
      </c>
      <c r="D18" s="60">
        <f>'5月'!C18</f>
        <v>124623</v>
      </c>
      <c r="E18" s="57">
        <f>'6月'!C18</f>
        <v>124580</v>
      </c>
      <c r="F18" s="57">
        <f>'7月'!C18</f>
        <v>125036</v>
      </c>
      <c r="G18" s="57">
        <f>'8月'!C18</f>
        <v>124943</v>
      </c>
      <c r="H18" s="57">
        <f>'9月'!C18</f>
        <v>124914</v>
      </c>
      <c r="I18" s="57">
        <f>'10月'!C18</f>
        <v>124871</v>
      </c>
      <c r="J18" s="57">
        <f>'11月'!C18</f>
        <v>124797</v>
      </c>
      <c r="K18" s="57">
        <f>'12月'!C18</f>
        <v>124775</v>
      </c>
      <c r="L18" s="57">
        <f>'1月'!C18</f>
        <v>124700</v>
      </c>
      <c r="M18" s="57">
        <f>'2月'!C18</f>
        <v>124600</v>
      </c>
      <c r="N18" s="61">
        <f>'3月'!C18</f>
        <v>124074</v>
      </c>
      <c r="O18" s="88">
        <f>'4月'!Z18</f>
        <v>3240.9</v>
      </c>
      <c r="P18" s="64">
        <f>'5月'!Z18</f>
        <v>3489.6</v>
      </c>
      <c r="Q18" s="58">
        <f>'6月'!Z18</f>
        <v>3167.3</v>
      </c>
      <c r="R18" s="58">
        <f>'7月'!Z18</f>
        <v>3410.6</v>
      </c>
      <c r="S18" s="58">
        <f>'8月'!Z18</f>
        <v>3533.8</v>
      </c>
      <c r="T18" s="58">
        <f>'9月'!Z18</f>
        <v>3014.3999999999996</v>
      </c>
      <c r="U18" s="58">
        <f>'10月'!Z18</f>
        <v>3297.2</v>
      </c>
      <c r="V18" s="58">
        <f>'11月'!Z18</f>
        <v>3071.0999999999995</v>
      </c>
      <c r="W18" s="58">
        <f>'12月'!Z18</f>
        <v>2841.6</v>
      </c>
      <c r="X18" s="58">
        <f>'1月'!Z18</f>
        <v>2815.6</v>
      </c>
      <c r="Y18" s="58">
        <f>'2月'!Z18</f>
        <v>2363.4</v>
      </c>
      <c r="Z18" s="58">
        <f>'3月'!Z18</f>
        <v>3042.4</v>
      </c>
      <c r="AA18" s="181">
        <f t="shared" si="4"/>
        <v>37287.899999999994</v>
      </c>
      <c r="AB18" s="89">
        <f>'4月'!D18</f>
        <v>2272.3</v>
      </c>
      <c r="AC18" s="64">
        <f>'5月'!D18</f>
        <v>2360.6</v>
      </c>
      <c r="AD18" s="58">
        <f>'6月'!D18</f>
        <v>2122.5</v>
      </c>
      <c r="AE18" s="58">
        <f>'7月'!D18</f>
        <v>2301</v>
      </c>
      <c r="AF18" s="58">
        <f>'8月'!D18</f>
        <v>2436.1</v>
      </c>
      <c r="AG18" s="58">
        <f>'9月'!D18</f>
        <v>2066.7</v>
      </c>
      <c r="AH18" s="58">
        <f>'10月'!D18</f>
        <v>2177.1</v>
      </c>
      <c r="AI18" s="58">
        <f>'11月'!D18</f>
        <v>2049.7999999999997</v>
      </c>
      <c r="AJ18" s="58">
        <f>'12月'!D18</f>
        <v>1860</v>
      </c>
      <c r="AK18" s="58">
        <f>'1月'!D18</f>
        <v>1976.1</v>
      </c>
      <c r="AL18" s="58">
        <f>'2月'!D18</f>
        <v>1562.4</v>
      </c>
      <c r="AM18" s="58">
        <f>'3月'!D18</f>
        <v>1989.3000000000002</v>
      </c>
      <c r="AN18" s="188">
        <f t="shared" si="5"/>
        <v>25173.9</v>
      </c>
      <c r="AO18" s="89">
        <f>'4月'!Y18</f>
        <v>968.6</v>
      </c>
      <c r="AP18" s="64">
        <f>'5月'!Y18</f>
        <v>1129</v>
      </c>
      <c r="AQ18" s="58">
        <f>'6月'!Y18</f>
        <v>1044.8</v>
      </c>
      <c r="AR18" s="58">
        <f>'7月'!Y18</f>
        <v>1109.6</v>
      </c>
      <c r="AS18" s="58">
        <f>'8月'!Y18</f>
        <v>1097.7</v>
      </c>
      <c r="AT18" s="58">
        <f>'9月'!Y18</f>
        <v>947.7</v>
      </c>
      <c r="AU18" s="58">
        <f>'10月'!Y18</f>
        <v>1120.1</v>
      </c>
      <c r="AV18" s="58">
        <f>'11月'!Y18</f>
        <v>1021.3</v>
      </c>
      <c r="AW18" s="58">
        <f>'12月'!Y18</f>
        <v>981.6</v>
      </c>
      <c r="AX18" s="58">
        <f>'1月'!Y18</f>
        <v>839.5</v>
      </c>
      <c r="AY18" s="58">
        <f>'2月'!Y18</f>
        <v>801</v>
      </c>
      <c r="AZ18" s="58">
        <f>'3月'!Y18</f>
        <v>1053.1</v>
      </c>
      <c r="BA18" s="184">
        <f t="shared" si="6"/>
        <v>12114</v>
      </c>
      <c r="BB18" s="88">
        <f>'4月'!AG18</f>
        <v>866.7848804088804</v>
      </c>
      <c r="BC18" s="64">
        <f>'5月'!AG18</f>
        <v>903.2661863017571</v>
      </c>
      <c r="BD18" s="58">
        <f>'6月'!AG18</f>
        <v>847.4608016267994</v>
      </c>
      <c r="BE18" s="58">
        <f>'7月'!AG18</f>
        <v>879.9014270986729</v>
      </c>
      <c r="BF18" s="58">
        <f>'8月'!AG18</f>
        <v>912.3644252746994</v>
      </c>
      <c r="BG18" s="58">
        <f>'9月'!AG18</f>
        <v>804.3934226748001</v>
      </c>
      <c r="BH18" s="58">
        <f>'10月'!AG18</f>
        <v>851.769348548347</v>
      </c>
      <c r="BI18" s="58">
        <f>'11月'!AG18</f>
        <v>820.2921544588411</v>
      </c>
      <c r="BJ18" s="58">
        <f>'12月'!AG18</f>
        <v>734.6384782931858</v>
      </c>
      <c r="BK18" s="58">
        <f>'1月'!AG18</f>
        <v>728.3545024187081</v>
      </c>
      <c r="BL18" s="58">
        <f>'2月'!AG18</f>
        <v>677.4249025452878</v>
      </c>
      <c r="BM18" s="58">
        <f>'3月'!AG18</f>
        <v>790.9951761357817</v>
      </c>
      <c r="BN18" s="195">
        <f t="shared" si="7"/>
        <v>817.8317093118968</v>
      </c>
      <c r="BO18" s="67">
        <f>'4月'!AD18</f>
        <v>607.7309647792587</v>
      </c>
      <c r="BP18" s="58">
        <f>'5月'!AD18</f>
        <v>611.0299631430329</v>
      </c>
      <c r="BQ18" s="58">
        <f>'6月'!AD18</f>
        <v>567.9081714560925</v>
      </c>
      <c r="BR18" s="58">
        <f>'7月'!AD18</f>
        <v>593.6354845933403</v>
      </c>
      <c r="BS18" s="58">
        <f>'8月'!AD18</f>
        <v>628.9577724861891</v>
      </c>
      <c r="BT18" s="58">
        <f>'9月'!AD18</f>
        <v>551.4994316089469</v>
      </c>
      <c r="BU18" s="58">
        <f>'10月'!AD18</f>
        <v>562.412667937828</v>
      </c>
      <c r="BV18" s="58">
        <f>'11月'!AD18</f>
        <v>547.5024773565603</v>
      </c>
      <c r="BW18" s="58">
        <f>'12月'!AD18</f>
        <v>480.86555800440794</v>
      </c>
      <c r="BX18" s="58">
        <f>'1月'!AD18</f>
        <v>511.1881418630519</v>
      </c>
      <c r="BY18" s="58">
        <f>'2月'!AD18</f>
        <v>447.8330658105939</v>
      </c>
      <c r="BZ18" s="58">
        <f>'3月'!AD18</f>
        <v>517.1991532628551</v>
      </c>
      <c r="CA18" s="188">
        <f t="shared" si="8"/>
        <v>552.1365822973878</v>
      </c>
      <c r="CB18" s="67">
        <f>'4月'!AH18</f>
        <v>259.0539156296219</v>
      </c>
      <c r="CC18" s="58">
        <f>'5月'!AH18</f>
        <v>292.2362231587241</v>
      </c>
      <c r="CD18" s="58">
        <f>'6月'!AH18</f>
        <v>279.55263017070695</v>
      </c>
      <c r="CE18" s="58">
        <f>'7月'!AH18</f>
        <v>286.26594250533265</v>
      </c>
      <c r="CF18" s="58">
        <f>'8月'!AH18</f>
        <v>283.4066527885103</v>
      </c>
      <c r="CG18" s="58">
        <f>'9月'!AH18</f>
        <v>252.89399106585333</v>
      </c>
      <c r="CH18" s="58">
        <f>'10月'!AH18</f>
        <v>289.35668061051905</v>
      </c>
      <c r="CI18" s="58">
        <f>'11月'!AH18</f>
        <v>272.78967710228073</v>
      </c>
      <c r="CJ18" s="58">
        <f>'12月'!AH18</f>
        <v>253.7729202887779</v>
      </c>
      <c r="CK18" s="58">
        <f>'1月'!AH18</f>
        <v>217.16636055565615</v>
      </c>
      <c r="CL18" s="58">
        <f>'2月'!AH18</f>
        <v>229.59183673469386</v>
      </c>
      <c r="CM18" s="58">
        <f>'3月'!AH18</f>
        <v>273.7960228729265</v>
      </c>
      <c r="CN18" s="184">
        <f t="shared" si="9"/>
        <v>265.69512701450924</v>
      </c>
      <c r="CO18" s="104">
        <f>'4月'!AI18</f>
        <v>16.696738986929542</v>
      </c>
      <c r="CP18" s="105">
        <f>'5月'!AI19</f>
        <v>21.07314836046778</v>
      </c>
      <c r="CQ18" s="105">
        <f>'6月'!AI18</f>
        <v>14.374558303886927</v>
      </c>
      <c r="CR18" s="105">
        <f>'7月'!AI18</f>
        <v>13.824424163407215</v>
      </c>
      <c r="CS18" s="105">
        <f>'8月'!AI18</f>
        <v>13.11933007676204</v>
      </c>
      <c r="CT18" s="105">
        <f>'9月'!AI18</f>
        <v>16.088450186287318</v>
      </c>
      <c r="CU18" s="105">
        <f>'10月'!AI18</f>
        <v>13.219420329796518</v>
      </c>
      <c r="CV18" s="105">
        <f>'11月'!AI18</f>
        <v>13.889159918040786</v>
      </c>
      <c r="CW18" s="105">
        <f>'12月'!AI18</f>
        <v>16.387096774193548</v>
      </c>
      <c r="CX18" s="105">
        <f>'1月'!AI18</f>
        <v>14.948636202621323</v>
      </c>
      <c r="CY18" s="105">
        <f>'2月'!AI18</f>
        <v>15.809011776753712</v>
      </c>
      <c r="CZ18" s="210">
        <f>'3月'!AI18</f>
        <v>17.131654350776653</v>
      </c>
      <c r="DA18" s="96">
        <v>1759.1</v>
      </c>
      <c r="DB18" s="56">
        <f t="shared" si="10"/>
        <v>25173.9</v>
      </c>
      <c r="DC18" s="56">
        <f t="shared" si="11"/>
        <v>26933</v>
      </c>
      <c r="DD18" s="56">
        <f t="shared" si="3"/>
        <v>12114</v>
      </c>
      <c r="DE18" s="213">
        <f>DC18+DD18</f>
        <v>39047</v>
      </c>
      <c r="DF18" s="215">
        <f t="shared" si="13"/>
        <v>856.4138702769972</v>
      </c>
      <c r="DG18" s="218">
        <f t="shared" si="14"/>
        <v>590.7187432624878</v>
      </c>
      <c r="DH18" s="203">
        <f t="shared" si="14"/>
        <v>265.7866205595408</v>
      </c>
    </row>
    <row r="19" spans="1:112" ht="18" customHeight="1">
      <c r="A19" s="68">
        <v>14</v>
      </c>
      <c r="B19" s="69" t="s">
        <v>33</v>
      </c>
      <c r="C19" s="75">
        <f>'4月'!C19</f>
        <v>18091</v>
      </c>
      <c r="D19" s="60">
        <f>'5月'!C19</f>
        <v>18094</v>
      </c>
      <c r="E19" s="57">
        <f>'6月'!C19</f>
        <v>18086</v>
      </c>
      <c r="F19" s="57">
        <f>'7月'!C19</f>
        <v>18081</v>
      </c>
      <c r="G19" s="57">
        <f>'8月'!C19</f>
        <v>18067</v>
      </c>
      <c r="H19" s="57">
        <f>'9月'!C19</f>
        <v>18054</v>
      </c>
      <c r="I19" s="57">
        <f>'10月'!C19</f>
        <v>18027</v>
      </c>
      <c r="J19" s="57">
        <f>'11月'!C19</f>
        <v>18001</v>
      </c>
      <c r="K19" s="57">
        <f>'12月'!C19</f>
        <v>17998</v>
      </c>
      <c r="L19" s="57">
        <f>'1月'!C19</f>
        <v>17983</v>
      </c>
      <c r="M19" s="57">
        <f>'2月'!C19</f>
        <v>17964</v>
      </c>
      <c r="N19" s="61">
        <f>'3月'!C19</f>
        <v>17893</v>
      </c>
      <c r="O19" s="88">
        <f>'4月'!Z19</f>
        <v>530.8</v>
      </c>
      <c r="P19" s="64">
        <f>'5月'!Z19</f>
        <v>594.5000000000001</v>
      </c>
      <c r="Q19" s="58">
        <f>'6月'!Z19</f>
        <v>504.4</v>
      </c>
      <c r="R19" s="58">
        <f>'7月'!Z19</f>
        <v>590.1</v>
      </c>
      <c r="S19" s="58">
        <f>'8月'!Z19</f>
        <v>661.1</v>
      </c>
      <c r="T19" s="58">
        <f>'9月'!Z19</f>
        <v>551.4</v>
      </c>
      <c r="U19" s="58">
        <f>'10月'!Z19</f>
        <v>586.3000000000001</v>
      </c>
      <c r="V19" s="58">
        <f>'11月'!Z19</f>
        <v>539.9</v>
      </c>
      <c r="W19" s="58">
        <f>'12月'!Z19</f>
        <v>449.40000000000003</v>
      </c>
      <c r="X19" s="58">
        <f>'1月'!Z19</f>
        <v>477.5</v>
      </c>
      <c r="Y19" s="58">
        <f>'2月'!Z19</f>
        <v>374.79999999999995</v>
      </c>
      <c r="Z19" s="58">
        <f>'3月'!Z19</f>
        <v>506</v>
      </c>
      <c r="AA19" s="181">
        <f t="shared" si="4"/>
        <v>6366.2</v>
      </c>
      <c r="AB19" s="89">
        <f>'4月'!D19</f>
        <v>399.2</v>
      </c>
      <c r="AC19" s="64">
        <f>'5月'!D19</f>
        <v>436.1000000000001</v>
      </c>
      <c r="AD19" s="58">
        <f>'6月'!D19</f>
        <v>371.5</v>
      </c>
      <c r="AE19" s="58">
        <f>'7月'!D19</f>
        <v>445.1</v>
      </c>
      <c r="AF19" s="58">
        <f>'8月'!D19</f>
        <v>475.6</v>
      </c>
      <c r="AG19" s="58">
        <f>'9月'!D19</f>
        <v>409.9</v>
      </c>
      <c r="AH19" s="58">
        <f>'10月'!D19</f>
        <v>415.30000000000007</v>
      </c>
      <c r="AI19" s="58">
        <f>'11月'!D19</f>
        <v>399.4</v>
      </c>
      <c r="AJ19" s="58">
        <f>'12月'!D19</f>
        <v>329.90000000000003</v>
      </c>
      <c r="AK19" s="58">
        <f>'1月'!D19</f>
        <v>345.7</v>
      </c>
      <c r="AL19" s="58">
        <f>'2月'!D19</f>
        <v>258.59999999999997</v>
      </c>
      <c r="AM19" s="58">
        <f>'3月'!D19</f>
        <v>371.2</v>
      </c>
      <c r="AN19" s="188">
        <f t="shared" si="5"/>
        <v>4657.5</v>
      </c>
      <c r="AO19" s="89">
        <f>'4月'!Y19</f>
        <v>131.6</v>
      </c>
      <c r="AP19" s="64">
        <f>'5月'!Y19</f>
        <v>158.4</v>
      </c>
      <c r="AQ19" s="58">
        <f>'6月'!Y19</f>
        <v>132.9</v>
      </c>
      <c r="AR19" s="58">
        <f>'7月'!Y19</f>
        <v>145</v>
      </c>
      <c r="AS19" s="58">
        <f>'8月'!Y19</f>
        <v>185.5</v>
      </c>
      <c r="AT19" s="58">
        <f>'9月'!Y19</f>
        <v>141.5</v>
      </c>
      <c r="AU19" s="58">
        <f>'10月'!Y19</f>
        <v>171</v>
      </c>
      <c r="AV19" s="58">
        <f>'11月'!Y19</f>
        <v>140.5</v>
      </c>
      <c r="AW19" s="58">
        <f>'12月'!Y19</f>
        <v>119.5</v>
      </c>
      <c r="AX19" s="58">
        <f>'1月'!Y19</f>
        <v>131.8</v>
      </c>
      <c r="AY19" s="58">
        <f>'2月'!Y19</f>
        <v>116.2</v>
      </c>
      <c r="AZ19" s="58">
        <f>'3月'!Y19</f>
        <v>134.8</v>
      </c>
      <c r="BA19" s="184">
        <f t="shared" si="6"/>
        <v>1708.7</v>
      </c>
      <c r="BB19" s="88">
        <f>'4月'!AG19</f>
        <v>978.0185359202547</v>
      </c>
      <c r="BC19" s="64">
        <f>'5月'!AG19</f>
        <v>1059.8772717386266</v>
      </c>
      <c r="BD19" s="58">
        <f>'6月'!AG19</f>
        <v>929.6324965903644</v>
      </c>
      <c r="BE19" s="58">
        <f>'7月'!AG19</f>
        <v>1052.7893297366156</v>
      </c>
      <c r="BF19" s="58">
        <f>'8月'!AG19</f>
        <v>1180.373412941435</v>
      </c>
      <c r="BG19" s="58">
        <f>'9月'!AG19</f>
        <v>1018.0569402902405</v>
      </c>
      <c r="BH19" s="58">
        <f>'10月'!AG19</f>
        <v>1049.1431311813644</v>
      </c>
      <c r="BI19" s="58">
        <f>'11月'!AG19</f>
        <v>999.7592726330017</v>
      </c>
      <c r="BJ19" s="58">
        <f>'12月'!AG19</f>
        <v>805.4658402904984</v>
      </c>
      <c r="BK19" s="58">
        <f>'1月'!AG19</f>
        <v>856.5437249875779</v>
      </c>
      <c r="BL19" s="58">
        <f>'2月'!AG19</f>
        <v>745.1410758023984</v>
      </c>
      <c r="BM19" s="58">
        <f>'3月'!AG19</f>
        <v>912.2327527614872</v>
      </c>
      <c r="BN19" s="195">
        <f t="shared" si="7"/>
        <v>966.0819671882373</v>
      </c>
      <c r="BO19" s="67">
        <f>'4月'!AD19</f>
        <v>735.5406924253311</v>
      </c>
      <c r="BP19" s="58">
        <f>'5月'!AD19</f>
        <v>777.4810398742053</v>
      </c>
      <c r="BQ19" s="58">
        <f>'6月'!AD19</f>
        <v>684.6916583729587</v>
      </c>
      <c r="BR19" s="58">
        <f>'7月'!AD19</f>
        <v>794.0968152275335</v>
      </c>
      <c r="BS19" s="58">
        <f>'8月'!AD19</f>
        <v>849.1689535546006</v>
      </c>
      <c r="BT19" s="58">
        <f>'9月'!AD19</f>
        <v>756.8036630848196</v>
      </c>
      <c r="BU19" s="58">
        <f>'10月'!AD19</f>
        <v>743.1505072140893</v>
      </c>
      <c r="BV19" s="58">
        <f>'11月'!AD19</f>
        <v>739.5885413773309</v>
      </c>
      <c r="BW19" s="58">
        <f>'12月'!AD19</f>
        <v>591.2843362524152</v>
      </c>
      <c r="BX19" s="58">
        <f>'1月'!AD19</f>
        <v>620.1197188025251</v>
      </c>
      <c r="BY19" s="58">
        <f>'2月'!AD19</f>
        <v>514.1234850653688</v>
      </c>
      <c r="BZ19" s="58">
        <f>'3月'!AD19</f>
        <v>669.2110628953834</v>
      </c>
      <c r="CA19" s="188">
        <f t="shared" si="8"/>
        <v>706.7837583140988</v>
      </c>
      <c r="CB19" s="67">
        <f>'4月'!AH19</f>
        <v>242.47784349492377</v>
      </c>
      <c r="CC19" s="58">
        <f>'5月'!AH19</f>
        <v>282.3962318644213</v>
      </c>
      <c r="CD19" s="58">
        <f>'6月'!AH19</f>
        <v>244.9408382174057</v>
      </c>
      <c r="CE19" s="58">
        <f>'7月'!AH19</f>
        <v>258.6925145090819</v>
      </c>
      <c r="CF19" s="58">
        <f>'8月'!AH19</f>
        <v>331.20445938683434</v>
      </c>
      <c r="CG19" s="58">
        <f>'9月'!AH19</f>
        <v>261.2532772054208</v>
      </c>
      <c r="CH19" s="58">
        <f>'10月'!AH19</f>
        <v>305.99262396727494</v>
      </c>
      <c r="CI19" s="58">
        <f>'11月'!AH19</f>
        <v>260.170731255671</v>
      </c>
      <c r="CJ19" s="58">
        <f>'12月'!AH19</f>
        <v>214.1815040380831</v>
      </c>
      <c r="CK19" s="58">
        <f>'1月'!AH19</f>
        <v>236.42400618505292</v>
      </c>
      <c r="CL19" s="58">
        <f>'2月'!AH19</f>
        <v>231.01759073702962</v>
      </c>
      <c r="CM19" s="58">
        <f>'3月'!AH19</f>
        <v>243.0216898661037</v>
      </c>
      <c r="CN19" s="184">
        <f t="shared" si="9"/>
        <v>259.2982088741386</v>
      </c>
      <c r="CO19" s="104">
        <f>'4月'!AI19</f>
        <v>15.531062124248498</v>
      </c>
      <c r="CP19" s="105">
        <f>'5月'!AI20</f>
        <v>27.45098039215686</v>
      </c>
      <c r="CQ19" s="105">
        <f>'6月'!AI19</f>
        <v>16.25841184387618</v>
      </c>
      <c r="CR19" s="105">
        <f>'7月'!AI19</f>
        <v>18.26555830150528</v>
      </c>
      <c r="CS19" s="105">
        <f>'8月'!AI19</f>
        <v>10.786375105130361</v>
      </c>
      <c r="CT19" s="105">
        <f>'9月'!AI19</f>
        <v>20.273237374969504</v>
      </c>
      <c r="CU19" s="105">
        <f>'10月'!AI19</f>
        <v>15.7476522995425</v>
      </c>
      <c r="CV19" s="105">
        <f>'11月'!AI19</f>
        <v>18.728092138207312</v>
      </c>
      <c r="CW19" s="105">
        <f>'12月'!AI19</f>
        <v>12.60988178235829</v>
      </c>
      <c r="CX19" s="105">
        <f>'1月'!AI19</f>
        <v>20.075209719409894</v>
      </c>
      <c r="CY19" s="105">
        <f>'2月'!AI19</f>
        <v>13.45707656612529</v>
      </c>
      <c r="CZ19" s="210">
        <f>'3月'!AI19</f>
        <v>22.036637931034484</v>
      </c>
      <c r="DA19" s="96">
        <v>259.3</v>
      </c>
      <c r="DB19" s="56">
        <f t="shared" si="10"/>
        <v>4657.5</v>
      </c>
      <c r="DC19" s="56">
        <f t="shared" si="11"/>
        <v>4916.8</v>
      </c>
      <c r="DD19" s="56">
        <f t="shared" si="3"/>
        <v>1708.7</v>
      </c>
      <c r="DE19" s="213">
        <f aca="true" t="shared" si="15" ref="DE19:DE38">DC19+DD19</f>
        <v>6625.5</v>
      </c>
      <c r="DF19" s="215">
        <f t="shared" si="13"/>
        <v>1005.4311949994764</v>
      </c>
      <c r="DG19" s="218">
        <f t="shared" si="14"/>
        <v>746.1329861253378</v>
      </c>
      <c r="DH19" s="203">
        <f t="shared" si="14"/>
        <v>259.6865736403006</v>
      </c>
    </row>
    <row r="20" spans="1:112" ht="18" customHeight="1">
      <c r="A20" s="68">
        <v>15</v>
      </c>
      <c r="B20" s="69" t="s">
        <v>34</v>
      </c>
      <c r="C20" s="75">
        <f>'4月'!C20</f>
        <v>7286</v>
      </c>
      <c r="D20" s="60">
        <f>'5月'!C20</f>
        <v>7263</v>
      </c>
      <c r="E20" s="57">
        <f>'6月'!C20</f>
        <v>7251</v>
      </c>
      <c r="F20" s="57">
        <f>'7月'!C20</f>
        <v>7268</v>
      </c>
      <c r="G20" s="57">
        <f>'8月'!C20</f>
        <v>7259</v>
      </c>
      <c r="H20" s="57">
        <f>'9月'!C20</f>
        <v>7254</v>
      </c>
      <c r="I20" s="57">
        <f>'10月'!C20</f>
        <v>7249</v>
      </c>
      <c r="J20" s="57">
        <f>'11月'!C20</f>
        <v>7244</v>
      </c>
      <c r="K20" s="57">
        <f>'12月'!C20</f>
        <v>7231</v>
      </c>
      <c r="L20" s="57">
        <f>'1月'!C20</f>
        <v>7214</v>
      </c>
      <c r="M20" s="57">
        <f>'2月'!C20</f>
        <v>7203</v>
      </c>
      <c r="N20" s="61">
        <f>'3月'!C20</f>
        <v>7137</v>
      </c>
      <c r="O20" s="88">
        <f>'4月'!Z20</f>
        <v>205.5</v>
      </c>
      <c r="P20" s="64">
        <f>'5月'!Z20</f>
        <v>189.4</v>
      </c>
      <c r="Q20" s="58">
        <f>'6月'!Z20</f>
        <v>176.8</v>
      </c>
      <c r="R20" s="58">
        <f>'7月'!Z20</f>
        <v>163.3</v>
      </c>
      <c r="S20" s="58">
        <f>'8月'!Z20</f>
        <v>188</v>
      </c>
      <c r="T20" s="58">
        <f>'9月'!Z20</f>
        <v>168.6</v>
      </c>
      <c r="U20" s="58">
        <f>'10月'!Z20</f>
        <v>140.5</v>
      </c>
      <c r="V20" s="58">
        <f>'11月'!Z20</f>
        <v>129.8</v>
      </c>
      <c r="W20" s="58">
        <f>'12月'!Z20</f>
        <v>120.7</v>
      </c>
      <c r="X20" s="58">
        <f>'1月'!Z20</f>
        <v>125.30000000000001</v>
      </c>
      <c r="Y20" s="58">
        <f>'2月'!Z20</f>
        <v>104.3</v>
      </c>
      <c r="Z20" s="58">
        <f>'3月'!Z20</f>
        <v>132.20000000000002</v>
      </c>
      <c r="AA20" s="181">
        <f t="shared" si="4"/>
        <v>1844.3999999999999</v>
      </c>
      <c r="AB20" s="89">
        <f>'4月'!D20</f>
        <v>161.2</v>
      </c>
      <c r="AC20" s="64">
        <f>'5月'!D20</f>
        <v>147.9</v>
      </c>
      <c r="AD20" s="58">
        <f>'6月'!D20</f>
        <v>130.60000000000002</v>
      </c>
      <c r="AE20" s="58">
        <f>'7月'!D20</f>
        <v>125.9</v>
      </c>
      <c r="AF20" s="58">
        <f>'8月'!D20</f>
        <v>149.3</v>
      </c>
      <c r="AG20" s="58">
        <f>'9月'!D20</f>
        <v>133.5</v>
      </c>
      <c r="AH20" s="58">
        <f>'10月'!D20</f>
        <v>103.5</v>
      </c>
      <c r="AI20" s="58">
        <f>'11月'!D20</f>
        <v>91.9</v>
      </c>
      <c r="AJ20" s="58">
        <f>'12月'!D20</f>
        <v>82.7</v>
      </c>
      <c r="AK20" s="58">
        <f>'1月'!D20</f>
        <v>88.4</v>
      </c>
      <c r="AL20" s="58">
        <f>'2月'!D20</f>
        <v>70</v>
      </c>
      <c r="AM20" s="58">
        <f>'3月'!D20</f>
        <v>92.10000000000001</v>
      </c>
      <c r="AN20" s="188">
        <f t="shared" si="5"/>
        <v>1377.0000000000002</v>
      </c>
      <c r="AO20" s="89">
        <f>'4月'!Y20</f>
        <v>44.3</v>
      </c>
      <c r="AP20" s="64">
        <f>'5月'!Y20</f>
        <v>41.5</v>
      </c>
      <c r="AQ20" s="58">
        <f>'6月'!Y20</f>
        <v>46.2</v>
      </c>
      <c r="AR20" s="58">
        <f>'7月'!Y20</f>
        <v>37.4</v>
      </c>
      <c r="AS20" s="58">
        <f>'8月'!Y20</f>
        <v>38.7</v>
      </c>
      <c r="AT20" s="58">
        <f>'9月'!Y20</f>
        <v>35.1</v>
      </c>
      <c r="AU20" s="58">
        <f>'10月'!Y20</f>
        <v>37</v>
      </c>
      <c r="AV20" s="58">
        <f>'11月'!Y20</f>
        <v>37.9</v>
      </c>
      <c r="AW20" s="58">
        <f>'12月'!Y20</f>
        <v>38</v>
      </c>
      <c r="AX20" s="58">
        <f>'1月'!Y20</f>
        <v>36.9</v>
      </c>
      <c r="AY20" s="58">
        <f>'2月'!Y20</f>
        <v>34.3</v>
      </c>
      <c r="AZ20" s="58">
        <f>'3月'!Y20</f>
        <v>40.1</v>
      </c>
      <c r="BA20" s="184">
        <f t="shared" si="6"/>
        <v>467.40000000000003</v>
      </c>
      <c r="BB20" s="88">
        <f>'4月'!AG20</f>
        <v>940.159209442767</v>
      </c>
      <c r="BC20" s="64">
        <f>'5月'!AG20</f>
        <v>841.2057578624313</v>
      </c>
      <c r="BD20" s="58">
        <f>'6月'!AG20</f>
        <v>812.7614581896751</v>
      </c>
      <c r="BE20" s="58">
        <f>'7月'!AG20</f>
        <v>724.7856267864436</v>
      </c>
      <c r="BF20" s="58">
        <f>'8月'!AG20</f>
        <v>835.4478756071439</v>
      </c>
      <c r="BG20" s="58">
        <f>'9月'!AG20</f>
        <v>774.7449682933554</v>
      </c>
      <c r="BH20" s="58">
        <f>'10月'!AG20</f>
        <v>625.2252813513767</v>
      </c>
      <c r="BI20" s="58">
        <f>'11月'!AG20</f>
        <v>597.2759064973312</v>
      </c>
      <c r="BJ20" s="58">
        <f>'12月'!AG20</f>
        <v>538.4522731429643</v>
      </c>
      <c r="BK20" s="58">
        <f>'1月'!AG20</f>
        <v>560.2904746147724</v>
      </c>
      <c r="BL20" s="58">
        <f>'2月'!AG20</f>
        <v>517.1456337637095</v>
      </c>
      <c r="BM20" s="58">
        <f>'3月'!AG20</f>
        <v>597.522226290074</v>
      </c>
      <c r="BN20" s="195">
        <f t="shared" si="7"/>
        <v>696.6019692488981</v>
      </c>
      <c r="BO20" s="67">
        <f>'4月'!AD20</f>
        <v>737.4874187940342</v>
      </c>
      <c r="BP20" s="58">
        <f>'5月'!AD20</f>
        <v>656.8866504110539</v>
      </c>
      <c r="BQ20" s="58">
        <f>'6月'!AD20</f>
        <v>600.3769594998391</v>
      </c>
      <c r="BR20" s="58">
        <f>'7月'!AD20</f>
        <v>558.790633266462</v>
      </c>
      <c r="BS20" s="58">
        <f>'8月'!AD20</f>
        <v>663.4700416390777</v>
      </c>
      <c r="BT20" s="58">
        <f>'9月'!AD20</f>
        <v>613.4546457127102</v>
      </c>
      <c r="BU20" s="58">
        <f>'10月'!AD20</f>
        <v>460.5752072588433</v>
      </c>
      <c r="BV20" s="58">
        <f>'11月'!AD20</f>
        <v>422.8787042149825</v>
      </c>
      <c r="BW20" s="58">
        <f>'12月'!AD20</f>
        <v>368.93125922885787</v>
      </c>
      <c r="BX20" s="58">
        <f>'1月'!AD20</f>
        <v>395.2887306939017</v>
      </c>
      <c r="BY20" s="58">
        <f>'2月'!AD20</f>
        <v>347.0776065528252</v>
      </c>
      <c r="BZ20" s="58">
        <f>'3月'!AD20</f>
        <v>416.276830872283</v>
      </c>
      <c r="CA20" s="188">
        <f t="shared" si="8"/>
        <v>520.072062272681</v>
      </c>
      <c r="CB20" s="67">
        <f>'4月'!AH20</f>
        <v>202.67179064873272</v>
      </c>
      <c r="CC20" s="58">
        <f>'5月'!AH20</f>
        <v>184.3191074513775</v>
      </c>
      <c r="CD20" s="58">
        <f>'6月'!AH20</f>
        <v>212.3844986898359</v>
      </c>
      <c r="CE20" s="58">
        <f>'7月'!AH20</f>
        <v>165.99499351998153</v>
      </c>
      <c r="CF20" s="58">
        <f>'8月'!AH20</f>
        <v>171.97783396806636</v>
      </c>
      <c r="CG20" s="58">
        <f>'9月'!AH20</f>
        <v>161.29032258064515</v>
      </c>
      <c r="CH20" s="58">
        <f>'10月'!AH20</f>
        <v>164.65007409253334</v>
      </c>
      <c r="CI20" s="58">
        <f>'11月'!AH20</f>
        <v>174.39720228234862</v>
      </c>
      <c r="CJ20" s="58">
        <f>'12月'!AH20</f>
        <v>169.5210139141064</v>
      </c>
      <c r="CK20" s="58">
        <f>'1月'!AH20</f>
        <v>165.0017439208707</v>
      </c>
      <c r="CL20" s="58">
        <f>'2月'!AH20</f>
        <v>170.06802721088434</v>
      </c>
      <c r="CM20" s="58">
        <f>'3月'!AH20</f>
        <v>181.245395417791</v>
      </c>
      <c r="CN20" s="184">
        <f t="shared" si="9"/>
        <v>176.5299069762172</v>
      </c>
      <c r="CO20" s="104">
        <f>'4月'!AI20</f>
        <v>19.04466501240695</v>
      </c>
      <c r="CP20" s="105">
        <f>'5月'!AI21</f>
        <v>15.975232198142415</v>
      </c>
      <c r="CQ20" s="105">
        <f>'6月'!AI20</f>
        <v>25.880551301684523</v>
      </c>
      <c r="CR20" s="105">
        <f>'7月'!AI20</f>
        <v>26.131850675139</v>
      </c>
      <c r="CS20" s="105">
        <f>'8月'!AI20</f>
        <v>22.705961152042864</v>
      </c>
      <c r="CT20" s="105">
        <f>'9月'!AI20</f>
        <v>28.614232209737832</v>
      </c>
      <c r="CU20" s="105">
        <f>'10月'!AI20</f>
        <v>32.367149758454104</v>
      </c>
      <c r="CV20" s="105">
        <f>'11月'!AI20</f>
        <v>38.62894450489662</v>
      </c>
      <c r="CW20" s="105">
        <f>'12月'!AI20</f>
        <v>38.45223700120919</v>
      </c>
      <c r="CX20" s="105">
        <f>'1月'!AI20</f>
        <v>31.108597285067873</v>
      </c>
      <c r="CY20" s="105">
        <f>'2月'!AI20</f>
        <v>33.42857142857143</v>
      </c>
      <c r="CZ20" s="210">
        <f>'3月'!AI20</f>
        <v>31.27035830618892</v>
      </c>
      <c r="DA20" s="96">
        <v>37.2</v>
      </c>
      <c r="DB20" s="56">
        <f t="shared" si="10"/>
        <v>1377.0000000000002</v>
      </c>
      <c r="DC20" s="56">
        <f t="shared" si="11"/>
        <v>1414.2000000000003</v>
      </c>
      <c r="DD20" s="56">
        <f t="shared" si="3"/>
        <v>467.40000000000003</v>
      </c>
      <c r="DE20" s="213">
        <f t="shared" si="15"/>
        <v>1881.6000000000004</v>
      </c>
      <c r="DF20" s="215">
        <f t="shared" si="13"/>
        <v>710.6518463124738</v>
      </c>
      <c r="DG20" s="218">
        <f t="shared" si="14"/>
        <v>534.1219393362567</v>
      </c>
      <c r="DH20" s="203">
        <f t="shared" si="14"/>
        <v>176.65166853434675</v>
      </c>
    </row>
    <row r="21" spans="1:112" ht="18" customHeight="1">
      <c r="A21" s="68">
        <v>16</v>
      </c>
      <c r="B21" s="69" t="s">
        <v>35</v>
      </c>
      <c r="C21" s="75">
        <f>'4月'!C21</f>
        <v>15174</v>
      </c>
      <c r="D21" s="60">
        <f>'5月'!C21</f>
        <v>15149</v>
      </c>
      <c r="E21" s="57">
        <f>'6月'!C21</f>
        <v>15132</v>
      </c>
      <c r="F21" s="57">
        <f>'7月'!C21</f>
        <v>15223</v>
      </c>
      <c r="G21" s="57">
        <f>'8月'!C21</f>
        <v>15207</v>
      </c>
      <c r="H21" s="57">
        <f>'9月'!C21</f>
        <v>15187</v>
      </c>
      <c r="I21" s="57">
        <f>'10月'!C21</f>
        <v>15168</v>
      </c>
      <c r="J21" s="57">
        <f>'11月'!C21</f>
        <v>15167</v>
      </c>
      <c r="K21" s="57">
        <f>'12月'!C21</f>
        <v>15126</v>
      </c>
      <c r="L21" s="57">
        <f>'1月'!C21</f>
        <v>15098</v>
      </c>
      <c r="M21" s="57">
        <f>'2月'!C21</f>
        <v>15099</v>
      </c>
      <c r="N21" s="61">
        <f>'3月'!C21</f>
        <v>15029</v>
      </c>
      <c r="O21" s="88">
        <f>'4月'!Z21</f>
        <v>351.90000000000003</v>
      </c>
      <c r="P21" s="64">
        <f>'5月'!Z21</f>
        <v>399.7</v>
      </c>
      <c r="Q21" s="58">
        <f>'6月'!Z21</f>
        <v>359.7</v>
      </c>
      <c r="R21" s="58">
        <f>'7月'!Z21</f>
        <v>373.79999999999995</v>
      </c>
      <c r="S21" s="58">
        <f>'8月'!Z21</f>
        <v>432.30000000000007</v>
      </c>
      <c r="T21" s="58">
        <f>'9月'!Z21</f>
        <v>353.09999999999997</v>
      </c>
      <c r="U21" s="58">
        <f>'10月'!Z21</f>
        <v>380.19999999999993</v>
      </c>
      <c r="V21" s="58">
        <f>'11月'!Z21</f>
        <v>342.20000000000005</v>
      </c>
      <c r="W21" s="58">
        <f>'12月'!Z21</f>
        <v>306.5</v>
      </c>
      <c r="X21" s="58">
        <f>'1月'!Z21</f>
        <v>310.9</v>
      </c>
      <c r="Y21" s="58">
        <f>'2月'!Z21</f>
        <v>252.89999999999998</v>
      </c>
      <c r="Z21" s="58">
        <f>'3月'!Z21</f>
        <v>328.2</v>
      </c>
      <c r="AA21" s="181">
        <f t="shared" si="4"/>
        <v>4191.4</v>
      </c>
      <c r="AB21" s="89">
        <f>'4月'!D21</f>
        <v>289.1</v>
      </c>
      <c r="AC21" s="64">
        <f>'5月'!D21</f>
        <v>323</v>
      </c>
      <c r="AD21" s="58">
        <f>'6月'!D21</f>
        <v>289.9</v>
      </c>
      <c r="AE21" s="58">
        <f>'7月'!D21</f>
        <v>300.79999999999995</v>
      </c>
      <c r="AF21" s="58">
        <f>'8月'!D21</f>
        <v>363.00000000000006</v>
      </c>
      <c r="AG21" s="58">
        <f>'9月'!D21</f>
        <v>296.7</v>
      </c>
      <c r="AH21" s="58">
        <f>'10月'!D21</f>
        <v>309.99999999999994</v>
      </c>
      <c r="AI21" s="58">
        <f>'11月'!D21</f>
        <v>282.1</v>
      </c>
      <c r="AJ21" s="58">
        <f>'12月'!D21</f>
        <v>243.20000000000002</v>
      </c>
      <c r="AK21" s="58">
        <f>'1月'!D21</f>
        <v>250.9</v>
      </c>
      <c r="AL21" s="58">
        <f>'2月'!D21</f>
        <v>205.1</v>
      </c>
      <c r="AM21" s="58">
        <f>'3月'!D21</f>
        <v>267.09999999999997</v>
      </c>
      <c r="AN21" s="188">
        <f t="shared" si="5"/>
        <v>3420.8999999999996</v>
      </c>
      <c r="AO21" s="89">
        <f>'4月'!Y21</f>
        <v>62.8</v>
      </c>
      <c r="AP21" s="64">
        <f>'5月'!Y21</f>
        <v>76.7</v>
      </c>
      <c r="AQ21" s="58">
        <f>'6月'!Y21</f>
        <v>69.8</v>
      </c>
      <c r="AR21" s="58">
        <f>'7月'!Y21</f>
        <v>73</v>
      </c>
      <c r="AS21" s="58">
        <f>'8月'!Y21</f>
        <v>69.3</v>
      </c>
      <c r="AT21" s="58">
        <f>'9月'!Y21</f>
        <v>56.4</v>
      </c>
      <c r="AU21" s="58">
        <f>'10月'!Y21</f>
        <v>70.2</v>
      </c>
      <c r="AV21" s="58">
        <f>'11月'!Y21</f>
        <v>60.1</v>
      </c>
      <c r="AW21" s="58">
        <f>'12月'!Y21</f>
        <v>63.3</v>
      </c>
      <c r="AX21" s="58">
        <f>'1月'!Y21</f>
        <v>60</v>
      </c>
      <c r="AY21" s="58">
        <f>'2月'!Y21</f>
        <v>47.8</v>
      </c>
      <c r="AZ21" s="58">
        <f>'3月'!Y21</f>
        <v>61.1</v>
      </c>
      <c r="BA21" s="184">
        <f t="shared" si="6"/>
        <v>770.4999999999999</v>
      </c>
      <c r="BB21" s="88">
        <f>'4月'!AG21</f>
        <v>773.0328192961646</v>
      </c>
      <c r="BC21" s="64">
        <f>'5月'!AG21</f>
        <v>851.1154787178541</v>
      </c>
      <c r="BD21" s="58">
        <f>'6月'!AG21</f>
        <v>792.3605604017974</v>
      </c>
      <c r="BE21" s="58">
        <f>'7月'!AG21</f>
        <v>792.095153132039</v>
      </c>
      <c r="BF21" s="58">
        <f>'8月'!AG21</f>
        <v>917.0225087343055</v>
      </c>
      <c r="BG21" s="58">
        <f>'9月'!AG21</f>
        <v>775.004938434187</v>
      </c>
      <c r="BH21" s="58">
        <f>'10月'!AG21</f>
        <v>808.5783312916835</v>
      </c>
      <c r="BI21" s="58">
        <f>'11月'!AG21</f>
        <v>752.0713830465265</v>
      </c>
      <c r="BJ21" s="58">
        <f>'12月'!AG21</f>
        <v>653.6491322354586</v>
      </c>
      <c r="BK21" s="58">
        <f>'1月'!AG21</f>
        <v>664.2623034881783</v>
      </c>
      <c r="BL21" s="58">
        <f>'2月'!AG21</f>
        <v>598.1947716499674</v>
      </c>
      <c r="BM21" s="58">
        <f>'3月'!AG21</f>
        <v>704.4445255302115</v>
      </c>
      <c r="BN21" s="195">
        <f t="shared" si="7"/>
        <v>756.1261388841032</v>
      </c>
      <c r="BO21" s="67">
        <f>'4月'!AD21</f>
        <v>635.0775449233338</v>
      </c>
      <c r="BP21" s="58">
        <f>'5月'!AD21</f>
        <v>687.7915927592368</v>
      </c>
      <c r="BQ21" s="58">
        <f>'6月'!AD21</f>
        <v>638.602520045819</v>
      </c>
      <c r="BR21" s="58">
        <f>'7月'!AD21</f>
        <v>637.4056234941609</v>
      </c>
      <c r="BS21" s="58">
        <f>'8月'!AD21</f>
        <v>770.0189004639205</v>
      </c>
      <c r="BT21" s="58">
        <f>'9月'!AD21</f>
        <v>651.2148548100348</v>
      </c>
      <c r="BU21" s="58">
        <f>'10月'!AD21</f>
        <v>659.2827004219408</v>
      </c>
      <c r="BV21" s="58">
        <f>'11月'!AD21</f>
        <v>619.9863739258478</v>
      </c>
      <c r="BW21" s="58">
        <f>'12月'!AD21</f>
        <v>518.654058595966</v>
      </c>
      <c r="BX21" s="58">
        <f>'1月'!AD21</f>
        <v>536.0675842559792</v>
      </c>
      <c r="BY21" s="58">
        <f>'2月'!AD21</f>
        <v>485.13146565997744</v>
      </c>
      <c r="BZ21" s="58">
        <f>'3月'!AD21</f>
        <v>573.3002217218752</v>
      </c>
      <c r="CA21" s="188">
        <f t="shared" si="8"/>
        <v>617.1283839549145</v>
      </c>
      <c r="CB21" s="67">
        <f>'4月'!AH21</f>
        <v>137.95527437283073</v>
      </c>
      <c r="CC21" s="58">
        <f>'5月'!AH21</f>
        <v>163.32388595861752</v>
      </c>
      <c r="CD21" s="58">
        <f>'6月'!AH21</f>
        <v>153.7580403559785</v>
      </c>
      <c r="CE21" s="58">
        <f>'7月'!AH21</f>
        <v>154.68952963787817</v>
      </c>
      <c r="CF21" s="58">
        <f>'8月'!AH21</f>
        <v>147.0036082703848</v>
      </c>
      <c r="CG21" s="58">
        <f>'9月'!AH21</f>
        <v>123.79008362415223</v>
      </c>
      <c r="CH21" s="58">
        <f>'10月'!AH21</f>
        <v>149.29563086974275</v>
      </c>
      <c r="CI21" s="58">
        <f>'11月'!AH21</f>
        <v>132.08500912067868</v>
      </c>
      <c r="CJ21" s="58">
        <f>'12月'!AH21</f>
        <v>134.99507363949274</v>
      </c>
      <c r="CK21" s="58">
        <f>'1月'!AH21</f>
        <v>128.1947192321991</v>
      </c>
      <c r="CL21" s="58">
        <f>'2月'!AH21</f>
        <v>113.06330598998987</v>
      </c>
      <c r="CM21" s="58">
        <f>'3月'!AH21</f>
        <v>131.14430380833613</v>
      </c>
      <c r="CN21" s="184">
        <f t="shared" si="9"/>
        <v>138.9977549291887</v>
      </c>
      <c r="CO21" s="104">
        <f>'4月'!AI21</f>
        <v>19.578000691802142</v>
      </c>
      <c r="CP21" s="105">
        <f>'5月'!AI22</f>
        <v>17.794196875240516</v>
      </c>
      <c r="CQ21" s="105">
        <f>'6月'!AI21</f>
        <v>16.109003104518802</v>
      </c>
      <c r="CR21" s="105">
        <f>'7月'!AI21</f>
        <v>12.832446808510639</v>
      </c>
      <c r="CS21" s="105">
        <f>'8月'!AI21</f>
        <v>15.454545454545451</v>
      </c>
      <c r="CT21" s="105">
        <f>'9月'!AI21</f>
        <v>13.549039433771489</v>
      </c>
      <c r="CU21" s="105">
        <f>'10月'!AI21</f>
        <v>13.45161290322581</v>
      </c>
      <c r="CV21" s="105">
        <f>'11月'!AI21</f>
        <v>15.597305919886564</v>
      </c>
      <c r="CW21" s="105">
        <f>'12月'!AI21</f>
        <v>16.776315789473685</v>
      </c>
      <c r="CX21" s="105">
        <f>'1月'!AI21</f>
        <v>12.953367875647668</v>
      </c>
      <c r="CY21" s="105">
        <f>'2月'!AI21</f>
        <v>16.626036079960993</v>
      </c>
      <c r="CZ21" s="210">
        <f>'3月'!AI21</f>
        <v>16.023961063272186</v>
      </c>
      <c r="DA21" s="96">
        <v>0</v>
      </c>
      <c r="DB21" s="56">
        <f t="shared" si="10"/>
        <v>3420.8999999999996</v>
      </c>
      <c r="DC21" s="56">
        <f t="shared" si="11"/>
        <v>3420.8999999999996</v>
      </c>
      <c r="DD21" s="56">
        <f t="shared" si="3"/>
        <v>770.4999999999999</v>
      </c>
      <c r="DE21" s="213">
        <f t="shared" si="15"/>
        <v>4191.4</v>
      </c>
      <c r="DF21" s="215">
        <f t="shared" si="13"/>
        <v>756.1261388841032</v>
      </c>
      <c r="DG21" s="218">
        <f t="shared" si="14"/>
        <v>617.1283839549145</v>
      </c>
      <c r="DH21" s="203">
        <f t="shared" si="14"/>
        <v>139.17186867811108</v>
      </c>
    </row>
    <row r="22" spans="1:112" ht="18" customHeight="1">
      <c r="A22" s="68">
        <v>17</v>
      </c>
      <c r="B22" s="69" t="s">
        <v>36</v>
      </c>
      <c r="C22" s="75">
        <f>'4月'!C22</f>
        <v>54342</v>
      </c>
      <c r="D22" s="60">
        <f>'5月'!C22</f>
        <v>54349</v>
      </c>
      <c r="E22" s="57">
        <f>'6月'!C22</f>
        <v>54373</v>
      </c>
      <c r="F22" s="57">
        <f>'7月'!C22</f>
        <v>54547</v>
      </c>
      <c r="G22" s="57">
        <f>'8月'!C22</f>
        <v>54558</v>
      </c>
      <c r="H22" s="57">
        <f>'9月'!C22</f>
        <v>54615</v>
      </c>
      <c r="I22" s="57">
        <f>'10月'!C22</f>
        <v>54660</v>
      </c>
      <c r="J22" s="57">
        <f>'11月'!C22</f>
        <v>54707</v>
      </c>
      <c r="K22" s="57">
        <f>'12月'!C22</f>
        <v>54704</v>
      </c>
      <c r="L22" s="57">
        <f>'1月'!C22</f>
        <v>54711</v>
      </c>
      <c r="M22" s="57">
        <f>'2月'!C22</f>
        <v>54713</v>
      </c>
      <c r="N22" s="61">
        <f>'3月'!C22</f>
        <v>54710</v>
      </c>
      <c r="O22" s="88">
        <f>'4月'!Z22</f>
        <v>1499.4</v>
      </c>
      <c r="P22" s="64">
        <f>'5月'!Z22</f>
        <v>1660</v>
      </c>
      <c r="Q22" s="58">
        <f>'6月'!Z22</f>
        <v>1506.9</v>
      </c>
      <c r="R22" s="58">
        <f>'7月'!Z22</f>
        <v>1585.4</v>
      </c>
      <c r="S22" s="58">
        <f>'8月'!Z22</f>
        <v>1706.1</v>
      </c>
      <c r="T22" s="58">
        <f>'9月'!Z22</f>
        <v>1446.4</v>
      </c>
      <c r="U22" s="58">
        <f>'10月'!Z22</f>
        <v>1599.1000000000001</v>
      </c>
      <c r="V22" s="58">
        <f>'11月'!Z22</f>
        <v>1505</v>
      </c>
      <c r="W22" s="58">
        <f>'12月'!Z22</f>
        <v>1339.6999999999998</v>
      </c>
      <c r="X22" s="58">
        <f>'1月'!Z22</f>
        <v>1216.6000000000001</v>
      </c>
      <c r="Y22" s="58">
        <f>'2月'!Z22</f>
        <v>1034.9</v>
      </c>
      <c r="Z22" s="58">
        <f>'3月'!Z22</f>
        <v>1302.3</v>
      </c>
      <c r="AA22" s="181">
        <f t="shared" si="4"/>
        <v>17401.8</v>
      </c>
      <c r="AB22" s="89">
        <f>'4月'!D22</f>
        <v>1199.7</v>
      </c>
      <c r="AC22" s="64">
        <f>'5月'!D22</f>
        <v>1299.3</v>
      </c>
      <c r="AD22" s="58">
        <f>'6月'!D22</f>
        <v>1137.4</v>
      </c>
      <c r="AE22" s="58">
        <f>'7月'!D22</f>
        <v>1248.5</v>
      </c>
      <c r="AF22" s="58">
        <f>'8月'!D22</f>
        <v>1340.2</v>
      </c>
      <c r="AG22" s="58">
        <f>'9月'!D22</f>
        <v>1139.5</v>
      </c>
      <c r="AH22" s="58">
        <f>'10月'!D22</f>
        <v>1239.4</v>
      </c>
      <c r="AI22" s="58">
        <f>'11月'!D22</f>
        <v>1164.1</v>
      </c>
      <c r="AJ22" s="58">
        <f>'12月'!D22</f>
        <v>1047.3</v>
      </c>
      <c r="AK22" s="58">
        <f>'1月'!D22</f>
        <v>977.7</v>
      </c>
      <c r="AL22" s="58">
        <f>'2月'!D22</f>
        <v>785.8000000000001</v>
      </c>
      <c r="AM22" s="58">
        <f>'3月'!D22</f>
        <v>1011.5</v>
      </c>
      <c r="AN22" s="188">
        <f t="shared" si="5"/>
        <v>13590.4</v>
      </c>
      <c r="AO22" s="89">
        <f>'4月'!Y22</f>
        <v>299.7</v>
      </c>
      <c r="AP22" s="64">
        <f>'5月'!Y22</f>
        <v>360.7</v>
      </c>
      <c r="AQ22" s="58">
        <f>'6月'!Y22</f>
        <v>369.5</v>
      </c>
      <c r="AR22" s="58">
        <f>'7月'!Y22</f>
        <v>336.9</v>
      </c>
      <c r="AS22" s="58">
        <f>'8月'!Y22</f>
        <v>365.9</v>
      </c>
      <c r="AT22" s="58">
        <f>'9月'!Y22</f>
        <v>306.9</v>
      </c>
      <c r="AU22" s="58">
        <f>'10月'!Y22</f>
        <v>359.7</v>
      </c>
      <c r="AV22" s="58">
        <f>'11月'!Y22</f>
        <v>340.9</v>
      </c>
      <c r="AW22" s="58">
        <f>'12月'!Y22</f>
        <v>292.4</v>
      </c>
      <c r="AX22" s="58">
        <f>'1月'!Y22</f>
        <v>238.9</v>
      </c>
      <c r="AY22" s="58">
        <f>'2月'!Y22</f>
        <v>249.1</v>
      </c>
      <c r="AZ22" s="58">
        <f>'3月'!Y22</f>
        <v>290.8</v>
      </c>
      <c r="BA22" s="184">
        <f t="shared" si="6"/>
        <v>3811.4000000000005</v>
      </c>
      <c r="BB22" s="88">
        <f>'4月'!AG22</f>
        <v>919.7305951197969</v>
      </c>
      <c r="BC22" s="64">
        <f>'5月'!AG22</f>
        <v>985.2690407693647</v>
      </c>
      <c r="BD22" s="58">
        <f>'6月'!AG22</f>
        <v>923.8040939436853</v>
      </c>
      <c r="BE22" s="58">
        <f>'7月'!AG22</f>
        <v>937.575585896034</v>
      </c>
      <c r="BF22" s="58">
        <f>'8月'!AG22</f>
        <v>1008.7518580403924</v>
      </c>
      <c r="BG22" s="58">
        <f>'9月'!AG22</f>
        <v>882.7855595227197</v>
      </c>
      <c r="BH22" s="58">
        <f>'10月'!AG22</f>
        <v>943.7224838591646</v>
      </c>
      <c r="BI22" s="58">
        <f>'11月'!AG22</f>
        <v>917.0063550672979</v>
      </c>
      <c r="BJ22" s="58">
        <f>'12月'!AG22</f>
        <v>789.9994339035181</v>
      </c>
      <c r="BK22" s="58">
        <f>'1月'!AG22</f>
        <v>717.3175648466047</v>
      </c>
      <c r="BL22" s="58">
        <f>'2月'!AG22</f>
        <v>675.5380674741704</v>
      </c>
      <c r="BM22" s="58">
        <f>'3月'!AG22</f>
        <v>767.8610385551972</v>
      </c>
      <c r="BN22" s="195">
        <f t="shared" si="7"/>
        <v>872.950002445512</v>
      </c>
      <c r="BO22" s="67">
        <f>'4月'!AD22</f>
        <v>735.8948879319862</v>
      </c>
      <c r="BP22" s="58">
        <f>'5月'!AD22</f>
        <v>771.1807618503827</v>
      </c>
      <c r="BQ22" s="58">
        <f>'6月'!AD22</f>
        <v>697.2823521478185</v>
      </c>
      <c r="BR22" s="58">
        <f>'7月'!AD22</f>
        <v>738.3392954403926</v>
      </c>
      <c r="BS22" s="58">
        <f>'8月'!AD22</f>
        <v>792.4091437464008</v>
      </c>
      <c r="BT22" s="58">
        <f>'9月'!AD22</f>
        <v>695.4743812749855</v>
      </c>
      <c r="BU22" s="58">
        <f>'10月'!AD22</f>
        <v>731.4424654462189</v>
      </c>
      <c r="BV22" s="58">
        <f>'11月'!AD22</f>
        <v>709.2937527799611</v>
      </c>
      <c r="BW22" s="58">
        <f>'12月'!AD22</f>
        <v>617.5758805159027</v>
      </c>
      <c r="BX22" s="58">
        <f>'1月'!AD22</f>
        <v>576.4601209522648</v>
      </c>
      <c r="BY22" s="58">
        <f>'2月'!AD22</f>
        <v>512.9363353185846</v>
      </c>
      <c r="BZ22" s="58">
        <f>'3月'!AD22</f>
        <v>596.399785378624</v>
      </c>
      <c r="CA22" s="188">
        <f t="shared" si="8"/>
        <v>681.7535952163274</v>
      </c>
      <c r="CB22" s="67">
        <f>'4月'!AH22</f>
        <v>183.83570718781053</v>
      </c>
      <c r="CC22" s="58">
        <f>'5月'!AH22</f>
        <v>214.08827891898179</v>
      </c>
      <c r="CD22" s="58">
        <f>'6月'!AH22</f>
        <v>226.52174179586683</v>
      </c>
      <c r="CE22" s="58">
        <f>'7月'!AH22</f>
        <v>199.23629045564138</v>
      </c>
      <c r="CF22" s="58">
        <f>'8月'!AH22</f>
        <v>216.34271429399195</v>
      </c>
      <c r="CG22" s="58">
        <f>'9月'!AH22</f>
        <v>187.31117824773412</v>
      </c>
      <c r="CH22" s="58">
        <f>'10月'!AH22</f>
        <v>212.28001841294574</v>
      </c>
      <c r="CI22" s="58">
        <f>'11月'!AH22</f>
        <v>207.71260228733675</v>
      </c>
      <c r="CJ22" s="58">
        <f>'12月'!AH22</f>
        <v>172.42355338761567</v>
      </c>
      <c r="CK22" s="58">
        <f>'1月'!AH22</f>
        <v>140.85744389433984</v>
      </c>
      <c r="CL22" s="58">
        <f>'2月'!AH22</f>
        <v>162.60173215558586</v>
      </c>
      <c r="CM22" s="58">
        <f>'3月'!AH22</f>
        <v>171.46125317657325</v>
      </c>
      <c r="CN22" s="184">
        <f t="shared" si="9"/>
        <v>191.19640722918464</v>
      </c>
      <c r="CO22" s="104">
        <f>'4月'!AI22</f>
        <v>17.412686504959574</v>
      </c>
      <c r="CP22" s="105">
        <f>'5月'!AI23</f>
        <v>27.018012008005343</v>
      </c>
      <c r="CQ22" s="105">
        <f>'6月'!AI22</f>
        <v>15.517847722876736</v>
      </c>
      <c r="CR22" s="105">
        <f>'7月'!AI22</f>
        <v>15.322386864237085</v>
      </c>
      <c r="CS22" s="105">
        <f>'8月'!AI22</f>
        <v>14.818683778540516</v>
      </c>
      <c r="CT22" s="105">
        <f>'9月'!AI22</f>
        <v>14.146555506801228</v>
      </c>
      <c r="CU22" s="105">
        <f>'10月'!AI22</f>
        <v>14.071324834597386</v>
      </c>
      <c r="CV22" s="105">
        <f>'11月'!AI22</f>
        <v>15.445408470062711</v>
      </c>
      <c r="CW22" s="105">
        <f>'12月'!AI22</f>
        <v>16.318151437028547</v>
      </c>
      <c r="CX22" s="105">
        <f>'1月'!AI22</f>
        <v>17.735501687634244</v>
      </c>
      <c r="CY22" s="105">
        <f>'2月'!AI22</f>
        <v>16.365487401374395</v>
      </c>
      <c r="CZ22" s="210">
        <f>'3月'!AI22</f>
        <v>16.89569945625309</v>
      </c>
      <c r="DA22" s="96">
        <v>1088.1</v>
      </c>
      <c r="DB22" s="56">
        <f t="shared" si="10"/>
        <v>13590.4</v>
      </c>
      <c r="DC22" s="56">
        <f t="shared" si="11"/>
        <v>14678.5</v>
      </c>
      <c r="DD22" s="56">
        <f t="shared" si="3"/>
        <v>3811.4000000000005</v>
      </c>
      <c r="DE22" s="213">
        <f t="shared" si="15"/>
        <v>18489.9</v>
      </c>
      <c r="DF22" s="215">
        <f t="shared" si="13"/>
        <v>927.5338327194471</v>
      </c>
      <c r="DG22" s="218">
        <f t="shared" si="14"/>
        <v>736.3374254902625</v>
      </c>
      <c r="DH22" s="203">
        <f t="shared" si="14"/>
        <v>191.0390007468335</v>
      </c>
    </row>
    <row r="23" spans="1:112" ht="18" customHeight="1">
      <c r="A23" s="68">
        <v>18</v>
      </c>
      <c r="B23" s="69" t="s">
        <v>37</v>
      </c>
      <c r="C23" s="75">
        <f>'4月'!C23</f>
        <v>33989</v>
      </c>
      <c r="D23" s="60">
        <f>'5月'!C23</f>
        <v>33976</v>
      </c>
      <c r="E23" s="57">
        <f>'6月'!C23</f>
        <v>33990</v>
      </c>
      <c r="F23" s="57">
        <f>'7月'!C23</f>
        <v>34061</v>
      </c>
      <c r="G23" s="57">
        <f>'8月'!C23</f>
        <v>34063</v>
      </c>
      <c r="H23" s="57">
        <f>'9月'!C23</f>
        <v>34048</v>
      </c>
      <c r="I23" s="57">
        <f>'10月'!C23</f>
        <v>34070</v>
      </c>
      <c r="J23" s="57">
        <f>'11月'!C23</f>
        <v>34086</v>
      </c>
      <c r="K23" s="57">
        <f>'12月'!C23</f>
        <v>34084</v>
      </c>
      <c r="L23" s="57">
        <f>'1月'!C23</f>
        <v>34038</v>
      </c>
      <c r="M23" s="57">
        <f>'2月'!C23</f>
        <v>34026</v>
      </c>
      <c r="N23" s="61">
        <f>'3月'!C23</f>
        <v>33983</v>
      </c>
      <c r="O23" s="88">
        <f>'4月'!Z23</f>
        <v>922.0999999999999</v>
      </c>
      <c r="P23" s="64">
        <f>'5月'!Z23</f>
        <v>954.5</v>
      </c>
      <c r="Q23" s="58">
        <f>'6月'!Z23</f>
        <v>921.0999999999999</v>
      </c>
      <c r="R23" s="58">
        <f>'7月'!Z23</f>
        <v>899.8999999999999</v>
      </c>
      <c r="S23" s="58">
        <f>'8月'!Z23</f>
        <v>990.1</v>
      </c>
      <c r="T23" s="58">
        <f>'9月'!Z23</f>
        <v>876.5</v>
      </c>
      <c r="U23" s="58">
        <f>'10月'!Z23</f>
        <v>920.5</v>
      </c>
      <c r="V23" s="58">
        <f>'11月'!Z23</f>
        <v>845.9</v>
      </c>
      <c r="W23" s="58">
        <f>'12月'!Z23</f>
        <v>831.0999999999999</v>
      </c>
      <c r="X23" s="58">
        <f>'1月'!Z23</f>
        <v>771.9000000000001</v>
      </c>
      <c r="Y23" s="58">
        <f>'2月'!Z23</f>
        <v>650.8</v>
      </c>
      <c r="Z23" s="58">
        <f>'3月'!Z23</f>
        <v>842.3</v>
      </c>
      <c r="AA23" s="181">
        <f t="shared" si="4"/>
        <v>10426.699999999997</v>
      </c>
      <c r="AB23" s="89">
        <f>'4月'!D23</f>
        <v>592.9</v>
      </c>
      <c r="AC23" s="64">
        <f>'5月'!D23</f>
        <v>599.6</v>
      </c>
      <c r="AD23" s="58">
        <f>'6月'!D23</f>
        <v>562.3</v>
      </c>
      <c r="AE23" s="58">
        <f>'7月'!D23</f>
        <v>565.0999999999999</v>
      </c>
      <c r="AF23" s="58">
        <f>'8月'!D23</f>
        <v>627.5</v>
      </c>
      <c r="AG23" s="58">
        <f>'9月'!D23</f>
        <v>541.1</v>
      </c>
      <c r="AH23" s="58">
        <f>'10月'!D23</f>
        <v>576.8</v>
      </c>
      <c r="AI23" s="58">
        <f>'11月'!D23</f>
        <v>497.7</v>
      </c>
      <c r="AJ23" s="58">
        <f>'12月'!D23</f>
        <v>495.79999999999995</v>
      </c>
      <c r="AK23" s="58">
        <f>'1月'!D23</f>
        <v>466.70000000000005</v>
      </c>
      <c r="AL23" s="58">
        <f>'2月'!D23</f>
        <v>379.9</v>
      </c>
      <c r="AM23" s="58">
        <f>'3月'!D23</f>
        <v>508</v>
      </c>
      <c r="AN23" s="188">
        <f t="shared" si="5"/>
        <v>6413.399999999999</v>
      </c>
      <c r="AO23" s="89">
        <f>'4月'!Y23</f>
        <v>329.2</v>
      </c>
      <c r="AP23" s="64">
        <f>'5月'!Y23</f>
        <v>354.9</v>
      </c>
      <c r="AQ23" s="58">
        <f>'6月'!Y23</f>
        <v>358.8</v>
      </c>
      <c r="AR23" s="58">
        <f>'7月'!Y23</f>
        <v>334.8</v>
      </c>
      <c r="AS23" s="58">
        <f>'8月'!Y23</f>
        <v>362.6</v>
      </c>
      <c r="AT23" s="58">
        <f>'9月'!Y23</f>
        <v>335.4</v>
      </c>
      <c r="AU23" s="58">
        <f>'10月'!Y23</f>
        <v>343.7</v>
      </c>
      <c r="AV23" s="58">
        <f>'11月'!Y23</f>
        <v>348.2</v>
      </c>
      <c r="AW23" s="58">
        <f>'12月'!Y23</f>
        <v>335.3</v>
      </c>
      <c r="AX23" s="58">
        <f>'1月'!Y23</f>
        <v>305.2</v>
      </c>
      <c r="AY23" s="58">
        <f>'2月'!Y23</f>
        <v>270.9</v>
      </c>
      <c r="AZ23" s="58">
        <f>'3月'!Y23</f>
        <v>334.3</v>
      </c>
      <c r="BA23" s="184">
        <f t="shared" si="6"/>
        <v>4013.2999999999997</v>
      </c>
      <c r="BB23" s="88">
        <f>'4月'!AG23</f>
        <v>904.3121794306</v>
      </c>
      <c r="BC23" s="64">
        <f>'5月'!AG23</f>
        <v>906.2374199624783</v>
      </c>
      <c r="BD23" s="58">
        <f>'6月'!AG23</f>
        <v>903.3048935961557</v>
      </c>
      <c r="BE23" s="58">
        <f>'7月'!AG23</f>
        <v>852.2660009413848</v>
      </c>
      <c r="BF23" s="58">
        <f>'8月'!AG23</f>
        <v>937.636428894089</v>
      </c>
      <c r="BG23" s="58">
        <f>'9月'!AG23</f>
        <v>858.1022869674185</v>
      </c>
      <c r="BH23" s="58">
        <f>'10月'!AG23</f>
        <v>871.5453004724617</v>
      </c>
      <c r="BI23" s="58">
        <f>'11月'!AG23</f>
        <v>827.2213420954839</v>
      </c>
      <c r="BJ23" s="58">
        <f>'12月'!AG23</f>
        <v>786.5766171621533</v>
      </c>
      <c r="BK23" s="58">
        <f>'1月'!AG23</f>
        <v>731.5353428521066</v>
      </c>
      <c r="BL23" s="58">
        <f>'2月'!AG23</f>
        <v>683.0910816098614</v>
      </c>
      <c r="BM23" s="58">
        <f>'3月'!AG23</f>
        <v>799.5458829984252</v>
      </c>
      <c r="BN23" s="195">
        <f t="shared" si="7"/>
        <v>839.0008626017095</v>
      </c>
      <c r="BO23" s="67">
        <f>'4月'!AD23</f>
        <v>581.4626300665902</v>
      </c>
      <c r="BP23" s="58">
        <f>'5月'!AD23</f>
        <v>569.2823017386086</v>
      </c>
      <c r="BQ23" s="58">
        <f>'6月'!AD23</f>
        <v>551.4366970677652</v>
      </c>
      <c r="BR23" s="58">
        <f>'7月'!AD23</f>
        <v>535.1878176819388</v>
      </c>
      <c r="BS23" s="58">
        <f>'8月'!AD23</f>
        <v>594.2499334724179</v>
      </c>
      <c r="BT23" s="58">
        <f>'9月'!AD23</f>
        <v>529.7423245614035</v>
      </c>
      <c r="BU23" s="58">
        <f>'10月'!AD23</f>
        <v>546.1242034899685</v>
      </c>
      <c r="BV23" s="58">
        <f>'11月'!AD23</f>
        <v>486.7100862524203</v>
      </c>
      <c r="BW23" s="58">
        <f>'12月'!AD23</f>
        <v>469.2391851630317</v>
      </c>
      <c r="BX23" s="58">
        <f>'1月'!AD23</f>
        <v>442.2950440589171</v>
      </c>
      <c r="BY23" s="58">
        <f>'2月'!AD23</f>
        <v>398.74969561091933</v>
      </c>
      <c r="BZ23" s="58">
        <f>'3月'!AD23</f>
        <v>482.2145418060074</v>
      </c>
      <c r="CA23" s="188">
        <f t="shared" si="8"/>
        <v>516.064347512617</v>
      </c>
      <c r="CB23" s="67">
        <f>'4月'!AH23</f>
        <v>322.8495493640099</v>
      </c>
      <c r="CC23" s="58">
        <f>'5月'!AH23</f>
        <v>336.9551182238696</v>
      </c>
      <c r="CD23" s="58">
        <f>'6月'!AH23</f>
        <v>351.8681965283907</v>
      </c>
      <c r="CE23" s="58">
        <f>'7月'!AH23</f>
        <v>317.0781832594463</v>
      </c>
      <c r="CF23" s="58">
        <f>'8月'!AH23</f>
        <v>343.38649542167127</v>
      </c>
      <c r="CG23" s="58">
        <f>'9月'!AH23</f>
        <v>328.35996240601503</v>
      </c>
      <c r="CH23" s="58">
        <f>'10月'!AH23</f>
        <v>325.42109698249334</v>
      </c>
      <c r="CI23" s="58">
        <f>'11月'!AH23</f>
        <v>340.5112558430636</v>
      </c>
      <c r="CJ23" s="58">
        <f>'12月'!AH23</f>
        <v>317.3374319991217</v>
      </c>
      <c r="CK23" s="58">
        <f>'1月'!AH23</f>
        <v>289.24029879318937</v>
      </c>
      <c r="CL23" s="58">
        <f>'2月'!AH23</f>
        <v>284.341385998942</v>
      </c>
      <c r="CM23" s="58">
        <f>'3月'!AH23</f>
        <v>317.3313411924179</v>
      </c>
      <c r="CN23" s="184">
        <f t="shared" si="9"/>
        <v>322.9365150890926</v>
      </c>
      <c r="CO23" s="104">
        <f>'4月'!AI23</f>
        <v>28.25096980941137</v>
      </c>
      <c r="CP23" s="105">
        <f>'5月'!AI24</f>
        <v>26.402581107725396</v>
      </c>
      <c r="CQ23" s="105">
        <f>'6月'!AI23</f>
        <v>26.302685399253065</v>
      </c>
      <c r="CR23" s="105">
        <f>'7月'!AI23</f>
        <v>29.074500088479915</v>
      </c>
      <c r="CS23" s="105">
        <f>'8月'!AI23</f>
        <v>31.697211155378486</v>
      </c>
      <c r="CT23" s="105">
        <f>'9月'!AI23</f>
        <v>32.37848826464609</v>
      </c>
      <c r="CU23" s="105">
        <f>'10月'!AI23</f>
        <v>29.24757281553398</v>
      </c>
      <c r="CV23" s="105">
        <f>'11月'!AI23</f>
        <v>29.897528631705846</v>
      </c>
      <c r="CW23" s="105">
        <f>'12月'!AI23</f>
        <v>31.202097620008068</v>
      </c>
      <c r="CX23" s="105">
        <f>'1月'!AI23</f>
        <v>31.94771802014142</v>
      </c>
      <c r="CY23" s="105">
        <f>'2月'!AI23</f>
        <v>32.113714135298764</v>
      </c>
      <c r="CZ23" s="210">
        <f>'3月'!AI23</f>
        <v>29.84251968503937</v>
      </c>
      <c r="DA23" s="96">
        <v>902.4</v>
      </c>
      <c r="DB23" s="56">
        <f t="shared" si="10"/>
        <v>6413.399999999999</v>
      </c>
      <c r="DC23" s="56">
        <f t="shared" si="11"/>
        <v>7315.799999999998</v>
      </c>
      <c r="DD23" s="56">
        <f t="shared" si="3"/>
        <v>4013.2999999999997</v>
      </c>
      <c r="DE23" s="213">
        <f t="shared" si="15"/>
        <v>11329.099999999999</v>
      </c>
      <c r="DF23" s="215">
        <f t="shared" si="13"/>
        <v>911.6139020496445</v>
      </c>
      <c r="DG23" s="218">
        <f t="shared" si="14"/>
        <v>588.677386960552</v>
      </c>
      <c r="DH23" s="203">
        <f t="shared" si="14"/>
        <v>322.72798549320294</v>
      </c>
    </row>
    <row r="24" spans="1:112" ht="18" customHeight="1">
      <c r="A24" s="68">
        <v>19</v>
      </c>
      <c r="B24" s="69" t="s">
        <v>38</v>
      </c>
      <c r="C24" s="75">
        <f>'4月'!C24</f>
        <v>26706</v>
      </c>
      <c r="D24" s="60">
        <f>'5月'!C24</f>
        <v>26715</v>
      </c>
      <c r="E24" s="57">
        <f>'6月'!C24</f>
        <v>26683</v>
      </c>
      <c r="F24" s="57">
        <f>'7月'!C24</f>
        <v>26746</v>
      </c>
      <c r="G24" s="57">
        <f>'8月'!C24</f>
        <v>26743</v>
      </c>
      <c r="H24" s="57">
        <f>'9月'!C24</f>
        <v>26752</v>
      </c>
      <c r="I24" s="57">
        <f>'10月'!C24</f>
        <v>26752</v>
      </c>
      <c r="J24" s="57">
        <f>'11月'!C24</f>
        <v>26738</v>
      </c>
      <c r="K24" s="57">
        <f>'12月'!C24</f>
        <v>26742</v>
      </c>
      <c r="L24" s="57">
        <f>'1月'!C24</f>
        <v>26736</v>
      </c>
      <c r="M24" s="57">
        <f>'2月'!C24</f>
        <v>26718</v>
      </c>
      <c r="N24" s="61">
        <f>'3月'!C24</f>
        <v>26670</v>
      </c>
      <c r="O24" s="88">
        <f>'4月'!Z24</f>
        <v>937.9</v>
      </c>
      <c r="P24" s="64">
        <f>'5月'!Z24</f>
        <v>945.5999999999999</v>
      </c>
      <c r="Q24" s="58">
        <f>'6月'!Z24</f>
        <v>908</v>
      </c>
      <c r="R24" s="58">
        <f>'7月'!Z24</f>
        <v>917.2</v>
      </c>
      <c r="S24" s="58">
        <f>'8月'!Z24</f>
        <v>980.1999999999998</v>
      </c>
      <c r="T24" s="58">
        <f>'9月'!Z24</f>
        <v>874.2</v>
      </c>
      <c r="U24" s="58">
        <f>'10月'!Z24</f>
        <v>930.0999999999999</v>
      </c>
      <c r="V24" s="58">
        <f>'11月'!Z24</f>
        <v>853.3999999999999</v>
      </c>
      <c r="W24" s="58">
        <f>'12月'!Z24</f>
        <v>817</v>
      </c>
      <c r="X24" s="58">
        <f>'1月'!Z24</f>
        <v>734.5</v>
      </c>
      <c r="Y24" s="58">
        <f>'2月'!Z24</f>
        <v>607.9000000000001</v>
      </c>
      <c r="Z24" s="58">
        <f>'3月'!Z24</f>
        <v>847.5</v>
      </c>
      <c r="AA24" s="181">
        <f t="shared" si="4"/>
        <v>10353.499999999998</v>
      </c>
      <c r="AB24" s="89">
        <f>'4月'!D24</f>
        <v>516.4</v>
      </c>
      <c r="AC24" s="64">
        <f>'5月'!D24</f>
        <v>557.9</v>
      </c>
      <c r="AD24" s="58">
        <f>'6月'!D24</f>
        <v>507.40000000000003</v>
      </c>
      <c r="AE24" s="58">
        <f>'7月'!D24</f>
        <v>523.1</v>
      </c>
      <c r="AF24" s="58">
        <f>'8月'!D24</f>
        <v>554.3999999999999</v>
      </c>
      <c r="AG24" s="58">
        <f>'9月'!D24</f>
        <v>470.7</v>
      </c>
      <c r="AH24" s="58">
        <f>'10月'!D24</f>
        <v>510.29999999999995</v>
      </c>
      <c r="AI24" s="58">
        <f>'11月'!D24</f>
        <v>477.99999999999994</v>
      </c>
      <c r="AJ24" s="58">
        <f>'12月'!D24</f>
        <v>426.8</v>
      </c>
      <c r="AK24" s="58">
        <f>'1月'!D24</f>
        <v>414.7</v>
      </c>
      <c r="AL24" s="58">
        <f>'2月'!D24</f>
        <v>334.8</v>
      </c>
      <c r="AM24" s="58">
        <f>'3月'!D24</f>
        <v>461.4</v>
      </c>
      <c r="AN24" s="188">
        <f t="shared" si="5"/>
        <v>5755.9</v>
      </c>
      <c r="AO24" s="89">
        <f>'4月'!Y24</f>
        <v>421.5</v>
      </c>
      <c r="AP24" s="64">
        <f>'5月'!Y24</f>
        <v>387.7</v>
      </c>
      <c r="AQ24" s="58">
        <f>'6月'!Y24</f>
        <v>400.6</v>
      </c>
      <c r="AR24" s="58">
        <f>'7月'!Y24</f>
        <v>394.1</v>
      </c>
      <c r="AS24" s="58">
        <f>'8月'!Y24</f>
        <v>425.8</v>
      </c>
      <c r="AT24" s="58">
        <f>'9月'!Y24</f>
        <v>403.5</v>
      </c>
      <c r="AU24" s="58">
        <f>'10月'!Y24</f>
        <v>419.8</v>
      </c>
      <c r="AV24" s="58">
        <f>'11月'!Y24</f>
        <v>375.4</v>
      </c>
      <c r="AW24" s="58">
        <f>'12月'!Y24</f>
        <v>390.2</v>
      </c>
      <c r="AX24" s="58">
        <f>'1月'!Y24</f>
        <v>319.8</v>
      </c>
      <c r="AY24" s="58">
        <f>'2月'!Y24</f>
        <v>273.1</v>
      </c>
      <c r="AZ24" s="58">
        <f>'3月'!Y24</f>
        <v>386.1</v>
      </c>
      <c r="BA24" s="184">
        <f t="shared" si="6"/>
        <v>4597.6</v>
      </c>
      <c r="BB24" s="88">
        <f>'4月'!AG24</f>
        <v>1170.6482937666942</v>
      </c>
      <c r="BC24" s="64">
        <f>'5月'!AG24</f>
        <v>1141.8014526090813</v>
      </c>
      <c r="BD24" s="58">
        <f>'6月'!AG24</f>
        <v>1134.3052380416993</v>
      </c>
      <c r="BE24" s="58">
        <f>'7月'!AG24</f>
        <v>1106.2251093319956</v>
      </c>
      <c r="BF24" s="58">
        <f>'8月'!AG24</f>
        <v>1182.3413543248578</v>
      </c>
      <c r="BG24" s="58">
        <f>'9月'!AG24</f>
        <v>1089.2643540669858</v>
      </c>
      <c r="BH24" s="58">
        <f>'10月'!AG24</f>
        <v>1121.5320651335082</v>
      </c>
      <c r="BI24" s="58">
        <f>'11月'!AG24</f>
        <v>1063.904056648465</v>
      </c>
      <c r="BJ24" s="58">
        <f>'12月'!AG24</f>
        <v>985.522350971409</v>
      </c>
      <c r="BK24" s="58">
        <f>'1月'!AG24</f>
        <v>886.2039342869829</v>
      </c>
      <c r="BL24" s="58">
        <f>'2月'!AG24</f>
        <v>812.5875546715431</v>
      </c>
      <c r="BM24" s="58">
        <f>'3月'!AG24</f>
        <v>1025.073478718386</v>
      </c>
      <c r="BN24" s="195">
        <f t="shared" si="7"/>
        <v>1060.3227207183588</v>
      </c>
      <c r="BO24" s="67">
        <f>'4月'!AD24</f>
        <v>644.5492897975486</v>
      </c>
      <c r="BP24" s="58">
        <f>'5月'!AD24</f>
        <v>673.6580270839747</v>
      </c>
      <c r="BQ24" s="58">
        <f>'6月'!AD24</f>
        <v>633.8617596722008</v>
      </c>
      <c r="BR24" s="58">
        <f>'7月'!AD24</f>
        <v>630.9053147531256</v>
      </c>
      <c r="BS24" s="58">
        <f>'8月'!AD24</f>
        <v>668.730919034586</v>
      </c>
      <c r="BT24" s="58">
        <f>'9月'!AD24</f>
        <v>586.4982057416267</v>
      </c>
      <c r="BU24" s="58">
        <f>'10月'!AD24</f>
        <v>615.3293332304368</v>
      </c>
      <c r="BV24" s="58">
        <f>'11月'!AD24</f>
        <v>595.9059515795246</v>
      </c>
      <c r="BW24" s="58">
        <f>'12月'!AD24</f>
        <v>514.8359111316981</v>
      </c>
      <c r="BX24" s="58">
        <f>'1月'!AD24</f>
        <v>500.3523098009692</v>
      </c>
      <c r="BY24" s="58">
        <f>'2月'!AD24</f>
        <v>447.5313592762504</v>
      </c>
      <c r="BZ24" s="58">
        <f>'3月'!AD24</f>
        <v>558.0754018650894</v>
      </c>
      <c r="CA24" s="188">
        <f t="shared" si="8"/>
        <v>589.4732745624958</v>
      </c>
      <c r="CB24" s="67">
        <f>'4月'!AH24</f>
        <v>526.0990039691454</v>
      </c>
      <c r="CC24" s="58">
        <f>'5月'!AH24</f>
        <v>468.1434255251067</v>
      </c>
      <c r="CD24" s="58">
        <f>'6月'!AH24</f>
        <v>500.4434783694987</v>
      </c>
      <c r="CE24" s="58">
        <f>'7月'!AH24</f>
        <v>475.3197945788698</v>
      </c>
      <c r="CF24" s="58">
        <f>'8月'!AH24</f>
        <v>513.6104352902719</v>
      </c>
      <c r="CG24" s="58">
        <f>'9月'!AH24</f>
        <v>502.7661483253588</v>
      </c>
      <c r="CH24" s="58">
        <f>'10月'!AH24</f>
        <v>506.2027319030714</v>
      </c>
      <c r="CI24" s="58">
        <f>'11月'!AH24</f>
        <v>467.99810506894056</v>
      </c>
      <c r="CJ24" s="58">
        <f>'12月'!AH24</f>
        <v>470.6864398397109</v>
      </c>
      <c r="CK24" s="58">
        <f>'1月'!AH24</f>
        <v>385.85162448601386</v>
      </c>
      <c r="CL24" s="58">
        <f>'2月'!AH24</f>
        <v>365.05619539529266</v>
      </c>
      <c r="CM24" s="58">
        <f>'3月'!AH24</f>
        <v>466.99807685329654</v>
      </c>
      <c r="CN24" s="184">
        <f t="shared" si="9"/>
        <v>470.84944615586295</v>
      </c>
      <c r="CO24" s="104">
        <f>'4月'!AI24</f>
        <v>26.394268009295118</v>
      </c>
      <c r="CP24" s="105">
        <f>'5月'!AI25</f>
        <v>23.715753424657535</v>
      </c>
      <c r="CQ24" s="105">
        <f>'6月'!AI24</f>
        <v>25.837603468663776</v>
      </c>
      <c r="CR24" s="105">
        <f>'7月'!AI24</f>
        <v>25.367998470655703</v>
      </c>
      <c r="CS24" s="105">
        <f>'8月'!AI24</f>
        <v>32.82828282828283</v>
      </c>
      <c r="CT24" s="105">
        <f>'9月'!AI24</f>
        <v>32.78096452092628</v>
      </c>
      <c r="CU24" s="105">
        <f>'10月'!AI24</f>
        <v>28.06192435822066</v>
      </c>
      <c r="CV24" s="105">
        <f>'11月'!AI24</f>
        <v>27.803347280334727</v>
      </c>
      <c r="CW24" s="105">
        <f>'12月'!AI24</f>
        <v>32.38050609184629</v>
      </c>
      <c r="CX24" s="105">
        <f>'1月'!AI24</f>
        <v>32.45719797443935</v>
      </c>
      <c r="CY24" s="105">
        <f>'2月'!AI24</f>
        <v>32.25806451612903</v>
      </c>
      <c r="CZ24" s="210">
        <f>'3月'!AI24</f>
        <v>29.020372778500217</v>
      </c>
      <c r="DA24" s="96">
        <v>632.1</v>
      </c>
      <c r="DB24" s="56">
        <f t="shared" si="10"/>
        <v>5755.9</v>
      </c>
      <c r="DC24" s="56">
        <f t="shared" si="11"/>
        <v>6388</v>
      </c>
      <c r="DD24" s="56">
        <f t="shared" si="3"/>
        <v>4597.6</v>
      </c>
      <c r="DE24" s="213">
        <f t="shared" si="15"/>
        <v>10985.6</v>
      </c>
      <c r="DF24" s="215">
        <f t="shared" si="13"/>
        <v>1125.057350724258</v>
      </c>
      <c r="DG24" s="218">
        <f t="shared" si="14"/>
        <v>654.2079045683947</v>
      </c>
      <c r="DH24" s="203">
        <f t="shared" si="14"/>
        <v>470.84944615586295</v>
      </c>
    </row>
    <row r="25" spans="1:112" ht="18" customHeight="1">
      <c r="A25" s="68">
        <v>20</v>
      </c>
      <c r="B25" s="69" t="s">
        <v>39</v>
      </c>
      <c r="C25" s="75">
        <f>'4月'!C25</f>
        <v>6649</v>
      </c>
      <c r="D25" s="60">
        <f>'5月'!C25</f>
        <v>6639</v>
      </c>
      <c r="E25" s="57">
        <f>'6月'!C25</f>
        <v>6634</v>
      </c>
      <c r="F25" s="57">
        <f>'7月'!C25</f>
        <v>6630</v>
      </c>
      <c r="G25" s="57">
        <f>'8月'!C25</f>
        <v>6624</v>
      </c>
      <c r="H25" s="57">
        <f>'9月'!C25</f>
        <v>6620</v>
      </c>
      <c r="I25" s="57">
        <f>'10月'!C25</f>
        <v>6609</v>
      </c>
      <c r="J25" s="57">
        <f>'11月'!C25</f>
        <v>6596</v>
      </c>
      <c r="K25" s="57">
        <f>'12月'!C25</f>
        <v>6580</v>
      </c>
      <c r="L25" s="57">
        <f>'1月'!C25</f>
        <v>6569</v>
      </c>
      <c r="M25" s="57">
        <f>'2月'!C25</f>
        <v>6559</v>
      </c>
      <c r="N25" s="61">
        <f>'3月'!C25</f>
        <v>6534</v>
      </c>
      <c r="O25" s="88">
        <f>'4月'!Z25</f>
        <v>137.3</v>
      </c>
      <c r="P25" s="64">
        <f>'5月'!Z25</f>
        <v>173</v>
      </c>
      <c r="Q25" s="58">
        <f>'6月'!Z25</f>
        <v>153.4</v>
      </c>
      <c r="R25" s="58">
        <f>'7月'!Z25</f>
        <v>152.3</v>
      </c>
      <c r="S25" s="58">
        <f>'8月'!Z25</f>
        <v>164.4</v>
      </c>
      <c r="T25" s="58">
        <f>'9月'!Z25</f>
        <v>143.6</v>
      </c>
      <c r="U25" s="58">
        <f>'10月'!Z25</f>
        <v>155.10000000000002</v>
      </c>
      <c r="V25" s="58">
        <f>'11月'!Z25</f>
        <v>147</v>
      </c>
      <c r="W25" s="58">
        <f>'12月'!Z25</f>
        <v>130.3</v>
      </c>
      <c r="X25" s="58">
        <f>'1月'!Z25</f>
        <v>135.5</v>
      </c>
      <c r="Y25" s="58">
        <f>'2月'!Z25</f>
        <v>107.1</v>
      </c>
      <c r="Z25" s="58">
        <f>'3月'!Z25</f>
        <v>141</v>
      </c>
      <c r="AA25" s="181">
        <f t="shared" si="4"/>
        <v>1739.9999999999998</v>
      </c>
      <c r="AB25" s="89">
        <f>'4月'!D25</f>
        <v>89.30000000000001</v>
      </c>
      <c r="AC25" s="64">
        <f>'5月'!D25</f>
        <v>116.8</v>
      </c>
      <c r="AD25" s="58">
        <f>'6月'!D25</f>
        <v>98.2</v>
      </c>
      <c r="AE25" s="58">
        <f>'7月'!D25</f>
        <v>97.6</v>
      </c>
      <c r="AF25" s="58">
        <f>'8月'!D25</f>
        <v>105.60000000000001</v>
      </c>
      <c r="AG25" s="58">
        <f>'9月'!D25</f>
        <v>91.5</v>
      </c>
      <c r="AH25" s="58">
        <f>'10月'!D25</f>
        <v>95.30000000000001</v>
      </c>
      <c r="AI25" s="58">
        <f>'11月'!D25</f>
        <v>94</v>
      </c>
      <c r="AJ25" s="58">
        <f>'12月'!D25</f>
        <v>82.3</v>
      </c>
      <c r="AK25" s="58">
        <f>'1月'!D25</f>
        <v>85</v>
      </c>
      <c r="AL25" s="58">
        <f>'2月'!D25</f>
        <v>65.1</v>
      </c>
      <c r="AM25" s="58">
        <f>'3月'!D25</f>
        <v>92</v>
      </c>
      <c r="AN25" s="188">
        <f t="shared" si="5"/>
        <v>1112.6999999999998</v>
      </c>
      <c r="AO25" s="89">
        <f>'4月'!Y25</f>
        <v>48</v>
      </c>
      <c r="AP25" s="64">
        <f>'5月'!Y25</f>
        <v>56.2</v>
      </c>
      <c r="AQ25" s="58">
        <f>'6月'!Y25</f>
        <v>55.2</v>
      </c>
      <c r="AR25" s="58">
        <f>'7月'!Y25</f>
        <v>54.7</v>
      </c>
      <c r="AS25" s="58">
        <f>'8月'!Y25</f>
        <v>58.8</v>
      </c>
      <c r="AT25" s="58">
        <f>'9月'!Y25</f>
        <v>52.1</v>
      </c>
      <c r="AU25" s="58">
        <f>'10月'!Y25</f>
        <v>59.8</v>
      </c>
      <c r="AV25" s="58">
        <f>'11月'!Y25</f>
        <v>53</v>
      </c>
      <c r="AW25" s="58">
        <f>'12月'!Y25</f>
        <v>48</v>
      </c>
      <c r="AX25" s="58">
        <f>'1月'!Y25</f>
        <v>50.5</v>
      </c>
      <c r="AY25" s="58">
        <f>'2月'!Y25</f>
        <v>42</v>
      </c>
      <c r="AZ25" s="58">
        <f>'3月'!Y25</f>
        <v>49</v>
      </c>
      <c r="BA25" s="184">
        <f t="shared" si="6"/>
        <v>627.3000000000001</v>
      </c>
      <c r="BB25" s="88">
        <f>'4月'!AG25</f>
        <v>688.3240587557026</v>
      </c>
      <c r="BC25" s="64">
        <f>'5月'!AG25</f>
        <v>840.5852027851065</v>
      </c>
      <c r="BD25" s="58">
        <f>'6月'!AG25</f>
        <v>770.7768063511205</v>
      </c>
      <c r="BE25" s="58">
        <f>'7月'!AG25</f>
        <v>741.0110446163578</v>
      </c>
      <c r="BF25" s="58">
        <f>'8月'!AG25</f>
        <v>800.6077606358111</v>
      </c>
      <c r="BG25" s="58">
        <f>'9月'!AG25</f>
        <v>723.0614300100704</v>
      </c>
      <c r="BH25" s="58">
        <f>'10月'!AG25</f>
        <v>757.0321994933596</v>
      </c>
      <c r="BI25" s="58">
        <f>'11月'!AG25</f>
        <v>742.8744693753791</v>
      </c>
      <c r="BJ25" s="58">
        <f>'12月'!AG25</f>
        <v>638.7881164820081</v>
      </c>
      <c r="BK25" s="58">
        <f>'1月'!AG25</f>
        <v>665.3931712491222</v>
      </c>
      <c r="BL25" s="58">
        <f>'2月'!AG25</f>
        <v>583.168165878945</v>
      </c>
      <c r="BM25" s="58">
        <f>'3月'!AG25</f>
        <v>696.1106667851535</v>
      </c>
      <c r="BN25" s="195">
        <f t="shared" si="7"/>
        <v>720.1092579563795</v>
      </c>
      <c r="BO25" s="67">
        <f>'4月'!AD25</f>
        <v>447.6863688775255</v>
      </c>
      <c r="BP25" s="58">
        <f>'5月'!AD25</f>
        <v>567.5164837300604</v>
      </c>
      <c r="BQ25" s="58">
        <f>'6月'!AD25</f>
        <v>493.4177469601046</v>
      </c>
      <c r="BR25" s="58">
        <f>'7月'!AD25</f>
        <v>474.8698486838904</v>
      </c>
      <c r="BS25" s="58">
        <f>'8月'!AD25</f>
        <v>514.2589995324919</v>
      </c>
      <c r="BT25" s="58">
        <f>'9月'!AD25</f>
        <v>460.7250755287009</v>
      </c>
      <c r="BU25" s="58">
        <f>'10月'!AD25</f>
        <v>465.15260226768</v>
      </c>
      <c r="BV25" s="58">
        <f>'11月'!AD25</f>
        <v>475.0353749747322</v>
      </c>
      <c r="BW25" s="58">
        <f>'12月'!AD25</f>
        <v>403.47092852240417</v>
      </c>
      <c r="BX25" s="58">
        <f>'1月'!AD25</f>
        <v>417.4053103776781</v>
      </c>
      <c r="BY25" s="58">
        <f>'2月'!AD25</f>
        <v>354.47476749504494</v>
      </c>
      <c r="BZ25" s="58">
        <f>'3月'!AD25</f>
        <v>454.1998676896037</v>
      </c>
      <c r="CA25" s="188">
        <f t="shared" si="8"/>
        <v>460.49745478624334</v>
      </c>
      <c r="CB25" s="67">
        <f>'4月'!AH25</f>
        <v>240.63768987817718</v>
      </c>
      <c r="CC25" s="58">
        <f>'5月'!AH25</f>
        <v>273.0687190550462</v>
      </c>
      <c r="CD25" s="58">
        <f>'6月'!AH25</f>
        <v>277.359059391016</v>
      </c>
      <c r="CE25" s="58">
        <f>'7月'!AH25</f>
        <v>266.1411959324673</v>
      </c>
      <c r="CF25" s="58">
        <f>'8月'!AH25</f>
        <v>286.3487611033193</v>
      </c>
      <c r="CG25" s="58">
        <f>'9月'!AH25</f>
        <v>262.3363544813696</v>
      </c>
      <c r="CH25" s="58">
        <f>'10月'!AH25</f>
        <v>291.8795972256795</v>
      </c>
      <c r="CI25" s="58">
        <f>'11月'!AH25</f>
        <v>267.83909440064684</v>
      </c>
      <c r="CJ25" s="58">
        <f>'12月'!AH25</f>
        <v>235.31718795960387</v>
      </c>
      <c r="CK25" s="58">
        <f>'1月'!AH25</f>
        <v>247.9878608714441</v>
      </c>
      <c r="CL25" s="58">
        <f>'2月'!AH25</f>
        <v>228.6933983839</v>
      </c>
      <c r="CM25" s="58">
        <f>'3月'!AH25</f>
        <v>241.91079909554983</v>
      </c>
      <c r="CN25" s="184">
        <f t="shared" si="9"/>
        <v>259.61180317013617</v>
      </c>
      <c r="CO25" s="104">
        <f>'4月'!AI25</f>
        <v>20.156774916013436</v>
      </c>
      <c r="CP25" s="105">
        <f>'5月'!AI26</f>
        <v>23.94651539708266</v>
      </c>
      <c r="CQ25" s="105">
        <f>'6月'!AI25</f>
        <v>19.042769857433807</v>
      </c>
      <c r="CR25" s="105">
        <f>'7月'!AI25</f>
        <v>25.7172131147541</v>
      </c>
      <c r="CS25" s="105">
        <f>'8月'!AI25</f>
        <v>21.96969696969697</v>
      </c>
      <c r="CT25" s="105">
        <f>'9月'!AI25</f>
        <v>17.37704918032787</v>
      </c>
      <c r="CU25" s="105">
        <f>'10月'!AI25</f>
        <v>21.406086044071348</v>
      </c>
      <c r="CV25" s="105">
        <f>'11月'!AI25</f>
        <v>23.19148936170213</v>
      </c>
      <c r="CW25" s="105">
        <f>'12月'!AI25</f>
        <v>17.01093560145808</v>
      </c>
      <c r="CX25" s="105">
        <f>'1月'!AI25</f>
        <v>18.823529411764707</v>
      </c>
      <c r="CY25" s="105">
        <f>'2月'!AI25</f>
        <v>13.82488479262673</v>
      </c>
      <c r="CZ25" s="210">
        <f>'3月'!AI25</f>
        <v>21.73913043478261</v>
      </c>
      <c r="DA25" s="96">
        <v>63.4</v>
      </c>
      <c r="DB25" s="56">
        <f t="shared" si="10"/>
        <v>1112.6999999999998</v>
      </c>
      <c r="DC25" s="56">
        <f t="shared" si="11"/>
        <v>1176.1</v>
      </c>
      <c r="DD25" s="56">
        <f t="shared" si="3"/>
        <v>627.3000000000001</v>
      </c>
      <c r="DE25" s="213">
        <f t="shared" si="15"/>
        <v>1803.4</v>
      </c>
      <c r="DF25" s="215">
        <f t="shared" si="13"/>
        <v>746.3477217232959</v>
      </c>
      <c r="DG25" s="218">
        <f t="shared" si="14"/>
        <v>486.7359185531597</v>
      </c>
      <c r="DH25" s="203">
        <f t="shared" si="14"/>
        <v>260.04390028541405</v>
      </c>
    </row>
    <row r="26" spans="1:112" ht="18" customHeight="1">
      <c r="A26" s="68">
        <v>21</v>
      </c>
      <c r="B26" s="69" t="s">
        <v>40</v>
      </c>
      <c r="C26" s="75">
        <f>'4月'!C26</f>
        <v>16222</v>
      </c>
      <c r="D26" s="60">
        <f>'5月'!C26</f>
        <v>16224</v>
      </c>
      <c r="E26" s="57">
        <f>'6月'!C26</f>
        <v>16228</v>
      </c>
      <c r="F26" s="57">
        <f>'7月'!C26</f>
        <v>16319</v>
      </c>
      <c r="G26" s="57">
        <f>'8月'!C26</f>
        <v>16324</v>
      </c>
      <c r="H26" s="57">
        <f>'9月'!C26</f>
        <v>16312</v>
      </c>
      <c r="I26" s="57">
        <f>'10月'!C26</f>
        <v>16329</v>
      </c>
      <c r="J26" s="57">
        <f>'11月'!C26</f>
        <v>16334</v>
      </c>
      <c r="K26" s="57">
        <f>'12月'!C26</f>
        <v>16325</v>
      </c>
      <c r="L26" s="57">
        <f>'1月'!C26</f>
        <v>16323</v>
      </c>
      <c r="M26" s="57">
        <f>'2月'!C26</f>
        <v>16256</v>
      </c>
      <c r="N26" s="61">
        <f>'3月'!C26</f>
        <v>16215</v>
      </c>
      <c r="O26" s="88">
        <f>'4月'!Z26</f>
        <v>367</v>
      </c>
      <c r="P26" s="64">
        <f>'5月'!Z26</f>
        <v>379.5</v>
      </c>
      <c r="Q26" s="58">
        <f>'6月'!Z26</f>
        <v>333.30000000000007</v>
      </c>
      <c r="R26" s="58">
        <f>'7月'!Z26</f>
        <v>358.4</v>
      </c>
      <c r="S26" s="58">
        <f>'8月'!Z26</f>
        <v>378.6</v>
      </c>
      <c r="T26" s="58">
        <f>'9月'!Z26</f>
        <v>323.6</v>
      </c>
      <c r="U26" s="58">
        <f>'10月'!Z26</f>
        <v>353</v>
      </c>
      <c r="V26" s="58">
        <f>'11月'!Z26</f>
        <v>327.2</v>
      </c>
      <c r="W26" s="58">
        <f>'12月'!Z26</f>
        <v>319.9</v>
      </c>
      <c r="X26" s="58">
        <f>'1月'!Z26</f>
        <v>312.2</v>
      </c>
      <c r="Y26" s="58">
        <f>'2月'!Z26</f>
        <v>258</v>
      </c>
      <c r="Z26" s="58">
        <f>'3月'!Z26</f>
        <v>323</v>
      </c>
      <c r="AA26" s="181">
        <f t="shared" si="4"/>
        <v>4033.7</v>
      </c>
      <c r="AB26" s="89">
        <f>'4月'!D26</f>
        <v>242.1</v>
      </c>
      <c r="AC26" s="64">
        <f>'5月'!D26</f>
        <v>246.79999999999998</v>
      </c>
      <c r="AD26" s="58">
        <f>'6月'!D26</f>
        <v>215.90000000000003</v>
      </c>
      <c r="AE26" s="58">
        <f>'7月'!D26</f>
        <v>219.9</v>
      </c>
      <c r="AF26" s="58">
        <f>'8月'!D26</f>
        <v>248.70000000000002</v>
      </c>
      <c r="AG26" s="58">
        <f>'9月'!D26</f>
        <v>202.8</v>
      </c>
      <c r="AH26" s="58">
        <f>'10月'!D26</f>
        <v>218.3</v>
      </c>
      <c r="AI26" s="58">
        <f>'11月'!D26</f>
        <v>206.7</v>
      </c>
      <c r="AJ26" s="58">
        <f>'12月'!D26</f>
        <v>202.3</v>
      </c>
      <c r="AK26" s="58">
        <f>'1月'!D26</f>
        <v>203.6</v>
      </c>
      <c r="AL26" s="58">
        <f>'2月'!D26</f>
        <v>157.20000000000002</v>
      </c>
      <c r="AM26" s="58">
        <f>'3月'!D26</f>
        <v>206.4</v>
      </c>
      <c r="AN26" s="188">
        <f t="shared" si="5"/>
        <v>2570.7</v>
      </c>
      <c r="AO26" s="89">
        <f>'4月'!Y26</f>
        <v>124.9</v>
      </c>
      <c r="AP26" s="64">
        <f>'5月'!Y26</f>
        <v>132.7</v>
      </c>
      <c r="AQ26" s="58">
        <f>'6月'!Y26</f>
        <v>117.4</v>
      </c>
      <c r="AR26" s="58">
        <f>'7月'!Y26</f>
        <v>138.5</v>
      </c>
      <c r="AS26" s="58">
        <f>'8月'!Y26</f>
        <v>129.9</v>
      </c>
      <c r="AT26" s="58">
        <f>'9月'!Y26</f>
        <v>120.8</v>
      </c>
      <c r="AU26" s="58">
        <f>'10月'!Y26</f>
        <v>134.7</v>
      </c>
      <c r="AV26" s="58">
        <f>'11月'!Y26</f>
        <v>120.5</v>
      </c>
      <c r="AW26" s="58">
        <f>'12月'!Y26</f>
        <v>117.6</v>
      </c>
      <c r="AX26" s="58">
        <f>'1月'!Y26</f>
        <v>108.6</v>
      </c>
      <c r="AY26" s="58">
        <f>'2月'!Y26</f>
        <v>100.8</v>
      </c>
      <c r="AZ26" s="58">
        <f>'3月'!Y26</f>
        <v>116.6</v>
      </c>
      <c r="BA26" s="184">
        <f t="shared" si="6"/>
        <v>1462.9999999999995</v>
      </c>
      <c r="BB26" s="88">
        <f>'4月'!AG26</f>
        <v>754.1199194509514</v>
      </c>
      <c r="BC26" s="64">
        <f>'5月'!AG26</f>
        <v>754.5571673983585</v>
      </c>
      <c r="BD26" s="58">
        <f>'6月'!AG26</f>
        <v>684.6191767315752</v>
      </c>
      <c r="BE26" s="58">
        <f>'7月'!AG26</f>
        <v>708.4558074992735</v>
      </c>
      <c r="BF26" s="58">
        <f>'8月'!AG26</f>
        <v>748.1562868051</v>
      </c>
      <c r="BG26" s="58">
        <f>'9月'!AG26</f>
        <v>661.2718652934445</v>
      </c>
      <c r="BH26" s="58">
        <f>'10月'!AG26</f>
        <v>697.3542025962121</v>
      </c>
      <c r="BI26" s="58">
        <f>'11月'!AG26</f>
        <v>667.7278478429452</v>
      </c>
      <c r="BJ26" s="58">
        <f>'12月'!AG26</f>
        <v>632.1197450970706</v>
      </c>
      <c r="BK26" s="58">
        <f>'1月'!AG26</f>
        <v>616.9801961609681</v>
      </c>
      <c r="BL26" s="58">
        <f>'2月'!AG26</f>
        <v>566.8236782902137</v>
      </c>
      <c r="BM26" s="58">
        <f>'3月'!AG26</f>
        <v>642.575074851044</v>
      </c>
      <c r="BN26" s="195">
        <f t="shared" si="7"/>
        <v>677.4909806714278</v>
      </c>
      <c r="BO26" s="67">
        <f>'4月'!AD26</f>
        <v>497.4725681173715</v>
      </c>
      <c r="BP26" s="58">
        <f>'5月'!AD26</f>
        <v>490.7106954253356</v>
      </c>
      <c r="BQ26" s="58">
        <f>'6月'!AD26</f>
        <v>443.47218798784</v>
      </c>
      <c r="BR26" s="58">
        <f>'7月'!AD26</f>
        <v>434.6803350142027</v>
      </c>
      <c r="BS26" s="58">
        <f>'8月'!AD26</f>
        <v>491.45924069843727</v>
      </c>
      <c r="BT26" s="58">
        <f>'9月'!AD26</f>
        <v>414.41883276115743</v>
      </c>
      <c r="BU26" s="58">
        <f>'10月'!AD26</f>
        <v>431.2533213222468</v>
      </c>
      <c r="BV26" s="58">
        <f>'11月'!AD26</f>
        <v>421.81951757071135</v>
      </c>
      <c r="BW26" s="58">
        <f>'12月'!AD26</f>
        <v>399.7431210788915</v>
      </c>
      <c r="BX26" s="58">
        <f>'1月'!AD26</f>
        <v>402.3612041587864</v>
      </c>
      <c r="BY26" s="58">
        <f>'2月'!AD26</f>
        <v>345.3669853768279</v>
      </c>
      <c r="BZ26" s="58">
        <f>'3月'!AD26</f>
        <v>410.6114410193668</v>
      </c>
      <c r="CA26" s="188">
        <f t="shared" si="8"/>
        <v>431.7688633294591</v>
      </c>
      <c r="CB26" s="67">
        <f>'4月'!AH26</f>
        <v>256.64735133357993</v>
      </c>
      <c r="CC26" s="58">
        <f>'5月'!AH26</f>
        <v>263.8464719730228</v>
      </c>
      <c r="CD26" s="58">
        <f>'6月'!AH26</f>
        <v>241.14698874373514</v>
      </c>
      <c r="CE26" s="58">
        <f>'7月'!AH26</f>
        <v>273.77547248507085</v>
      </c>
      <c r="CF26" s="58">
        <f>'8月'!AH26</f>
        <v>256.69704610666264</v>
      </c>
      <c r="CG26" s="58">
        <f>'9月'!AH26</f>
        <v>246.85303253228705</v>
      </c>
      <c r="CH26" s="58">
        <f>'10月'!AH26</f>
        <v>266.10088127396534</v>
      </c>
      <c r="CI26" s="58">
        <f>'11月'!AH26</f>
        <v>245.9083302722338</v>
      </c>
      <c r="CJ26" s="58">
        <f>'12月'!AH26</f>
        <v>232.37662401817914</v>
      </c>
      <c r="CK26" s="58">
        <f>'1月'!AH26</f>
        <v>214.61899200218173</v>
      </c>
      <c r="CL26" s="58">
        <f>'2月'!AH26</f>
        <v>221.45669291338584</v>
      </c>
      <c r="CM26" s="58">
        <f>'3月'!AH26</f>
        <v>231.96363383167716</v>
      </c>
      <c r="CN26" s="184">
        <f t="shared" si="9"/>
        <v>245.72211734196853</v>
      </c>
      <c r="CO26" s="104">
        <f>'4月'!AI26</f>
        <v>23.99834779016935</v>
      </c>
      <c r="CP26" s="105">
        <f>'5月'!AI27</f>
        <v>14.171287738755392</v>
      </c>
      <c r="CQ26" s="105">
        <f>'6月'!AI26</f>
        <v>22.13987957387679</v>
      </c>
      <c r="CR26" s="105">
        <f>'7月'!AI26</f>
        <v>19.14506593906321</v>
      </c>
      <c r="CS26" s="105">
        <f>'8月'!AI26</f>
        <v>22.51708886208283</v>
      </c>
      <c r="CT26" s="105">
        <f>'9月'!AI26</f>
        <v>22.978303747534515</v>
      </c>
      <c r="CU26" s="105">
        <f>'10月'!AI26</f>
        <v>18.231791113147043</v>
      </c>
      <c r="CV26" s="105">
        <f>'11月'!AI26</f>
        <v>20.706337687469762</v>
      </c>
      <c r="CW26" s="105">
        <f>'12月'!AI26</f>
        <v>24.86406327236777</v>
      </c>
      <c r="CX26" s="105">
        <f>'1月'!AI26</f>
        <v>19.106090373280942</v>
      </c>
      <c r="CY26" s="105">
        <f>'2月'!AI26</f>
        <v>22.32824427480916</v>
      </c>
      <c r="CZ26" s="210">
        <f>'3月'!AI26</f>
        <v>23.546511627906977</v>
      </c>
      <c r="DA26" s="96">
        <v>202</v>
      </c>
      <c r="DB26" s="56">
        <f t="shared" si="10"/>
        <v>2570.7</v>
      </c>
      <c r="DC26" s="56">
        <f t="shared" si="11"/>
        <v>2772.7</v>
      </c>
      <c r="DD26" s="56">
        <f t="shared" si="3"/>
        <v>1462.9999999999995</v>
      </c>
      <c r="DE26" s="213">
        <f t="shared" si="15"/>
        <v>4235.699999999999</v>
      </c>
      <c r="DF26" s="215">
        <f t="shared" si="13"/>
        <v>711.4184363809816</v>
      </c>
      <c r="DG26" s="218">
        <f t="shared" si="14"/>
        <v>465.6963190390132</v>
      </c>
      <c r="DH26" s="203">
        <f t="shared" si="14"/>
        <v>245.4662978799798</v>
      </c>
    </row>
    <row r="27" spans="1:112" ht="18" customHeight="1">
      <c r="A27" s="68">
        <v>22</v>
      </c>
      <c r="B27" s="69" t="s">
        <v>41</v>
      </c>
      <c r="C27" s="75">
        <f>'4月'!C27</f>
        <v>8285</v>
      </c>
      <c r="D27" s="60">
        <f>'5月'!C27</f>
        <v>8296</v>
      </c>
      <c r="E27" s="57">
        <f>'6月'!C27</f>
        <v>8280</v>
      </c>
      <c r="F27" s="57">
        <f>'7月'!C27</f>
        <v>8270</v>
      </c>
      <c r="G27" s="57">
        <f>'8月'!C27</f>
        <v>8260</v>
      </c>
      <c r="H27" s="57">
        <f>'9月'!C27</f>
        <v>8260</v>
      </c>
      <c r="I27" s="57">
        <f>'10月'!C27</f>
        <v>8265</v>
      </c>
      <c r="J27" s="57">
        <f>'11月'!C27</f>
        <v>8269</v>
      </c>
      <c r="K27" s="57">
        <f>'12月'!C27</f>
        <v>8273</v>
      </c>
      <c r="L27" s="57">
        <f>'1月'!C27</f>
        <v>8262</v>
      </c>
      <c r="M27" s="57">
        <f>'2月'!C27</f>
        <v>8263</v>
      </c>
      <c r="N27" s="61">
        <f>'3月'!C27</f>
        <v>8229</v>
      </c>
      <c r="O27" s="88">
        <f>'4月'!Z27</f>
        <v>202.8</v>
      </c>
      <c r="P27" s="64">
        <f>'5月'!Z27</f>
        <v>233.5</v>
      </c>
      <c r="Q27" s="58">
        <f>'6月'!Z27</f>
        <v>213.7</v>
      </c>
      <c r="R27" s="58">
        <f>'7月'!Z27</f>
        <v>369.1</v>
      </c>
      <c r="S27" s="58">
        <f>'8月'!Z27</f>
        <v>222.79999999999998</v>
      </c>
      <c r="T27" s="58">
        <f>'9月'!Z27</f>
        <v>197.99999999999997</v>
      </c>
      <c r="U27" s="58">
        <f>'10月'!Z27</f>
        <v>209.5</v>
      </c>
      <c r="V27" s="58">
        <f>'11月'!Z27</f>
        <v>205</v>
      </c>
      <c r="W27" s="58">
        <f>'12月'!Z27</f>
        <v>175.3</v>
      </c>
      <c r="X27" s="58">
        <f>'1月'!Z27</f>
        <v>165.3</v>
      </c>
      <c r="Y27" s="58">
        <f>'2月'!Z27</f>
        <v>144.4</v>
      </c>
      <c r="Z27" s="58">
        <f>'3月'!Z27</f>
        <v>164</v>
      </c>
      <c r="AA27" s="181">
        <f t="shared" si="4"/>
        <v>2503.4</v>
      </c>
      <c r="AB27" s="89">
        <f>'4月'!D27</f>
        <v>156.9</v>
      </c>
      <c r="AC27" s="64">
        <f>'5月'!D27</f>
        <v>162.29999999999998</v>
      </c>
      <c r="AD27" s="58">
        <f>'6月'!D27</f>
        <v>146.9</v>
      </c>
      <c r="AE27" s="58">
        <f>'7月'!D27</f>
        <v>154.6</v>
      </c>
      <c r="AF27" s="58">
        <f>'8月'!D27</f>
        <v>165.39999999999998</v>
      </c>
      <c r="AG27" s="58">
        <f>'9月'!D27</f>
        <v>138.99999999999997</v>
      </c>
      <c r="AH27" s="58">
        <f>'10月'!D27</f>
        <v>149.1</v>
      </c>
      <c r="AI27" s="58">
        <f>'11月'!D27</f>
        <v>139.6</v>
      </c>
      <c r="AJ27" s="58">
        <f>'12月'!D27</f>
        <v>133</v>
      </c>
      <c r="AK27" s="58">
        <f>'1月'!D27</f>
        <v>120.60000000000001</v>
      </c>
      <c r="AL27" s="58">
        <f>'2月'!D27</f>
        <v>105.10000000000001</v>
      </c>
      <c r="AM27" s="58">
        <f>'3月'!D27</f>
        <v>119.8</v>
      </c>
      <c r="AN27" s="188">
        <f t="shared" si="5"/>
        <v>1692.2999999999997</v>
      </c>
      <c r="AO27" s="89">
        <f>'4月'!Y27</f>
        <v>45.9</v>
      </c>
      <c r="AP27" s="64">
        <f>'5月'!Y27</f>
        <v>71.2</v>
      </c>
      <c r="AQ27" s="58">
        <f>'6月'!Y27</f>
        <v>66.8</v>
      </c>
      <c r="AR27" s="58">
        <f>'7月'!Y27</f>
        <v>214.5</v>
      </c>
      <c r="AS27" s="58">
        <f>'8月'!Y27</f>
        <v>57.4</v>
      </c>
      <c r="AT27" s="58">
        <f>'9月'!Y27</f>
        <v>59</v>
      </c>
      <c r="AU27" s="58">
        <f>'10月'!Y27</f>
        <v>60.4</v>
      </c>
      <c r="AV27" s="58">
        <f>'11月'!Y27</f>
        <v>65.4</v>
      </c>
      <c r="AW27" s="58">
        <f>'12月'!Y27</f>
        <v>42.3</v>
      </c>
      <c r="AX27" s="58">
        <f>'1月'!Y27</f>
        <v>44.7</v>
      </c>
      <c r="AY27" s="58">
        <f>'2月'!Y27</f>
        <v>39.3</v>
      </c>
      <c r="AZ27" s="58">
        <f>'3月'!Y27</f>
        <v>44.2</v>
      </c>
      <c r="BA27" s="184">
        <f t="shared" si="6"/>
        <v>811.0999999999999</v>
      </c>
      <c r="BB27" s="88">
        <f>'4月'!AG27</f>
        <v>815.932407966204</v>
      </c>
      <c r="BC27" s="64">
        <f>'5月'!AG27</f>
        <v>907.9385323669393</v>
      </c>
      <c r="BD27" s="58">
        <f>'6月'!AG27</f>
        <v>860.305958132045</v>
      </c>
      <c r="BE27" s="58">
        <f>'7月'!AG27</f>
        <v>1439.7160354175605</v>
      </c>
      <c r="BF27" s="58">
        <f>'8月'!AG27</f>
        <v>870.1085683043036</v>
      </c>
      <c r="BG27" s="58">
        <f>'9月'!AG27</f>
        <v>799.0314769975787</v>
      </c>
      <c r="BH27" s="58">
        <f>'10月'!AG27</f>
        <v>817.6726577288605</v>
      </c>
      <c r="BI27" s="58">
        <f>'11月'!AG27</f>
        <v>826.3796509049865</v>
      </c>
      <c r="BJ27" s="58">
        <f>'12月'!AG27</f>
        <v>683.5293980028309</v>
      </c>
      <c r="BK27" s="58">
        <f>'1月'!AG27</f>
        <v>645.3955536814486</v>
      </c>
      <c r="BL27" s="58">
        <f>'2月'!AG27</f>
        <v>624.1247557960615</v>
      </c>
      <c r="BM27" s="58">
        <f>'3月'!AG27</f>
        <v>642.8876632209456</v>
      </c>
      <c r="BN27" s="195">
        <f t="shared" si="7"/>
        <v>830.3426315964045</v>
      </c>
      <c r="BO27" s="67">
        <f>'4月'!AD27</f>
        <v>631.2613156306578</v>
      </c>
      <c r="BP27" s="58">
        <f>'5月'!AD27</f>
        <v>631.0853267801039</v>
      </c>
      <c r="BQ27" s="58">
        <f>'6月'!AD27</f>
        <v>591.3848631239936</v>
      </c>
      <c r="BR27" s="58">
        <f>'7月'!AD27</f>
        <v>603.0346764442016</v>
      </c>
      <c r="BS27" s="58">
        <f>'8月'!AD27</f>
        <v>645.942357260017</v>
      </c>
      <c r="BT27" s="58">
        <f>'9月'!AD27</f>
        <v>560.9362389023405</v>
      </c>
      <c r="BU27" s="58">
        <f>'10月'!AD27</f>
        <v>581.9331420876997</v>
      </c>
      <c r="BV27" s="58">
        <f>'11月'!AD27</f>
        <v>562.7443866650542</v>
      </c>
      <c r="BW27" s="58">
        <f>'12月'!AD27</f>
        <v>518.593325352975</v>
      </c>
      <c r="BX27" s="58">
        <f>'1月'!AD27</f>
        <v>470.86935132475935</v>
      </c>
      <c r="BY27" s="58">
        <f>'2月'!AD27</f>
        <v>454.26254732802</v>
      </c>
      <c r="BZ27" s="58">
        <f>'3月'!AD27</f>
        <v>469.62159788944683</v>
      </c>
      <c r="CA27" s="188">
        <f t="shared" si="8"/>
        <v>561.312149656705</v>
      </c>
      <c r="CB27" s="67">
        <f>'4月'!AH27</f>
        <v>184.67109233554615</v>
      </c>
      <c r="CC27" s="58">
        <f>'5月'!AH27</f>
        <v>276.8532055868355</v>
      </c>
      <c r="CD27" s="58">
        <f>'6月'!AH27</f>
        <v>268.92109500805157</v>
      </c>
      <c r="CE27" s="58">
        <f>'7月'!AH27</f>
        <v>836.6813589733589</v>
      </c>
      <c r="CF27" s="58">
        <f>'8月'!AH27</f>
        <v>224.16621104428648</v>
      </c>
      <c r="CG27" s="58">
        <f>'9月'!AH27</f>
        <v>238.0952380952381</v>
      </c>
      <c r="CH27" s="58">
        <f>'10月'!AH27</f>
        <v>235.73951564116075</v>
      </c>
      <c r="CI27" s="58">
        <f>'11月'!AH27</f>
        <v>263.63526423993227</v>
      </c>
      <c r="CJ27" s="58">
        <f>'12月'!AH27</f>
        <v>164.9360726498559</v>
      </c>
      <c r="CK27" s="58">
        <f>'1月'!AH27</f>
        <v>174.5262023566894</v>
      </c>
      <c r="CL27" s="58">
        <f>'2月'!AH27</f>
        <v>169.8622084680417</v>
      </c>
      <c r="CM27" s="58">
        <f>'3月'!AH27</f>
        <v>173.26606533149877</v>
      </c>
      <c r="CN27" s="184">
        <f t="shared" si="9"/>
        <v>269.0304819396995</v>
      </c>
      <c r="CO27" s="104">
        <f>'4月'!AI27</f>
        <v>17.84576163161249</v>
      </c>
      <c r="CP27" s="105">
        <f>'5月'!AI28</f>
        <v>3.1474820143884896</v>
      </c>
      <c r="CQ27" s="105">
        <f>'6月'!AI27</f>
        <v>17.222600408441117</v>
      </c>
      <c r="CR27" s="105">
        <f>'7月'!AI27</f>
        <v>15.265200517464425</v>
      </c>
      <c r="CS27" s="105">
        <f>'8月'!AI27</f>
        <v>13.603385731559857</v>
      </c>
      <c r="CT27" s="105">
        <f>'9月'!AI27</f>
        <v>18.27338129496403</v>
      </c>
      <c r="CU27" s="105">
        <f>'10月'!AI27</f>
        <v>13.682092555331991</v>
      </c>
      <c r="CV27" s="105">
        <f>'11月'!AI27</f>
        <v>14.111747851002866</v>
      </c>
      <c r="CW27" s="105">
        <f>'12月'!AI27</f>
        <v>18.270676691729324</v>
      </c>
      <c r="CX27" s="105">
        <f>'1月'!AI27</f>
        <v>14.096185737976782</v>
      </c>
      <c r="CY27" s="105">
        <f>'2月'!AI27</f>
        <v>21.122740247383444</v>
      </c>
      <c r="CZ27" s="210">
        <f>'3月'!AI27</f>
        <v>14.440734557595993</v>
      </c>
      <c r="DA27" s="96">
        <v>67.7</v>
      </c>
      <c r="DB27" s="56">
        <f t="shared" si="10"/>
        <v>1692.2999999999997</v>
      </c>
      <c r="DC27" s="56">
        <f t="shared" si="11"/>
        <v>1759.9999999999998</v>
      </c>
      <c r="DD27" s="56">
        <f t="shared" si="3"/>
        <v>811.0999999999999</v>
      </c>
      <c r="DE27" s="213">
        <f t="shared" si="15"/>
        <v>2571.0999999999995</v>
      </c>
      <c r="DF27" s="215">
        <f t="shared" si="13"/>
        <v>852.7977710703504</v>
      </c>
      <c r="DG27" s="218">
        <f t="shared" si="14"/>
        <v>583.7672891306511</v>
      </c>
      <c r="DH27" s="203">
        <f t="shared" si="14"/>
        <v>268.867729077062</v>
      </c>
    </row>
    <row r="28" spans="1:112" ht="18" customHeight="1">
      <c r="A28" s="68">
        <v>23</v>
      </c>
      <c r="B28" s="69" t="s">
        <v>42</v>
      </c>
      <c r="C28" s="75">
        <f>'4月'!C28</f>
        <v>6259</v>
      </c>
      <c r="D28" s="60">
        <f>'5月'!C28</f>
        <v>6241</v>
      </c>
      <c r="E28" s="57">
        <f>'6月'!C28</f>
        <v>6231</v>
      </c>
      <c r="F28" s="57">
        <f>'7月'!C28</f>
        <v>6279</v>
      </c>
      <c r="G28" s="57">
        <f>'8月'!C28</f>
        <v>6275</v>
      </c>
      <c r="H28" s="57">
        <f>'9月'!C28</f>
        <v>6271</v>
      </c>
      <c r="I28" s="57">
        <f>'10月'!C28</f>
        <v>6268</v>
      </c>
      <c r="J28" s="57">
        <f>'11月'!C28</f>
        <v>6251</v>
      </c>
      <c r="K28" s="57">
        <f>'12月'!C28</f>
        <v>6240</v>
      </c>
      <c r="L28" s="57">
        <f>'1月'!C28</f>
        <v>6237</v>
      </c>
      <c r="M28" s="57">
        <f>'2月'!C28</f>
        <v>6226</v>
      </c>
      <c r="N28" s="61">
        <f>'3月'!C28</f>
        <v>6182</v>
      </c>
      <c r="O28" s="88">
        <f>'4月'!Z28</f>
        <v>107.4</v>
      </c>
      <c r="P28" s="64">
        <f>'5月'!Z28</f>
        <v>111.19999999999999</v>
      </c>
      <c r="Q28" s="58">
        <f>'6月'!Z28</f>
        <v>102.8</v>
      </c>
      <c r="R28" s="58">
        <f>'7月'!Z28</f>
        <v>106.4</v>
      </c>
      <c r="S28" s="58">
        <f>'8月'!Z28</f>
        <v>125.19999999999999</v>
      </c>
      <c r="T28" s="58">
        <f>'9月'!Z28</f>
        <v>103.1</v>
      </c>
      <c r="U28" s="58">
        <f>'10月'!Z28</f>
        <v>106.89999999999999</v>
      </c>
      <c r="V28" s="58">
        <f>'11月'!Z28</f>
        <v>98.69999999999999</v>
      </c>
      <c r="W28" s="58">
        <f>'12月'!Z28</f>
        <v>97.30000000000001</v>
      </c>
      <c r="X28" s="58">
        <f>'1月'!Z28</f>
        <v>96.5</v>
      </c>
      <c r="Y28" s="58">
        <f>'2月'!Z28</f>
        <v>85</v>
      </c>
      <c r="Z28" s="58">
        <f>'3月'!Z28</f>
        <v>95.89999999999999</v>
      </c>
      <c r="AA28" s="181">
        <f t="shared" si="4"/>
        <v>1236.4</v>
      </c>
      <c r="AB28" s="89">
        <f>'4月'!D28</f>
        <v>107.4</v>
      </c>
      <c r="AC28" s="64">
        <f>'5月'!D28</f>
        <v>111.19999999999999</v>
      </c>
      <c r="AD28" s="58">
        <f>'6月'!D28</f>
        <v>102.8</v>
      </c>
      <c r="AE28" s="58">
        <f>'7月'!D28</f>
        <v>106.4</v>
      </c>
      <c r="AF28" s="58">
        <f>'8月'!D28</f>
        <v>125.19999999999999</v>
      </c>
      <c r="AG28" s="58">
        <f>'9月'!D28</f>
        <v>103.1</v>
      </c>
      <c r="AH28" s="58">
        <f>'10月'!D28</f>
        <v>106.89999999999999</v>
      </c>
      <c r="AI28" s="58">
        <f>'11月'!D28</f>
        <v>98.69999999999999</v>
      </c>
      <c r="AJ28" s="58">
        <f>'12月'!D28</f>
        <v>97.30000000000001</v>
      </c>
      <c r="AK28" s="58">
        <f>'1月'!D28</f>
        <v>96.5</v>
      </c>
      <c r="AL28" s="58">
        <f>'2月'!D28</f>
        <v>85</v>
      </c>
      <c r="AM28" s="58">
        <f>'3月'!D28</f>
        <v>95.89999999999999</v>
      </c>
      <c r="AN28" s="188">
        <f t="shared" si="5"/>
        <v>1236.4</v>
      </c>
      <c r="AO28" s="89">
        <f>'4月'!Y28</f>
        <v>0</v>
      </c>
      <c r="AP28" s="64">
        <f>'5月'!Y28</f>
        <v>0</v>
      </c>
      <c r="AQ28" s="58">
        <f>'6月'!Y28</f>
        <v>0</v>
      </c>
      <c r="AR28" s="58">
        <f>'7月'!Y28</f>
        <v>0</v>
      </c>
      <c r="AS28" s="58">
        <f>'8月'!Y28</f>
        <v>0</v>
      </c>
      <c r="AT28" s="58">
        <f>'9月'!Y28</f>
        <v>0</v>
      </c>
      <c r="AU28" s="58">
        <f>'10月'!Y28</f>
        <v>0</v>
      </c>
      <c r="AV28" s="58">
        <f>'11月'!Y28</f>
        <v>0</v>
      </c>
      <c r="AW28" s="58">
        <f>'12月'!Y28</f>
        <v>0</v>
      </c>
      <c r="AX28" s="58">
        <f>'1月'!Y28</f>
        <v>0</v>
      </c>
      <c r="AY28" s="58">
        <f>'2月'!Y28</f>
        <v>0</v>
      </c>
      <c r="AZ28" s="58">
        <f>'3月'!Y28</f>
        <v>0</v>
      </c>
      <c r="BA28" s="184">
        <f t="shared" si="6"/>
        <v>0</v>
      </c>
      <c r="BB28" s="88">
        <f>'4月'!AG28</f>
        <v>571.9763540501677</v>
      </c>
      <c r="BC28" s="64">
        <f>'5月'!AG28</f>
        <v>574.7631427965948</v>
      </c>
      <c r="BD28" s="58">
        <f>'6月'!AG28</f>
        <v>549.9384796447869</v>
      </c>
      <c r="BE28" s="58">
        <f>'7月'!AG28</f>
        <v>546.6249505520193</v>
      </c>
      <c r="BF28" s="58">
        <f>'8月'!AG28</f>
        <v>643.6190720987018</v>
      </c>
      <c r="BG28" s="58">
        <f>'9月'!AG28</f>
        <v>548.0253016531123</v>
      </c>
      <c r="BH28" s="58">
        <f>'10月'!AG28</f>
        <v>550.1574819358956</v>
      </c>
      <c r="BI28" s="58">
        <f>'11月'!AG28</f>
        <v>526.315789473684</v>
      </c>
      <c r="BJ28" s="58">
        <f>'12月'!AG28</f>
        <v>502.9983457402813</v>
      </c>
      <c r="BK28" s="58">
        <f>'1月'!AG28</f>
        <v>499.102649640284</v>
      </c>
      <c r="BL28" s="58">
        <f>'2月'!AG28</f>
        <v>487.58661832866784</v>
      </c>
      <c r="BM28" s="58">
        <f>'3月'!AG28</f>
        <v>500.4122269648615</v>
      </c>
      <c r="BN28" s="195">
        <f t="shared" si="7"/>
        <v>540.1685951640843</v>
      </c>
      <c r="BO28" s="67">
        <f>'4月'!AD28</f>
        <v>571.9763540501677</v>
      </c>
      <c r="BP28" s="58">
        <f>'5月'!AD28</f>
        <v>574.7631427965948</v>
      </c>
      <c r="BQ28" s="58">
        <f>'6月'!AD28</f>
        <v>549.9384796447869</v>
      </c>
      <c r="BR28" s="58">
        <f>'7月'!AD28</f>
        <v>546.6249505520193</v>
      </c>
      <c r="BS28" s="58">
        <f>'8月'!AD28</f>
        <v>643.6190720987018</v>
      </c>
      <c r="BT28" s="58">
        <f>'9月'!AD28</f>
        <v>548.0253016531123</v>
      </c>
      <c r="BU28" s="58">
        <f>'10月'!AD28</f>
        <v>550.1574819358956</v>
      </c>
      <c r="BV28" s="58">
        <f>'11月'!AD28</f>
        <v>526.315789473684</v>
      </c>
      <c r="BW28" s="58">
        <f>'12月'!AD28</f>
        <v>502.9983457402813</v>
      </c>
      <c r="BX28" s="58">
        <f>'1月'!AD28</f>
        <v>499.102649640284</v>
      </c>
      <c r="BY28" s="58">
        <f>'2月'!AD28</f>
        <v>487.58661832866784</v>
      </c>
      <c r="BZ28" s="58">
        <f>'3月'!AD28</f>
        <v>500.4122269648615</v>
      </c>
      <c r="CA28" s="188">
        <f t="shared" si="8"/>
        <v>540.1685951640843</v>
      </c>
      <c r="CB28" s="67">
        <f>'4月'!AH28</f>
        <v>0</v>
      </c>
      <c r="CC28" s="58">
        <f>'5月'!AH28</f>
        <v>0</v>
      </c>
      <c r="CD28" s="58">
        <f>'6月'!AH28</f>
        <v>0</v>
      </c>
      <c r="CE28" s="58">
        <f>'7月'!AH28</f>
        <v>0</v>
      </c>
      <c r="CF28" s="58">
        <f>'8月'!AH28</f>
        <v>0</v>
      </c>
      <c r="CG28" s="58">
        <f>'9月'!AH28</f>
        <v>0</v>
      </c>
      <c r="CH28" s="58">
        <f>'10月'!AH28</f>
        <v>0</v>
      </c>
      <c r="CI28" s="58">
        <f>'11月'!AH28</f>
        <v>0</v>
      </c>
      <c r="CJ28" s="58">
        <f>'12月'!AH28</f>
        <v>0</v>
      </c>
      <c r="CK28" s="58">
        <f>'1月'!AH28</f>
        <v>0</v>
      </c>
      <c r="CL28" s="58">
        <f>'2月'!AH28</f>
        <v>0</v>
      </c>
      <c r="CM28" s="58">
        <f>'3月'!AH28</f>
        <v>0</v>
      </c>
      <c r="CN28" s="184">
        <f t="shared" si="9"/>
        <v>0</v>
      </c>
      <c r="CO28" s="104">
        <f>'4月'!AI28</f>
        <v>6.890130353817504</v>
      </c>
      <c r="CP28" s="105">
        <f>'5月'!AI30</f>
        <v>7.762557077625571</v>
      </c>
      <c r="CQ28" s="105">
        <f>'6月'!AI29</f>
        <v>31.800927878532267</v>
      </c>
      <c r="CR28" s="105">
        <f>'7月'!AI29</f>
        <v>29.08260373049105</v>
      </c>
      <c r="CS28" s="105">
        <f>'8月'!AI29</f>
        <v>25.692612137203167</v>
      </c>
      <c r="CT28" s="105">
        <f>'9月'!AI28</f>
        <v>6.983511154219205</v>
      </c>
      <c r="CU28" s="105">
        <f>'10月'!AI29</f>
        <v>29.017517136329015</v>
      </c>
      <c r="CV28" s="105">
        <f>'11月'!AI29</f>
        <v>26.311441553077238</v>
      </c>
      <c r="CW28" s="105">
        <f>'12月'!AI29</f>
        <v>24.794895168641755</v>
      </c>
      <c r="CX28" s="105">
        <f>'1月'!AI29</f>
        <v>25.91715976331361</v>
      </c>
      <c r="CY28" s="105">
        <f>'2月'!AI29</f>
        <v>26.08471074380165</v>
      </c>
      <c r="CZ28" s="210">
        <f>'3月'!AI29</f>
        <v>26.41267123287671</v>
      </c>
      <c r="DA28" s="96">
        <v>133.2</v>
      </c>
      <c r="DB28" s="56">
        <f t="shared" si="10"/>
        <v>1236.4</v>
      </c>
      <c r="DC28" s="56">
        <f t="shared" si="11"/>
        <v>1369.6000000000001</v>
      </c>
      <c r="DD28" s="56">
        <f t="shared" si="3"/>
        <v>0</v>
      </c>
      <c r="DE28" s="213">
        <f t="shared" si="15"/>
        <v>1369.6000000000001</v>
      </c>
      <c r="DF28" s="215">
        <f t="shared" si="13"/>
        <v>598.3621060633533</v>
      </c>
      <c r="DG28" s="218">
        <f t="shared" si="14"/>
        <v>598.3621060633533</v>
      </c>
      <c r="DH28" s="203">
        <f t="shared" si="14"/>
        <v>0</v>
      </c>
    </row>
    <row r="29" spans="1:112" ht="18" customHeight="1">
      <c r="A29" s="68">
        <v>24</v>
      </c>
      <c r="B29" s="69" t="s">
        <v>43</v>
      </c>
      <c r="C29" s="75">
        <f>'4月'!C29</f>
        <v>13173</v>
      </c>
      <c r="D29" s="60">
        <f>'5月'!C29</f>
        <v>13150</v>
      </c>
      <c r="E29" s="57">
        <f>'6月'!C29</f>
        <v>13119</v>
      </c>
      <c r="F29" s="57">
        <f>'7月'!C29</f>
        <v>13120</v>
      </c>
      <c r="G29" s="57">
        <f>'8月'!C29</f>
        <v>13117</v>
      </c>
      <c r="H29" s="57">
        <f>'9月'!C29</f>
        <v>13101</v>
      </c>
      <c r="I29" s="57">
        <f>'10月'!C29</f>
        <v>13099</v>
      </c>
      <c r="J29" s="57">
        <f>'11月'!C29</f>
        <v>13082</v>
      </c>
      <c r="K29" s="57">
        <f>'12月'!C29</f>
        <v>13061</v>
      </c>
      <c r="L29" s="57">
        <f>'1月'!C29</f>
        <v>13024</v>
      </c>
      <c r="M29" s="57">
        <f>'2月'!C29</f>
        <v>12987</v>
      </c>
      <c r="N29" s="61">
        <f>'3月'!C29</f>
        <v>12892</v>
      </c>
      <c r="O29" s="88">
        <f>'4月'!Z29</f>
        <v>303.70000000000005</v>
      </c>
      <c r="P29" s="64">
        <f>'5月'!Z29</f>
        <v>318</v>
      </c>
      <c r="Q29" s="58">
        <f>'6月'!Z29</f>
        <v>305.6</v>
      </c>
      <c r="R29" s="58">
        <f>'7月'!Z29</f>
        <v>332.6</v>
      </c>
      <c r="S29" s="58">
        <f>'8月'!Z29</f>
        <v>391.20000000000005</v>
      </c>
      <c r="T29" s="58">
        <f>'9月'!Z29</f>
        <v>309.5</v>
      </c>
      <c r="U29" s="58">
        <f>'10月'!Z29</f>
        <v>338.20000000000005</v>
      </c>
      <c r="V29" s="58">
        <f>'11月'!Z29</f>
        <v>305.6</v>
      </c>
      <c r="W29" s="58">
        <f>'12月'!Z29</f>
        <v>281</v>
      </c>
      <c r="X29" s="58">
        <f>'1月'!Z29</f>
        <v>309</v>
      </c>
      <c r="Y29" s="58">
        <f>'2月'!Z29</f>
        <v>250.90000000000003</v>
      </c>
      <c r="Z29" s="58">
        <f>'3月'!Z29</f>
        <v>303.40000000000003</v>
      </c>
      <c r="AA29" s="181">
        <f t="shared" si="4"/>
        <v>3748.7000000000003</v>
      </c>
      <c r="AB29" s="89">
        <f>'4月'!D29</f>
        <v>241.70000000000002</v>
      </c>
      <c r="AC29" s="64">
        <f>'5月'!D29</f>
        <v>253.70000000000002</v>
      </c>
      <c r="AD29" s="58">
        <f>'6月'!D29</f>
        <v>237.10000000000002</v>
      </c>
      <c r="AE29" s="58">
        <f>'7月'!D29</f>
        <v>262.7</v>
      </c>
      <c r="AF29" s="58">
        <f>'8月'!D29</f>
        <v>303.20000000000005</v>
      </c>
      <c r="AG29" s="58">
        <f>'9月'!D29</f>
        <v>239.4</v>
      </c>
      <c r="AH29" s="58">
        <f>'10月'!D29</f>
        <v>262.6</v>
      </c>
      <c r="AI29" s="58">
        <f>'11月'!D29</f>
        <v>242.10000000000002</v>
      </c>
      <c r="AJ29" s="58">
        <f>'12月'!D29</f>
        <v>219.4</v>
      </c>
      <c r="AK29" s="58">
        <f>'1月'!D29</f>
        <v>253.5</v>
      </c>
      <c r="AL29" s="58">
        <f>'2月'!D29</f>
        <v>193.60000000000002</v>
      </c>
      <c r="AM29" s="58">
        <f>'3月'!D29</f>
        <v>233.60000000000002</v>
      </c>
      <c r="AN29" s="188">
        <f t="shared" si="5"/>
        <v>2942.6</v>
      </c>
      <c r="AO29" s="89">
        <f>'4月'!Y29</f>
        <v>62</v>
      </c>
      <c r="AP29" s="64">
        <f>'5月'!Y29</f>
        <v>64.3</v>
      </c>
      <c r="AQ29" s="58">
        <f>'6月'!Y29</f>
        <v>68.5</v>
      </c>
      <c r="AR29" s="58">
        <f>'7月'!Y29</f>
        <v>69.9</v>
      </c>
      <c r="AS29" s="58">
        <f>'8月'!Y29</f>
        <v>88</v>
      </c>
      <c r="AT29" s="58">
        <f>'9月'!Y29</f>
        <v>70.1</v>
      </c>
      <c r="AU29" s="58">
        <f>'10月'!Y29</f>
        <v>75.6</v>
      </c>
      <c r="AV29" s="58">
        <f>'11月'!Y29</f>
        <v>63.5</v>
      </c>
      <c r="AW29" s="58">
        <f>'12月'!Y29</f>
        <v>61.6</v>
      </c>
      <c r="AX29" s="58">
        <f>'1月'!Y29</f>
        <v>55.5</v>
      </c>
      <c r="AY29" s="58">
        <f>'2月'!Y29</f>
        <v>57.3</v>
      </c>
      <c r="AZ29" s="58">
        <f>'3月'!Y29</f>
        <v>69.8</v>
      </c>
      <c r="BA29" s="184">
        <f t="shared" si="6"/>
        <v>806.1</v>
      </c>
      <c r="BB29" s="88">
        <f>'4月'!AG29</f>
        <v>768.4911055441687</v>
      </c>
      <c r="BC29" s="64">
        <f>'5月'!AG29</f>
        <v>780.0809517968845</v>
      </c>
      <c r="BD29" s="58">
        <f>'6月'!AG29</f>
        <v>776.4819473028941</v>
      </c>
      <c r="BE29" s="58">
        <f>'7月'!AG29</f>
        <v>817.7616050354052</v>
      </c>
      <c r="BF29" s="58">
        <f>'8月'!AG29</f>
        <v>962.0610534962018</v>
      </c>
      <c r="BG29" s="58">
        <f>'9月'!AG29</f>
        <v>787.4716942727018</v>
      </c>
      <c r="BH29" s="58">
        <f>'10月'!AG29</f>
        <v>832.8633803614657</v>
      </c>
      <c r="BI29" s="58">
        <f>'11月'!AG29</f>
        <v>778.6780818427355</v>
      </c>
      <c r="BJ29" s="58">
        <f>'12月'!AG29</f>
        <v>694.0139444937032</v>
      </c>
      <c r="BK29" s="58">
        <f>'1月'!AG29</f>
        <v>765.3364508203217</v>
      </c>
      <c r="BL29" s="58">
        <f>'2月'!AG29</f>
        <v>689.9756899756901</v>
      </c>
      <c r="BM29" s="58">
        <f>'3月'!AG29</f>
        <v>759.1604696085595</v>
      </c>
      <c r="BN29" s="195">
        <f t="shared" si="7"/>
        <v>783.9409937336166</v>
      </c>
      <c r="BO29" s="67">
        <f>'4月'!AD29</f>
        <v>611.6045446494091</v>
      </c>
      <c r="BP29" s="58">
        <f>'5月'!AD29</f>
        <v>622.3476021096529</v>
      </c>
      <c r="BQ29" s="58">
        <f>'6月'!AD29</f>
        <v>602.4341286175268</v>
      </c>
      <c r="BR29" s="58">
        <f>'7月'!AD29</f>
        <v>645.8988985051142</v>
      </c>
      <c r="BS29" s="58">
        <f>'8月'!AD29</f>
        <v>745.6465015849908</v>
      </c>
      <c r="BT29" s="58">
        <f>'9月'!AD29</f>
        <v>609.1138081062514</v>
      </c>
      <c r="BU29" s="58">
        <f>'10月'!AD29</f>
        <v>646.6881244320547</v>
      </c>
      <c r="BV29" s="58">
        <f>'11月'!AD29</f>
        <v>616.878153187586</v>
      </c>
      <c r="BW29" s="58">
        <f>'12月'!AD29</f>
        <v>541.8742328182152</v>
      </c>
      <c r="BX29" s="58">
        <f>'1月'!AD29</f>
        <v>627.8731077118174</v>
      </c>
      <c r="BY29" s="58">
        <f>'2月'!AD29</f>
        <v>532.4005324005325</v>
      </c>
      <c r="BZ29" s="58">
        <f>'3月'!AD29</f>
        <v>584.5085224145007</v>
      </c>
      <c r="CA29" s="188">
        <f t="shared" si="8"/>
        <v>615.3665985969909</v>
      </c>
      <c r="CB29" s="67">
        <f>'4月'!AH29</f>
        <v>156.8865608947595</v>
      </c>
      <c r="CC29" s="58">
        <f>'5月'!AH29</f>
        <v>157.73334968723168</v>
      </c>
      <c r="CD29" s="58">
        <f>'6月'!AH29</f>
        <v>174.04781868536728</v>
      </c>
      <c r="CE29" s="58">
        <f>'7月'!AH29</f>
        <v>171.86270653029112</v>
      </c>
      <c r="CF29" s="58">
        <f>'8月'!AH29</f>
        <v>216.41455191121102</v>
      </c>
      <c r="CG29" s="58">
        <f>'9月'!AH29</f>
        <v>178.35788616645036</v>
      </c>
      <c r="CH29" s="58">
        <f>'10月'!AH29</f>
        <v>186.17525592941098</v>
      </c>
      <c r="CI29" s="58">
        <f>'11月'!AH29</f>
        <v>161.79992865514956</v>
      </c>
      <c r="CJ29" s="58">
        <f>'12月'!AH29</f>
        <v>152.13971167548797</v>
      </c>
      <c r="CK29" s="58">
        <f>'1月'!AH29</f>
        <v>137.46334310850438</v>
      </c>
      <c r="CL29" s="58">
        <f>'2月'!AH29</f>
        <v>157.5751575751576</v>
      </c>
      <c r="CM29" s="58">
        <f>'3月'!AH29</f>
        <v>174.6519471940588</v>
      </c>
      <c r="CN29" s="184">
        <f t="shared" si="9"/>
        <v>168.57439513662558</v>
      </c>
      <c r="CO29" s="104">
        <f>'4月'!AI29</f>
        <v>30.07860984691766</v>
      </c>
      <c r="CP29" s="105">
        <f>'5月'!AI31</f>
        <v>17.964071856287422</v>
      </c>
      <c r="CQ29" s="105">
        <f>'6月'!AI30</f>
        <v>9.102362204724411</v>
      </c>
      <c r="CR29" s="105">
        <f>'7月'!AI30</f>
        <v>8.573106283029947</v>
      </c>
      <c r="CS29" s="105">
        <f>'8月'!AI30</f>
        <v>7.546705998033431</v>
      </c>
      <c r="CT29" s="105">
        <f>'9月'!AI29</f>
        <v>27.65246449456976</v>
      </c>
      <c r="CU29" s="105">
        <f>'10月'!AI30</f>
        <v>8.422575976845152</v>
      </c>
      <c r="CV29" s="105">
        <f>'11月'!AI30</f>
        <v>8.386683738796414</v>
      </c>
      <c r="CW29" s="105">
        <f>'12月'!AI30</f>
        <v>8.954758190327615</v>
      </c>
      <c r="CX29" s="105">
        <f>'1月'!AI30</f>
        <v>7.28058510638298</v>
      </c>
      <c r="CY29" s="105">
        <f>'2月'!AI30</f>
        <v>10.966755827283151</v>
      </c>
      <c r="CZ29" s="210">
        <f>'3月'!AI30</f>
        <v>8.492366412213741</v>
      </c>
      <c r="DA29" s="96">
        <v>0</v>
      </c>
      <c r="DB29" s="56">
        <f t="shared" si="10"/>
        <v>2942.6</v>
      </c>
      <c r="DC29" s="56">
        <f t="shared" si="11"/>
        <v>2942.6</v>
      </c>
      <c r="DD29" s="56">
        <f t="shared" si="3"/>
        <v>806.1</v>
      </c>
      <c r="DE29" s="213">
        <f t="shared" si="15"/>
        <v>3748.7</v>
      </c>
      <c r="DF29" s="215">
        <f t="shared" si="13"/>
        <v>783.9409937336164</v>
      </c>
      <c r="DG29" s="218">
        <f t="shared" si="14"/>
        <v>615.3665985969909</v>
      </c>
      <c r="DH29" s="203">
        <f t="shared" si="14"/>
        <v>168.60013365027342</v>
      </c>
    </row>
    <row r="30" spans="1:112" ht="18" customHeight="1">
      <c r="A30" s="68">
        <v>25</v>
      </c>
      <c r="B30" s="69" t="s">
        <v>44</v>
      </c>
      <c r="C30" s="75">
        <f>'4月'!C30</f>
        <v>17364</v>
      </c>
      <c r="D30" s="60">
        <f>'5月'!C30</f>
        <v>17315</v>
      </c>
      <c r="E30" s="57">
        <f>'6月'!C30</f>
        <v>17308</v>
      </c>
      <c r="F30" s="57">
        <f>'7月'!C30</f>
        <v>17284</v>
      </c>
      <c r="G30" s="57">
        <f>'8月'!C30</f>
        <v>17302</v>
      </c>
      <c r="H30" s="57">
        <f>'9月'!C30</f>
        <v>17296</v>
      </c>
      <c r="I30" s="57">
        <f>'10月'!C30</f>
        <v>17261</v>
      </c>
      <c r="J30" s="57">
        <f>'11月'!C30</f>
        <v>17235</v>
      </c>
      <c r="K30" s="57">
        <f>'12月'!C30</f>
        <v>17206</v>
      </c>
      <c r="L30" s="57">
        <f>'1月'!C30</f>
        <v>17182</v>
      </c>
      <c r="M30" s="57">
        <f>'2月'!C30</f>
        <v>17183</v>
      </c>
      <c r="N30" s="61">
        <f>'3月'!C30</f>
        <v>17099</v>
      </c>
      <c r="O30" s="88">
        <f>'4月'!Z30</f>
        <v>371.1</v>
      </c>
      <c r="P30" s="64">
        <f>'5月'!Z30</f>
        <v>386</v>
      </c>
      <c r="Q30" s="58">
        <f>'6月'!Z30</f>
        <v>395.49999999999994</v>
      </c>
      <c r="R30" s="58">
        <f>'7月'!Z30</f>
        <v>413.69999999999993</v>
      </c>
      <c r="S30" s="58">
        <f>'8月'!Z30</f>
        <v>477.3</v>
      </c>
      <c r="T30" s="58">
        <f>'9月'!Z30</f>
        <v>386.5</v>
      </c>
      <c r="U30" s="58">
        <f>'10月'!Z30</f>
        <v>412.8</v>
      </c>
      <c r="V30" s="58">
        <f>'11月'!Z30</f>
        <v>371.90000000000003</v>
      </c>
      <c r="W30" s="58">
        <f>'12月'!Z30</f>
        <v>379.99999999999994</v>
      </c>
      <c r="X30" s="58">
        <f>'1月'!Z30</f>
        <v>345.4</v>
      </c>
      <c r="Y30" s="58">
        <f>'2月'!Z30</f>
        <v>304.59999999999997</v>
      </c>
      <c r="Z30" s="58">
        <f>'3月'!Z30</f>
        <v>374.5</v>
      </c>
      <c r="AA30" s="181">
        <f t="shared" si="4"/>
        <v>4619.3</v>
      </c>
      <c r="AB30" s="89">
        <f>'4月'!D30</f>
        <v>315</v>
      </c>
      <c r="AC30" s="64">
        <f>'5月'!D30</f>
        <v>328.5</v>
      </c>
      <c r="AD30" s="58">
        <f>'6月'!D30</f>
        <v>317.49999999999994</v>
      </c>
      <c r="AE30" s="58">
        <f>'7月'!D30</f>
        <v>340.59999999999997</v>
      </c>
      <c r="AF30" s="58">
        <f>'8月'!D30</f>
        <v>406.8</v>
      </c>
      <c r="AG30" s="58">
        <f>'9月'!D30</f>
        <v>328.9</v>
      </c>
      <c r="AH30" s="58">
        <f>'10月'!D30</f>
        <v>345.5</v>
      </c>
      <c r="AI30" s="58">
        <f>'11月'!D30</f>
        <v>312.40000000000003</v>
      </c>
      <c r="AJ30" s="58">
        <f>'12月'!D30</f>
        <v>320.49999999999994</v>
      </c>
      <c r="AK30" s="58">
        <f>'1月'!D30</f>
        <v>300.79999999999995</v>
      </c>
      <c r="AL30" s="58">
        <f>'2月'!D30</f>
        <v>261.7</v>
      </c>
      <c r="AM30" s="58">
        <f>'3月'!D30</f>
        <v>314.4</v>
      </c>
      <c r="AN30" s="188">
        <f t="shared" si="5"/>
        <v>3892.6</v>
      </c>
      <c r="AO30" s="89">
        <f>'4月'!Y30</f>
        <v>56.1</v>
      </c>
      <c r="AP30" s="64">
        <f>'5月'!Y30</f>
        <v>57.5</v>
      </c>
      <c r="AQ30" s="58">
        <f>'6月'!Y30</f>
        <v>78</v>
      </c>
      <c r="AR30" s="58">
        <f>'7月'!Y30</f>
        <v>73.1</v>
      </c>
      <c r="AS30" s="58">
        <f>'8月'!Y30</f>
        <v>70.5</v>
      </c>
      <c r="AT30" s="58">
        <f>'9月'!Y30</f>
        <v>57.6</v>
      </c>
      <c r="AU30" s="58">
        <f>'10月'!Y30</f>
        <v>67.3</v>
      </c>
      <c r="AV30" s="58">
        <f>'11月'!Y30</f>
        <v>59.5</v>
      </c>
      <c r="AW30" s="58">
        <f>'12月'!Y30</f>
        <v>59.5</v>
      </c>
      <c r="AX30" s="58">
        <f>'1月'!Y30</f>
        <v>44.6</v>
      </c>
      <c r="AY30" s="58">
        <f>'2月'!Y30</f>
        <v>42.9</v>
      </c>
      <c r="AZ30" s="58">
        <f>'3月'!Y30</f>
        <v>60.1</v>
      </c>
      <c r="BA30" s="184">
        <f t="shared" si="6"/>
        <v>726.7</v>
      </c>
      <c r="BB30" s="88">
        <f>'4月'!AG30</f>
        <v>712.393457728634</v>
      </c>
      <c r="BC30" s="64">
        <f>'5月'!AG30</f>
        <v>719.1228936312912</v>
      </c>
      <c r="BD30" s="58">
        <f>'6月'!AG30</f>
        <v>761.6901625452584</v>
      </c>
      <c r="BE30" s="58">
        <f>'7月'!AG30</f>
        <v>772.1106971952429</v>
      </c>
      <c r="BF30" s="58">
        <f>'8月'!AG30</f>
        <v>889.8840708327584</v>
      </c>
      <c r="BG30" s="58">
        <f>'9月'!AG30</f>
        <v>744.8735738513722</v>
      </c>
      <c r="BH30" s="58">
        <f>'10月'!AG30</f>
        <v>771.4575651618136</v>
      </c>
      <c r="BI30" s="58">
        <f>'11月'!AG30</f>
        <v>719.2727976017794</v>
      </c>
      <c r="BJ30" s="58">
        <f>'12月'!AG30</f>
        <v>712.4296475723021</v>
      </c>
      <c r="BK30" s="58">
        <f>'1月'!AG30</f>
        <v>648.4655734996489</v>
      </c>
      <c r="BL30" s="58">
        <f>'2月'!AG30</f>
        <v>633.1008222412516</v>
      </c>
      <c r="BM30" s="58">
        <f>'3月'!AG30</f>
        <v>706.5117937476065</v>
      </c>
      <c r="BN30" s="195">
        <f t="shared" si="7"/>
        <v>731.7077034202222</v>
      </c>
      <c r="BO30" s="67">
        <f>'4月'!AD30</f>
        <v>604.6993780234968</v>
      </c>
      <c r="BP30" s="58">
        <f>'5月'!AD30</f>
        <v>611.9996646577181</v>
      </c>
      <c r="BQ30" s="58">
        <f>'6月'!AD30</f>
        <v>611.4706108928433</v>
      </c>
      <c r="BR30" s="58">
        <f>'7月'!AD30</f>
        <v>635.680211420594</v>
      </c>
      <c r="BS30" s="58">
        <f>'8月'!AD30</f>
        <v>758.4429918599751</v>
      </c>
      <c r="BT30" s="58">
        <f>'9月'!AD30</f>
        <v>633.8652482269504</v>
      </c>
      <c r="BU30" s="58">
        <f>'10月'!AD30</f>
        <v>645.684565802826</v>
      </c>
      <c r="BV30" s="58">
        <f>'11月'!AD30</f>
        <v>604.1968861812204</v>
      </c>
      <c r="BW30" s="58">
        <f>'12月'!AD30</f>
        <v>600.8781632813759</v>
      </c>
      <c r="BX30" s="58">
        <f>'1月'!AD30</f>
        <v>564.7320338989414</v>
      </c>
      <c r="BY30" s="58">
        <f>'2月'!AD30</f>
        <v>543.9346197653828</v>
      </c>
      <c r="BZ30" s="58">
        <f>'3月'!AD30</f>
        <v>593.1303283157475</v>
      </c>
      <c r="CA30" s="188">
        <f t="shared" si="8"/>
        <v>616.5967584555143</v>
      </c>
      <c r="CB30" s="67">
        <f>'4月'!AH30</f>
        <v>107.69407970513707</v>
      </c>
      <c r="CC30" s="58">
        <f>'5月'!AH30</f>
        <v>107.12322897357318</v>
      </c>
      <c r="CD30" s="58">
        <f>'6月'!AH30</f>
        <v>150.21955165241508</v>
      </c>
      <c r="CE30" s="58">
        <f>'7月'!AH30</f>
        <v>136.43048577464893</v>
      </c>
      <c r="CF30" s="58">
        <f>'8月'!AH30</f>
        <v>131.44107897278332</v>
      </c>
      <c r="CG30" s="58">
        <f>'9月'!AH30</f>
        <v>111.00832562442184</v>
      </c>
      <c r="CH30" s="58">
        <f>'10月'!AH30</f>
        <v>125.77299935898753</v>
      </c>
      <c r="CI30" s="58">
        <f>'11月'!AH30</f>
        <v>115.07591142055894</v>
      </c>
      <c r="CJ30" s="58">
        <f>'12月'!AH30</f>
        <v>111.55148429092628</v>
      </c>
      <c r="CK30" s="58">
        <f>'1月'!AH30</f>
        <v>83.73353960070742</v>
      </c>
      <c r="CL30" s="58">
        <f>'2月'!AH30</f>
        <v>89.166202475869</v>
      </c>
      <c r="CM30" s="58">
        <f>'3月'!AH30</f>
        <v>113.38146543185887</v>
      </c>
      <c r="CN30" s="184">
        <f t="shared" si="9"/>
        <v>115.11094496470797</v>
      </c>
      <c r="CO30" s="104">
        <f>'4月'!AI30</f>
        <v>10.412698412698411</v>
      </c>
      <c r="CP30" s="105">
        <f>'5月'!AI32</f>
        <v>15.887850467289717</v>
      </c>
      <c r="CQ30" s="105">
        <f>'6月'!AI31</f>
        <v>21.076233183856502</v>
      </c>
      <c r="CR30" s="105">
        <f>'7月'!AI31</f>
        <v>17.9472798653954</v>
      </c>
      <c r="CS30" s="105">
        <f>'8月'!AI31</f>
        <v>17.206754906435417</v>
      </c>
      <c r="CT30" s="105">
        <f>'9月'!AI30</f>
        <v>9.242930982061418</v>
      </c>
      <c r="CU30" s="105">
        <f>'10月'!AI31</f>
        <v>16.35434412265758</v>
      </c>
      <c r="CV30" s="105">
        <f>'11月'!AI31</f>
        <v>18.059792556436854</v>
      </c>
      <c r="CW30" s="105">
        <f>'12月'!AI31</f>
        <v>19.37389249852333</v>
      </c>
      <c r="CX30" s="105">
        <f>'1月'!AI31</f>
        <v>19.265419265419265</v>
      </c>
      <c r="CY30" s="105">
        <f>'2月'!AI31</f>
        <v>19.46308724832215</v>
      </c>
      <c r="CZ30" s="210">
        <f>'3月'!AI31</f>
        <v>17.0999422299249</v>
      </c>
      <c r="DA30" s="96">
        <v>443.7</v>
      </c>
      <c r="DB30" s="56">
        <f t="shared" si="10"/>
        <v>3892.6</v>
      </c>
      <c r="DC30" s="56">
        <f t="shared" si="11"/>
        <v>4336.3</v>
      </c>
      <c r="DD30" s="56">
        <f t="shared" si="3"/>
        <v>726.7</v>
      </c>
      <c r="DE30" s="213">
        <f t="shared" si="15"/>
        <v>5063</v>
      </c>
      <c r="DF30" s="215">
        <f t="shared" si="13"/>
        <v>801.9907999949311</v>
      </c>
      <c r="DG30" s="218">
        <f t="shared" si="14"/>
        <v>686.8798550302232</v>
      </c>
      <c r="DH30" s="203">
        <f t="shared" si="14"/>
        <v>115.34435456286361</v>
      </c>
    </row>
    <row r="31" spans="1:112" ht="18" customHeight="1">
      <c r="A31" s="68">
        <v>26</v>
      </c>
      <c r="B31" s="69" t="s">
        <v>45</v>
      </c>
      <c r="C31" s="75">
        <f>'4月'!C31</f>
        <v>10845</v>
      </c>
      <c r="D31" s="60">
        <f>'5月'!C31</f>
        <v>10828</v>
      </c>
      <c r="E31" s="57">
        <f>'6月'!C31</f>
        <v>10827</v>
      </c>
      <c r="F31" s="57">
        <f>'7月'!C31</f>
        <v>10862</v>
      </c>
      <c r="G31" s="57">
        <f>'8月'!C31</f>
        <v>10850</v>
      </c>
      <c r="H31" s="57">
        <f>'9月'!C31</f>
        <v>10838</v>
      </c>
      <c r="I31" s="57">
        <f>'10月'!C31</f>
        <v>10821</v>
      </c>
      <c r="J31" s="57">
        <f>'11月'!C31</f>
        <v>10818</v>
      </c>
      <c r="K31" s="57">
        <f>'12月'!C31</f>
        <v>10801</v>
      </c>
      <c r="L31" s="57">
        <f>'1月'!C31</f>
        <v>10773</v>
      </c>
      <c r="M31" s="57">
        <f>'2月'!C31</f>
        <v>10772</v>
      </c>
      <c r="N31" s="61">
        <f>'3月'!C31</f>
        <v>10690</v>
      </c>
      <c r="O31" s="88">
        <f>'4月'!Z31</f>
        <v>235.79999999999998</v>
      </c>
      <c r="P31" s="64">
        <f>'5月'!Z31</f>
        <v>282</v>
      </c>
      <c r="Q31" s="58">
        <f>'6月'!Z31</f>
        <v>225</v>
      </c>
      <c r="R31" s="58">
        <f>'7月'!Z31</f>
        <v>239</v>
      </c>
      <c r="S31" s="58">
        <f>'8月'!Z31</f>
        <v>275.20000000000005</v>
      </c>
      <c r="T31" s="58">
        <f>'9月'!Z31</f>
        <v>233.8</v>
      </c>
      <c r="U31" s="58">
        <f>'10月'!Z31</f>
        <v>231.90000000000003</v>
      </c>
      <c r="V31" s="58">
        <f>'11月'!Z31</f>
        <v>235.29999999999998</v>
      </c>
      <c r="W31" s="58">
        <f>'12月'!Z31</f>
        <v>244.59999999999997</v>
      </c>
      <c r="X31" s="58">
        <f>'1月'!Z31</f>
        <v>187.70000000000002</v>
      </c>
      <c r="Y31" s="58">
        <f>'2月'!Z31</f>
        <v>172.1</v>
      </c>
      <c r="Z31" s="58">
        <f>'3月'!Z31</f>
        <v>223.6</v>
      </c>
      <c r="AA31" s="181">
        <f t="shared" si="4"/>
        <v>2785.9999999999995</v>
      </c>
      <c r="AB31" s="89">
        <f>'4月'!D31</f>
        <v>186.79999999999998</v>
      </c>
      <c r="AC31" s="64">
        <f>'5月'!D31</f>
        <v>183.70000000000002</v>
      </c>
      <c r="AD31" s="58">
        <f>'6月'!D31</f>
        <v>178.4</v>
      </c>
      <c r="AE31" s="58">
        <f>'7月'!D31</f>
        <v>178.29999999999998</v>
      </c>
      <c r="AF31" s="58">
        <f>'8月'!D31</f>
        <v>219.10000000000002</v>
      </c>
      <c r="AG31" s="58">
        <f>'9月'!D31</f>
        <v>184.1</v>
      </c>
      <c r="AH31" s="58">
        <f>'10月'!D31</f>
        <v>176.10000000000002</v>
      </c>
      <c r="AI31" s="58">
        <f>'11月'!D31</f>
        <v>163.89999999999998</v>
      </c>
      <c r="AJ31" s="58">
        <f>'12月'!D31</f>
        <v>169.29999999999998</v>
      </c>
      <c r="AK31" s="58">
        <f>'1月'!D31</f>
        <v>144.3</v>
      </c>
      <c r="AL31" s="58">
        <f>'2月'!D31</f>
        <v>134.1</v>
      </c>
      <c r="AM31" s="58">
        <f>'3月'!D31</f>
        <v>173.1</v>
      </c>
      <c r="AN31" s="188">
        <f t="shared" si="5"/>
        <v>2091.2</v>
      </c>
      <c r="AO31" s="89">
        <f>'4月'!Y31</f>
        <v>49</v>
      </c>
      <c r="AP31" s="64">
        <f>'5月'!Y31</f>
        <v>98.3</v>
      </c>
      <c r="AQ31" s="58">
        <f>'6月'!Y31</f>
        <v>46.6</v>
      </c>
      <c r="AR31" s="58">
        <f>'7月'!Y31</f>
        <v>60.7</v>
      </c>
      <c r="AS31" s="58">
        <f>'8月'!Y31</f>
        <v>56.1</v>
      </c>
      <c r="AT31" s="58">
        <f>'9月'!Y31</f>
        <v>49.7</v>
      </c>
      <c r="AU31" s="58">
        <f>'10月'!Y31</f>
        <v>55.8</v>
      </c>
      <c r="AV31" s="58">
        <f>'11月'!Y31</f>
        <v>71.4</v>
      </c>
      <c r="AW31" s="58">
        <f>'12月'!Y31</f>
        <v>75.3</v>
      </c>
      <c r="AX31" s="58">
        <f>'1月'!Y31</f>
        <v>43.4</v>
      </c>
      <c r="AY31" s="58">
        <f>'2月'!Y31</f>
        <v>38</v>
      </c>
      <c r="AZ31" s="58">
        <f>'3月'!Y31</f>
        <v>50.5</v>
      </c>
      <c r="BA31" s="184">
        <f t="shared" si="6"/>
        <v>694.8</v>
      </c>
      <c r="BB31" s="88">
        <f>'4月'!AG31</f>
        <v>724.7579529737205</v>
      </c>
      <c r="BC31" s="64">
        <f>'5月'!AG31</f>
        <v>840.1158287355364</v>
      </c>
      <c r="BD31" s="58">
        <f>'6月'!AG31</f>
        <v>692.7126627874758</v>
      </c>
      <c r="BE31" s="58">
        <f>'7月'!AG31</f>
        <v>709.7843324760485</v>
      </c>
      <c r="BF31" s="58">
        <f>'8月'!AG31</f>
        <v>818.1953322431992</v>
      </c>
      <c r="BG31" s="58">
        <f>'9月'!AG31</f>
        <v>719.0748600602818</v>
      </c>
      <c r="BH31" s="58">
        <f>'10月'!AG31</f>
        <v>691.3081195167103</v>
      </c>
      <c r="BI31" s="58">
        <f>'11月'!AG31</f>
        <v>725.0261909163739</v>
      </c>
      <c r="BJ31" s="58">
        <f>'12月'!AG31</f>
        <v>730.5177835982928</v>
      </c>
      <c r="BK31" s="58">
        <f>'1月'!AG31</f>
        <v>562.0383096331032</v>
      </c>
      <c r="BL31" s="58">
        <f>'2月'!AG31</f>
        <v>570.5930719855711</v>
      </c>
      <c r="BM31" s="58">
        <f>'3月'!AG31</f>
        <v>674.7336974561695</v>
      </c>
      <c r="BN31" s="195">
        <f t="shared" si="7"/>
        <v>704.2698571995539</v>
      </c>
      <c r="BO31" s="67">
        <f>'4月'!AD31</f>
        <v>574.150914399877</v>
      </c>
      <c r="BP31" s="58">
        <f>'5月'!AD31</f>
        <v>547.2669423358795</v>
      </c>
      <c r="BQ31" s="58">
        <f>'6月'!AD31</f>
        <v>549.2441735168252</v>
      </c>
      <c r="BR31" s="58">
        <f>'7月'!AD31</f>
        <v>529.5169308806671</v>
      </c>
      <c r="BS31" s="58">
        <f>'8月'!AD31</f>
        <v>651.4047866805412</v>
      </c>
      <c r="BT31" s="58">
        <f>'9月'!AD31</f>
        <v>566.2176293289044</v>
      </c>
      <c r="BU31" s="58">
        <f>'10月'!AD31</f>
        <v>524.9648980029871</v>
      </c>
      <c r="BV31" s="58">
        <f>'11月'!AD31</f>
        <v>505.0224933752387</v>
      </c>
      <c r="BW31" s="58">
        <f>'12月'!AD31</f>
        <v>505.6282124415003</v>
      </c>
      <c r="BX31" s="58">
        <f>'1月'!AD31</f>
        <v>432.0837937136749</v>
      </c>
      <c r="BY31" s="58">
        <f>'2月'!AD31</f>
        <v>444.60506073948324</v>
      </c>
      <c r="BZ31" s="58">
        <f>'3月'!AD31</f>
        <v>522.3452729412475</v>
      </c>
      <c r="CA31" s="188">
        <f t="shared" si="8"/>
        <v>528.6321340185597</v>
      </c>
      <c r="CB31" s="67">
        <f>'4月'!AH31</f>
        <v>150.60703857384357</v>
      </c>
      <c r="CC31" s="58">
        <f>'5月'!AH31</f>
        <v>292.8488863996568</v>
      </c>
      <c r="CD31" s="58">
        <f>'6月'!AH31</f>
        <v>143.46848927065054</v>
      </c>
      <c r="CE31" s="58">
        <f>'7月'!AH31</f>
        <v>180.26740159538136</v>
      </c>
      <c r="CF31" s="58">
        <f>'8月'!AH31</f>
        <v>166.79054556265794</v>
      </c>
      <c r="CG31" s="58">
        <f>'9月'!AH31</f>
        <v>152.85723073137726</v>
      </c>
      <c r="CH31" s="58">
        <f>'10月'!AH31</f>
        <v>166.3432215137233</v>
      </c>
      <c r="CI31" s="58">
        <f>'11月'!AH31</f>
        <v>220.00369754113515</v>
      </c>
      <c r="CJ31" s="58">
        <f>'12月'!AH31</f>
        <v>224.88957115679253</v>
      </c>
      <c r="CK31" s="58">
        <f>'1月'!AH31</f>
        <v>129.95451591942822</v>
      </c>
      <c r="CL31" s="58">
        <f>'2月'!AH31</f>
        <v>125.98801124608775</v>
      </c>
      <c r="CM31" s="58">
        <f>'3月'!AH31</f>
        <v>152.388424514922</v>
      </c>
      <c r="CN31" s="184">
        <f t="shared" si="9"/>
        <v>175.6377231809943</v>
      </c>
      <c r="CO31" s="104">
        <f>'4月'!AI31</f>
        <v>20.342612419700217</v>
      </c>
      <c r="CP31" s="105">
        <f>'5月'!AI33</f>
        <v>7.539118065433855</v>
      </c>
      <c r="CQ31" s="105">
        <f>'6月'!AI32</f>
        <v>15.120967741935484</v>
      </c>
      <c r="CR31" s="105">
        <f>'7月'!AI32</f>
        <v>19.60183767228178</v>
      </c>
      <c r="CS31" s="105">
        <f>'8月'!AI32</f>
        <v>14.533333333333331</v>
      </c>
      <c r="CT31" s="105">
        <f>'9月'!AI31</f>
        <v>21.34709397066811</v>
      </c>
      <c r="CU31" s="105">
        <f>'10月'!AI32</f>
        <v>15.335463258785943</v>
      </c>
      <c r="CV31" s="105">
        <f>'11月'!AI32</f>
        <v>13.448275862068966</v>
      </c>
      <c r="CW31" s="105">
        <f>'12月'!AI32</f>
        <v>17.3419773095624</v>
      </c>
      <c r="CX31" s="105">
        <f>'1月'!AI32</f>
        <v>15.414258188824661</v>
      </c>
      <c r="CY31" s="105">
        <f>'2月'!AI32</f>
        <v>16.96428571428571</v>
      </c>
      <c r="CZ31" s="210">
        <f>'3月'!AI32</f>
        <v>17.374517374517374</v>
      </c>
      <c r="DA31" s="96">
        <v>958.6</v>
      </c>
      <c r="DB31" s="56">
        <f t="shared" si="10"/>
        <v>2091.2</v>
      </c>
      <c r="DC31" s="56">
        <f t="shared" si="11"/>
        <v>3049.7999999999997</v>
      </c>
      <c r="DD31" s="56">
        <f t="shared" si="3"/>
        <v>694.8</v>
      </c>
      <c r="DE31" s="213">
        <f t="shared" si="15"/>
        <v>3744.5999999999995</v>
      </c>
      <c r="DF31" s="215">
        <f t="shared" si="13"/>
        <v>946.5932904771895</v>
      </c>
      <c r="DG31" s="218">
        <f t="shared" si="14"/>
        <v>770.9555672961952</v>
      </c>
      <c r="DH31" s="203">
        <f t="shared" si="14"/>
        <v>175.91365343643068</v>
      </c>
    </row>
    <row r="32" spans="1:112" ht="18" customHeight="1">
      <c r="A32" s="68">
        <v>27</v>
      </c>
      <c r="B32" s="69" t="s">
        <v>46</v>
      </c>
      <c r="C32" s="75">
        <f>'4月'!C32</f>
        <v>3853</v>
      </c>
      <c r="D32" s="60">
        <f>'5月'!C32</f>
        <v>3856</v>
      </c>
      <c r="E32" s="57">
        <f>'6月'!C32</f>
        <v>3851</v>
      </c>
      <c r="F32" s="57">
        <f>'7月'!C32</f>
        <v>3848</v>
      </c>
      <c r="G32" s="57">
        <f>'8月'!C32</f>
        <v>3844</v>
      </c>
      <c r="H32" s="57">
        <f>'9月'!C32</f>
        <v>3844</v>
      </c>
      <c r="I32" s="57">
        <f>'10月'!C32</f>
        <v>3832</v>
      </c>
      <c r="J32" s="57">
        <f>'11月'!C32</f>
        <v>3831</v>
      </c>
      <c r="K32" s="57">
        <f>'12月'!C32</f>
        <v>3821</v>
      </c>
      <c r="L32" s="57">
        <f>'1月'!C32</f>
        <v>3818</v>
      </c>
      <c r="M32" s="57">
        <f>'2月'!C32</f>
        <v>3807</v>
      </c>
      <c r="N32" s="61">
        <f>'3月'!C32</f>
        <v>3794</v>
      </c>
      <c r="O32" s="88">
        <f>'4月'!Z32</f>
        <v>80</v>
      </c>
      <c r="P32" s="64">
        <f>'5月'!Z32</f>
        <v>80.49999999999999</v>
      </c>
      <c r="Q32" s="58">
        <f>'6月'!Z32</f>
        <v>66.2</v>
      </c>
      <c r="R32" s="58">
        <f>'7月'!Z32</f>
        <v>82.9</v>
      </c>
      <c r="S32" s="58">
        <f>'8月'!Z32</f>
        <v>93.70000000000002</v>
      </c>
      <c r="T32" s="58">
        <f>'9月'!Z32</f>
        <v>83.10000000000001</v>
      </c>
      <c r="U32" s="58">
        <f>'10月'!Z32</f>
        <v>84.2</v>
      </c>
      <c r="V32" s="58">
        <f>'11月'!Z32</f>
        <v>76.3</v>
      </c>
      <c r="W32" s="58">
        <f>'12月'!Z32</f>
        <v>82.5</v>
      </c>
      <c r="X32" s="58">
        <f>'1月'!Z32</f>
        <v>71.2</v>
      </c>
      <c r="Y32" s="58">
        <f>'2月'!Z32</f>
        <v>61.60000000000001</v>
      </c>
      <c r="Z32" s="58">
        <f>'3月'!Z32</f>
        <v>76.6</v>
      </c>
      <c r="AA32" s="181">
        <f t="shared" si="4"/>
        <v>938.8000000000002</v>
      </c>
      <c r="AB32" s="89">
        <f>'4月'!D32</f>
        <v>63.199999999999996</v>
      </c>
      <c r="AC32" s="64">
        <f>'5月'!D32</f>
        <v>64.19999999999999</v>
      </c>
      <c r="AD32" s="58">
        <f>'6月'!D32</f>
        <v>49.6</v>
      </c>
      <c r="AE32" s="58">
        <f>'7月'!D32</f>
        <v>65.3</v>
      </c>
      <c r="AF32" s="58">
        <f>'8月'!D32</f>
        <v>75.00000000000001</v>
      </c>
      <c r="AG32" s="58">
        <f>'9月'!D32</f>
        <v>65.9</v>
      </c>
      <c r="AH32" s="58">
        <f>'10月'!D32</f>
        <v>62.6</v>
      </c>
      <c r="AI32" s="58">
        <f>'11月'!D32</f>
        <v>58</v>
      </c>
      <c r="AJ32" s="58">
        <f>'12月'!D32</f>
        <v>61.7</v>
      </c>
      <c r="AK32" s="58">
        <f>'1月'!D32</f>
        <v>51.900000000000006</v>
      </c>
      <c r="AL32" s="58">
        <f>'2月'!D32</f>
        <v>44.800000000000004</v>
      </c>
      <c r="AM32" s="58">
        <f>'3月'!D32</f>
        <v>51.8</v>
      </c>
      <c r="AN32" s="188">
        <f t="shared" si="5"/>
        <v>713.9999999999999</v>
      </c>
      <c r="AO32" s="89">
        <f>'4月'!Y32</f>
        <v>16.8</v>
      </c>
      <c r="AP32" s="64">
        <f>'5月'!Y32</f>
        <v>16.3</v>
      </c>
      <c r="AQ32" s="58">
        <f>'6月'!Y32</f>
        <v>16.6</v>
      </c>
      <c r="AR32" s="58">
        <f>'7月'!Y32</f>
        <v>17.6</v>
      </c>
      <c r="AS32" s="58">
        <f>'8月'!Y32</f>
        <v>18.7</v>
      </c>
      <c r="AT32" s="58">
        <f>'9月'!Y32</f>
        <v>17.2</v>
      </c>
      <c r="AU32" s="58">
        <f>'10月'!Y32</f>
        <v>21.6</v>
      </c>
      <c r="AV32" s="58">
        <f>'11月'!Y32</f>
        <v>18.3</v>
      </c>
      <c r="AW32" s="58">
        <f>'12月'!Y32</f>
        <v>20.8</v>
      </c>
      <c r="AX32" s="58">
        <f>'1月'!Y32</f>
        <v>19.3</v>
      </c>
      <c r="AY32" s="58">
        <f>'2月'!Y32</f>
        <v>16.8</v>
      </c>
      <c r="AZ32" s="58">
        <f>'3月'!Y32</f>
        <v>24.8</v>
      </c>
      <c r="BA32" s="184">
        <f t="shared" si="6"/>
        <v>224.80000000000007</v>
      </c>
      <c r="BB32" s="88">
        <f>'4月'!AG32</f>
        <v>692.1013928540532</v>
      </c>
      <c r="BC32" s="64">
        <f>'5月'!AG32</f>
        <v>673.437290857984</v>
      </c>
      <c r="BD32" s="58">
        <f>'6月'!AG32</f>
        <v>573.0113390461353</v>
      </c>
      <c r="BE32" s="58">
        <f>'7月'!AG32</f>
        <v>694.9567433438402</v>
      </c>
      <c r="BF32" s="58">
        <f>'8月'!AG32</f>
        <v>786.3113020710954</v>
      </c>
      <c r="BG32" s="58">
        <f>'9月'!AG32</f>
        <v>720.6035379812696</v>
      </c>
      <c r="BH32" s="58">
        <f>'10月'!AG32</f>
        <v>708.8019395245472</v>
      </c>
      <c r="BI32" s="58">
        <f>'11月'!AG32</f>
        <v>663.8823631775863</v>
      </c>
      <c r="BJ32" s="58">
        <f>'12月'!AG32</f>
        <v>696.4905319499202</v>
      </c>
      <c r="BK32" s="58">
        <f>'1月'!AG32</f>
        <v>601.5647442504943</v>
      </c>
      <c r="BL32" s="58">
        <f>'2月'!AG32</f>
        <v>577.8828473863937</v>
      </c>
      <c r="BM32" s="58">
        <f>'3月'!AG32</f>
        <v>651.2830105259577</v>
      </c>
      <c r="BN32" s="195">
        <f t="shared" si="7"/>
        <v>669.1089475859908</v>
      </c>
      <c r="BO32" s="67">
        <f>'4月'!AD32</f>
        <v>546.760100354702</v>
      </c>
      <c r="BP32" s="58">
        <f>'5月'!AD32</f>
        <v>537.0766965600321</v>
      </c>
      <c r="BQ32" s="58">
        <f>'6月'!AD32</f>
        <v>429.3257162641738</v>
      </c>
      <c r="BR32" s="58">
        <f>'7月'!AD32</f>
        <v>547.4146603178862</v>
      </c>
      <c r="BS32" s="58">
        <f>'8月'!AD32</f>
        <v>629.3847135040785</v>
      </c>
      <c r="BT32" s="58">
        <f>'9月'!AD32</f>
        <v>571.4533472077696</v>
      </c>
      <c r="BU32" s="58">
        <f>'10月'!AD32</f>
        <v>526.9715132332144</v>
      </c>
      <c r="BV32" s="58">
        <f>'11月'!AD32</f>
        <v>504.6550073958062</v>
      </c>
      <c r="BW32" s="58">
        <f>'12月'!AD32</f>
        <v>520.8904948037587</v>
      </c>
      <c r="BX32" s="58">
        <f>'1月'!AD32</f>
        <v>438.50014363203167</v>
      </c>
      <c r="BY32" s="58">
        <f>'2月'!AD32</f>
        <v>420.2784344628316</v>
      </c>
      <c r="BZ32" s="58">
        <f>'3月'!AD32</f>
        <v>440.4237590763004</v>
      </c>
      <c r="CA32" s="188">
        <f t="shared" si="8"/>
        <v>508.8877168474619</v>
      </c>
      <c r="CB32" s="67">
        <f>'4月'!AH32</f>
        <v>145.3412924993512</v>
      </c>
      <c r="CC32" s="58">
        <f>'5月'!AH32</f>
        <v>136.3605942979521</v>
      </c>
      <c r="CD32" s="58">
        <f>'6月'!AH32</f>
        <v>143.68562278196143</v>
      </c>
      <c r="CE32" s="58">
        <f>'7月'!AH32</f>
        <v>147.54208302595399</v>
      </c>
      <c r="CF32" s="58">
        <f>'8月'!AH32</f>
        <v>156.9265885670169</v>
      </c>
      <c r="CG32" s="58">
        <f>'9月'!AH32</f>
        <v>149.1501907734998</v>
      </c>
      <c r="CH32" s="58">
        <f>'10月'!AH32</f>
        <v>181.83042629133277</v>
      </c>
      <c r="CI32" s="58">
        <f>'11月'!AH32</f>
        <v>159.22735578178023</v>
      </c>
      <c r="CJ32" s="58">
        <f>'12月'!AH32</f>
        <v>175.6000371461617</v>
      </c>
      <c r="CK32" s="58">
        <f>'1月'!AH32</f>
        <v>163.06460061846266</v>
      </c>
      <c r="CL32" s="58">
        <f>'2月'!AH32</f>
        <v>157.60441292356188</v>
      </c>
      <c r="CM32" s="58">
        <f>'3月'!AH32</f>
        <v>210.85925144965736</v>
      </c>
      <c r="CN32" s="184">
        <f t="shared" si="9"/>
        <v>160.22123073852867</v>
      </c>
      <c r="CO32" s="104">
        <f>'4月'!AI32</f>
        <v>17.72151898734177</v>
      </c>
      <c r="CP32" s="105">
        <f>'5月'!AI34</f>
        <v>18.192771084337352</v>
      </c>
      <c r="CQ32" s="105">
        <f>'6月'!AI33</f>
        <v>9.076923076923077</v>
      </c>
      <c r="CR32" s="105">
        <f>'7月'!AI33</f>
        <v>6.119610570236438</v>
      </c>
      <c r="CS32" s="105">
        <f>'8月'!AI33</f>
        <v>5.836139169472502</v>
      </c>
      <c r="CT32" s="105">
        <f>'9月'!AI32</f>
        <v>19.575113808801213</v>
      </c>
      <c r="CU32" s="105">
        <f>'10月'!AI33</f>
        <v>6.3049853372434015</v>
      </c>
      <c r="CV32" s="105">
        <f>'11月'!AI33</f>
        <v>6.010230179028133</v>
      </c>
      <c r="CW32" s="105">
        <f>'12月'!AI33</f>
        <v>5.033557046979865</v>
      </c>
      <c r="CX32" s="105">
        <f>'1月'!AI33</f>
        <v>6.793048973143761</v>
      </c>
      <c r="CY32" s="105">
        <f>'2月'!AI33</f>
        <v>7.633587786259541</v>
      </c>
      <c r="CZ32" s="210">
        <f>'3月'!AI33</f>
        <v>6.382978723404254</v>
      </c>
      <c r="DA32" s="96">
        <v>180</v>
      </c>
      <c r="DB32" s="56">
        <f t="shared" si="10"/>
        <v>713.9999999999999</v>
      </c>
      <c r="DC32" s="56">
        <f t="shared" si="11"/>
        <v>893.9999999999999</v>
      </c>
      <c r="DD32" s="56">
        <f t="shared" si="3"/>
        <v>224.80000000000007</v>
      </c>
      <c r="DE32" s="213">
        <f t="shared" si="15"/>
        <v>1118.8</v>
      </c>
      <c r="DF32" s="215">
        <f t="shared" si="13"/>
        <v>797.3999686399727</v>
      </c>
      <c r="DG32" s="218">
        <f t="shared" si="14"/>
        <v>637.1787379014439</v>
      </c>
      <c r="DH32" s="203">
        <f t="shared" si="14"/>
        <v>160.72296736923388</v>
      </c>
    </row>
    <row r="33" spans="1:112" ht="18" customHeight="1">
      <c r="A33" s="68">
        <v>28</v>
      </c>
      <c r="B33" s="69" t="s">
        <v>47</v>
      </c>
      <c r="C33" s="75">
        <f>'4月'!C33</f>
        <v>2998</v>
      </c>
      <c r="D33" s="60">
        <f>'5月'!C33</f>
        <v>2994</v>
      </c>
      <c r="E33" s="57">
        <f>'6月'!C33</f>
        <v>3000</v>
      </c>
      <c r="F33" s="57">
        <f>'7月'!C33</f>
        <v>3000</v>
      </c>
      <c r="G33" s="57">
        <f>'8月'!C33</f>
        <v>2995</v>
      </c>
      <c r="H33" s="57">
        <f>'9月'!C33</f>
        <v>2995</v>
      </c>
      <c r="I33" s="57">
        <f>'10月'!C33</f>
        <v>2993</v>
      </c>
      <c r="J33" s="57">
        <f>'11月'!C33</f>
        <v>2986</v>
      </c>
      <c r="K33" s="57">
        <f>'12月'!C33</f>
        <v>2982</v>
      </c>
      <c r="L33" s="57">
        <f>'1月'!C33</f>
        <v>2985</v>
      </c>
      <c r="M33" s="57">
        <f>'2月'!C33</f>
        <v>2985</v>
      </c>
      <c r="N33" s="61">
        <f>'3月'!C33</f>
        <v>2975</v>
      </c>
      <c r="O33" s="88">
        <f>'4月'!Z33</f>
        <v>100.60000000000001</v>
      </c>
      <c r="P33" s="64">
        <f>'5月'!Z33</f>
        <v>86.2</v>
      </c>
      <c r="Q33" s="58">
        <f>'6月'!Z33</f>
        <v>76.4</v>
      </c>
      <c r="R33" s="58">
        <f>'7月'!Z33</f>
        <v>90.30000000000001</v>
      </c>
      <c r="S33" s="58">
        <f>'8月'!Z33</f>
        <v>108.10000000000001</v>
      </c>
      <c r="T33" s="58">
        <f>'9月'!Z33</f>
        <v>81.6</v>
      </c>
      <c r="U33" s="58">
        <f>'10月'!Z33</f>
        <v>90.4</v>
      </c>
      <c r="V33" s="58">
        <f>'11月'!Z33</f>
        <v>103.9</v>
      </c>
      <c r="W33" s="58">
        <f>'12月'!Z33</f>
        <v>79.7</v>
      </c>
      <c r="X33" s="58">
        <f>'1月'!Z33</f>
        <v>79.29999999999998</v>
      </c>
      <c r="Y33" s="58">
        <f>'2月'!Z33</f>
        <v>63.50000000000001</v>
      </c>
      <c r="Z33" s="58">
        <f>'3月'!Z33</f>
        <v>81.2</v>
      </c>
      <c r="AA33" s="181">
        <f t="shared" si="4"/>
        <v>1041.2</v>
      </c>
      <c r="AB33" s="89">
        <f>'4月'!D33</f>
        <v>70.9</v>
      </c>
      <c r="AC33" s="64">
        <f>'5月'!D33</f>
        <v>70.3</v>
      </c>
      <c r="AD33" s="58">
        <f>'6月'!D33</f>
        <v>65</v>
      </c>
      <c r="AE33" s="58">
        <f>'7月'!D33</f>
        <v>71.9</v>
      </c>
      <c r="AF33" s="58">
        <f>'8月'!D33</f>
        <v>89.10000000000001</v>
      </c>
      <c r="AG33" s="58">
        <f>'9月'!D33</f>
        <v>66.39999999999999</v>
      </c>
      <c r="AH33" s="58">
        <f>'10月'!D33</f>
        <v>68.2</v>
      </c>
      <c r="AI33" s="58">
        <f>'11月'!D33</f>
        <v>78.2</v>
      </c>
      <c r="AJ33" s="58">
        <f>'12月'!D33</f>
        <v>59.6</v>
      </c>
      <c r="AK33" s="58">
        <f>'1月'!D33</f>
        <v>63.29999999999999</v>
      </c>
      <c r="AL33" s="58">
        <f>'2月'!D33</f>
        <v>52.400000000000006</v>
      </c>
      <c r="AM33" s="58">
        <f>'3月'!D33</f>
        <v>65.8</v>
      </c>
      <c r="AN33" s="188">
        <f t="shared" si="5"/>
        <v>821.0999999999999</v>
      </c>
      <c r="AO33" s="89">
        <f>'4月'!Y33</f>
        <v>29.7</v>
      </c>
      <c r="AP33" s="64">
        <f>'5月'!Y33</f>
        <v>15.9</v>
      </c>
      <c r="AQ33" s="58">
        <f>'6月'!Y33</f>
        <v>11.4</v>
      </c>
      <c r="AR33" s="58">
        <f>'7月'!Y33</f>
        <v>18.4</v>
      </c>
      <c r="AS33" s="58">
        <f>'8月'!Y33</f>
        <v>19</v>
      </c>
      <c r="AT33" s="58">
        <f>'9月'!Y33</f>
        <v>15.2</v>
      </c>
      <c r="AU33" s="58">
        <f>'10月'!Y33</f>
        <v>22.2</v>
      </c>
      <c r="AV33" s="58">
        <f>'11月'!Y33</f>
        <v>25.7</v>
      </c>
      <c r="AW33" s="58">
        <f>'12月'!Y33</f>
        <v>20.1</v>
      </c>
      <c r="AX33" s="58">
        <f>'1月'!Y33</f>
        <v>16</v>
      </c>
      <c r="AY33" s="58">
        <f>'2月'!Y33</f>
        <v>11.1</v>
      </c>
      <c r="AZ33" s="58">
        <f>'3月'!Y33</f>
        <v>15.4</v>
      </c>
      <c r="BA33" s="184">
        <f t="shared" si="6"/>
        <v>220.1</v>
      </c>
      <c r="BB33" s="88">
        <f>'4月'!AG33</f>
        <v>1118.5234600845008</v>
      </c>
      <c r="BC33" s="64">
        <f>'5月'!AG33</f>
        <v>928.7391988277631</v>
      </c>
      <c r="BD33" s="58">
        <f>'6月'!AG33</f>
        <v>848.8888888888889</v>
      </c>
      <c r="BE33" s="58">
        <f>'7月'!AG33</f>
        <v>970.967741935484</v>
      </c>
      <c r="BF33" s="58">
        <f>'8月'!AG33</f>
        <v>1164.306101567128</v>
      </c>
      <c r="BG33" s="58">
        <f>'9月'!AG33</f>
        <v>908.1803005008346</v>
      </c>
      <c r="BH33" s="58">
        <f>'10月'!AG33</f>
        <v>974.3164157227079</v>
      </c>
      <c r="BI33" s="58">
        <f>'11月'!AG33</f>
        <v>1159.8571109622683</v>
      </c>
      <c r="BJ33" s="58">
        <f>'12月'!AG33</f>
        <v>862.1622206356418</v>
      </c>
      <c r="BK33" s="58">
        <f>'1月'!AG33</f>
        <v>856.9730372291564</v>
      </c>
      <c r="BL33" s="58">
        <f>'2月'!AG33</f>
        <v>759.7511366355589</v>
      </c>
      <c r="BM33" s="58">
        <f>'3月'!AG33</f>
        <v>880.4554079696394</v>
      </c>
      <c r="BN33" s="195">
        <f t="shared" si="7"/>
        <v>952.4550049168706</v>
      </c>
      <c r="BO33" s="67">
        <f>'4月'!AD33</f>
        <v>788.3033133199912</v>
      </c>
      <c r="BP33" s="58">
        <f>'5月'!AD33</f>
        <v>757.4288361669575</v>
      </c>
      <c r="BQ33" s="58">
        <f>'6月'!AD33</f>
        <v>722.2222222222223</v>
      </c>
      <c r="BR33" s="58">
        <f>'7月'!AD33</f>
        <v>773.1182795698925</v>
      </c>
      <c r="BS33" s="58">
        <f>'8月'!AD33</f>
        <v>959.663956055792</v>
      </c>
      <c r="BT33" s="58">
        <f>'9月'!AD33</f>
        <v>739.0094602114634</v>
      </c>
      <c r="BU33" s="58">
        <f>'10月'!AD33</f>
        <v>735.0484463748746</v>
      </c>
      <c r="BV33" s="58">
        <f>'11月'!AD33</f>
        <v>872.9627148917169</v>
      </c>
      <c r="BW33" s="58">
        <f>'12月'!AD33</f>
        <v>644.7285865732026</v>
      </c>
      <c r="BX33" s="58">
        <f>'1月'!AD33</f>
        <v>684.0654887339924</v>
      </c>
      <c r="BY33" s="58">
        <f>'2月'!AD33</f>
        <v>626.9442450346974</v>
      </c>
      <c r="BZ33" s="58">
        <f>'3月'!AD33</f>
        <v>713.472485768501</v>
      </c>
      <c r="CA33" s="188">
        <f t="shared" si="8"/>
        <v>751.1148718183274</v>
      </c>
      <c r="CB33" s="67">
        <f>'4月'!AH33</f>
        <v>330.22014676450965</v>
      </c>
      <c r="CC33" s="58">
        <f>'5月'!AH33</f>
        <v>171.31036266080548</v>
      </c>
      <c r="CD33" s="58">
        <f>'6月'!AH33</f>
        <v>126.66666666666667</v>
      </c>
      <c r="CE33" s="58">
        <f>'7月'!AH33</f>
        <v>197.84946236559136</v>
      </c>
      <c r="CF33" s="58">
        <f>'8月'!AH33</f>
        <v>204.6421455113361</v>
      </c>
      <c r="CG33" s="58">
        <f>'9月'!AH33</f>
        <v>169.17084028937117</v>
      </c>
      <c r="CH33" s="58">
        <f>'10月'!AH33</f>
        <v>239.26796934783312</v>
      </c>
      <c r="CI33" s="58">
        <f>'11月'!AH33</f>
        <v>286.89439607055147</v>
      </c>
      <c r="CJ33" s="58">
        <f>'12月'!AH33</f>
        <v>217.43363406243915</v>
      </c>
      <c r="CK33" s="58">
        <f>'1月'!AH33</f>
        <v>172.907548495164</v>
      </c>
      <c r="CL33" s="58">
        <f>'2月'!AH33</f>
        <v>132.80689160086143</v>
      </c>
      <c r="CM33" s="58">
        <f>'3月'!AH33</f>
        <v>166.98292220113854</v>
      </c>
      <c r="CN33" s="184">
        <f t="shared" si="9"/>
        <v>201.34013309854322</v>
      </c>
      <c r="CO33" s="104">
        <f>'4月'!AI33</f>
        <v>7.052186177715091</v>
      </c>
      <c r="CP33" s="105">
        <f>'5月'!AI35</f>
        <v>7.641196013289036</v>
      </c>
      <c r="CQ33" s="105">
        <f>'6月'!AI34</f>
        <v>17.396061269146607</v>
      </c>
      <c r="CR33" s="105">
        <f>'7月'!AI34</f>
        <v>21.103653989560026</v>
      </c>
      <c r="CS33" s="105">
        <f>'8月'!AI34</f>
        <v>20.61668681983071</v>
      </c>
      <c r="CT33" s="105">
        <f>'9月'!AI33</f>
        <v>8.433734939759038</v>
      </c>
      <c r="CU33" s="105">
        <f>'10月'!AI34</f>
        <v>17.128139085640697</v>
      </c>
      <c r="CV33" s="105">
        <f>'11月'!AI34</f>
        <v>18.352601156069362</v>
      </c>
      <c r="CW33" s="105">
        <f>'12月'!AI34</f>
        <v>15.938130464021521</v>
      </c>
      <c r="CX33" s="105">
        <f>'1月'!AI34</f>
        <v>13.04347826086957</v>
      </c>
      <c r="CY33" s="105">
        <f>'2月'!AI34</f>
        <v>17.647058823529413</v>
      </c>
      <c r="CZ33" s="210">
        <f>'3月'!AI34</f>
        <v>16.549789621318375</v>
      </c>
      <c r="DA33" s="96">
        <v>0</v>
      </c>
      <c r="DB33" s="56">
        <f t="shared" si="10"/>
        <v>821.0999999999999</v>
      </c>
      <c r="DC33" s="56">
        <f t="shared" si="11"/>
        <v>821.0999999999999</v>
      </c>
      <c r="DD33" s="56">
        <f t="shared" si="3"/>
        <v>220.1</v>
      </c>
      <c r="DE33" s="213">
        <f t="shared" si="15"/>
        <v>1041.1999999999998</v>
      </c>
      <c r="DF33" s="215">
        <f t="shared" si="13"/>
        <v>952.4550049168705</v>
      </c>
      <c r="DG33" s="218">
        <f t="shared" si="14"/>
        <v>751.1148718183274</v>
      </c>
      <c r="DH33" s="203">
        <f t="shared" si="14"/>
        <v>201.47467378220412</v>
      </c>
    </row>
    <row r="34" spans="1:112" ht="18" customHeight="1">
      <c r="A34" s="68">
        <v>29</v>
      </c>
      <c r="B34" s="69" t="s">
        <v>49</v>
      </c>
      <c r="C34" s="75">
        <f>'4月'!C34</f>
        <v>10425</v>
      </c>
      <c r="D34" s="60">
        <f>'5月'!C34</f>
        <v>10417</v>
      </c>
      <c r="E34" s="57">
        <f>'6月'!C34</f>
        <v>10405</v>
      </c>
      <c r="F34" s="57">
        <f>'7月'!C34</f>
        <v>10449</v>
      </c>
      <c r="G34" s="57">
        <f>'8月'!C34</f>
        <v>10442</v>
      </c>
      <c r="H34" s="57">
        <f>'9月'!C34</f>
        <v>10441</v>
      </c>
      <c r="I34" s="57">
        <f>'10月'!C34</f>
        <v>10434</v>
      </c>
      <c r="J34" s="57">
        <f>'11月'!C34</f>
        <v>10429</v>
      </c>
      <c r="K34" s="57">
        <f>'12月'!C34</f>
        <v>10421</v>
      </c>
      <c r="L34" s="57">
        <f>'1月'!C34</f>
        <v>10408</v>
      </c>
      <c r="M34" s="57">
        <f>'2月'!C34</f>
        <v>10386</v>
      </c>
      <c r="N34" s="61">
        <f>'3月'!C34</f>
        <v>10267</v>
      </c>
      <c r="O34" s="88">
        <f>'4月'!Z34</f>
        <v>197.3</v>
      </c>
      <c r="P34" s="64">
        <f>'5月'!Z34</f>
        <v>195.99999999999997</v>
      </c>
      <c r="Q34" s="58">
        <f>'6月'!Z34</f>
        <v>209.60000000000002</v>
      </c>
      <c r="R34" s="58">
        <f>'7月'!Z34</f>
        <v>163.19999999999996</v>
      </c>
      <c r="S34" s="58">
        <f>'8月'!Z34</f>
        <v>200.9</v>
      </c>
      <c r="T34" s="58">
        <f>'9月'!Z34</f>
        <v>191.4</v>
      </c>
      <c r="U34" s="58">
        <f>'10月'!Z34</f>
        <v>184.89999999999998</v>
      </c>
      <c r="V34" s="58">
        <f>'11月'!Z34</f>
        <v>171.8</v>
      </c>
      <c r="W34" s="58">
        <f>'12月'!Z34</f>
        <v>178.6</v>
      </c>
      <c r="X34" s="58">
        <f>'1月'!Z34</f>
        <v>153.89999999999998</v>
      </c>
      <c r="Y34" s="58">
        <f>'2月'!Z34</f>
        <v>132.5</v>
      </c>
      <c r="Z34" s="58">
        <f>'3月'!Z34</f>
        <v>174</v>
      </c>
      <c r="AA34" s="181">
        <f t="shared" si="4"/>
        <v>2154.0999999999995</v>
      </c>
      <c r="AB34" s="89">
        <f>'4月'!D34</f>
        <v>170</v>
      </c>
      <c r="AC34" s="64">
        <f>'5月'!D34</f>
        <v>165.99999999999997</v>
      </c>
      <c r="AD34" s="58">
        <f>'6月'!D34</f>
        <v>182.8</v>
      </c>
      <c r="AE34" s="58">
        <f>'7月'!D34</f>
        <v>134.09999999999997</v>
      </c>
      <c r="AF34" s="58">
        <f>'8月'!D34</f>
        <v>165.4</v>
      </c>
      <c r="AG34" s="58">
        <f>'9月'!D34</f>
        <v>164.3</v>
      </c>
      <c r="AH34" s="58">
        <f>'10月'!D34</f>
        <v>155.29999999999998</v>
      </c>
      <c r="AI34" s="58">
        <f>'11月'!D34</f>
        <v>138.4</v>
      </c>
      <c r="AJ34" s="58">
        <f>'12月'!D34</f>
        <v>148.7</v>
      </c>
      <c r="AK34" s="58">
        <f>'1月'!D34</f>
        <v>133.39999999999998</v>
      </c>
      <c r="AL34" s="58">
        <f>'2月'!D34</f>
        <v>108.8</v>
      </c>
      <c r="AM34" s="58">
        <f>'3月'!D34</f>
        <v>142.6</v>
      </c>
      <c r="AN34" s="188">
        <f t="shared" si="5"/>
        <v>1809.8</v>
      </c>
      <c r="AO34" s="89">
        <f>'4月'!Y34</f>
        <v>27.3</v>
      </c>
      <c r="AP34" s="64">
        <f>'5月'!Y34</f>
        <v>30</v>
      </c>
      <c r="AQ34" s="58">
        <f>'6月'!Y34</f>
        <v>26.8</v>
      </c>
      <c r="AR34" s="58">
        <f>'7月'!Y34</f>
        <v>29.1</v>
      </c>
      <c r="AS34" s="58">
        <f>'8月'!Y34</f>
        <v>35.5</v>
      </c>
      <c r="AT34" s="58">
        <f>'9月'!Y34</f>
        <v>27.1</v>
      </c>
      <c r="AU34" s="58">
        <f>'10月'!Y34</f>
        <v>29.6</v>
      </c>
      <c r="AV34" s="58">
        <f>'11月'!Y34</f>
        <v>33.4</v>
      </c>
      <c r="AW34" s="58">
        <f>'12月'!Y34</f>
        <v>29.9</v>
      </c>
      <c r="AX34" s="58">
        <f>'1月'!Y34</f>
        <v>20.5</v>
      </c>
      <c r="AY34" s="58">
        <f>'2月'!Y34</f>
        <v>23.7</v>
      </c>
      <c r="AZ34" s="58">
        <f>'3月'!Y34</f>
        <v>31.4</v>
      </c>
      <c r="BA34" s="184">
        <f t="shared" si="6"/>
        <v>344.29999999999995</v>
      </c>
      <c r="BB34" s="88">
        <f>'4月'!AG34</f>
        <v>630.8553157474021</v>
      </c>
      <c r="BC34" s="64">
        <f>'5月'!AG34</f>
        <v>606.9483195892569</v>
      </c>
      <c r="BD34" s="58">
        <f>'6月'!AG34</f>
        <v>671.4720486945379</v>
      </c>
      <c r="BE34" s="58">
        <f>'7月'!AG34</f>
        <v>503.8296611189834</v>
      </c>
      <c r="BF34" s="58">
        <f>'8月'!AG34</f>
        <v>620.6325571049915</v>
      </c>
      <c r="BG34" s="58">
        <f>'9月'!AG34</f>
        <v>611.0525811703859</v>
      </c>
      <c r="BH34" s="58">
        <f>'10月'!AG34</f>
        <v>571.6423355407569</v>
      </c>
      <c r="BI34" s="58">
        <f>'11月'!AG34</f>
        <v>549.1098539329435</v>
      </c>
      <c r="BJ34" s="58">
        <f>'12月'!AG34</f>
        <v>552.8538837521011</v>
      </c>
      <c r="BK34" s="58">
        <f>'1月'!AG34</f>
        <v>476.9904044035605</v>
      </c>
      <c r="BL34" s="58">
        <f>'2月'!AG34</f>
        <v>455.62708041044266</v>
      </c>
      <c r="BM34" s="58">
        <f>'3月'!AG34</f>
        <v>546.6936033706488</v>
      </c>
      <c r="BN34" s="195">
        <f t="shared" si="7"/>
        <v>565.2374136209593</v>
      </c>
      <c r="BO34" s="67">
        <f>'4月'!AD34</f>
        <v>543.5651478816947</v>
      </c>
      <c r="BP34" s="58">
        <f>'5月'!AD34</f>
        <v>514.0480665909013</v>
      </c>
      <c r="BQ34" s="58">
        <f>'6月'!AD34</f>
        <v>585.6158897965722</v>
      </c>
      <c r="BR34" s="58">
        <f>'7月'!AD34</f>
        <v>413.9923869856353</v>
      </c>
      <c r="BS34" s="58">
        <f>'8月'!AD34</f>
        <v>510.9637876812625</v>
      </c>
      <c r="BT34" s="58">
        <f>'9月'!AD34</f>
        <v>524.5346869712353</v>
      </c>
      <c r="BU34" s="58">
        <f>'10月'!AD34</f>
        <v>480.13009577868877</v>
      </c>
      <c r="BV34" s="58">
        <f>'11月'!AD34</f>
        <v>442.3562501997635</v>
      </c>
      <c r="BW34" s="58">
        <f>'12月'!AD34</f>
        <v>460.29883826392734</v>
      </c>
      <c r="BX34" s="58">
        <f>'1月'!AD34</f>
        <v>413.45367087352156</v>
      </c>
      <c r="BY34" s="58">
        <f>'2月'!AD34</f>
        <v>374.130010178537</v>
      </c>
      <c r="BZ34" s="58">
        <f>'3月'!AD34</f>
        <v>448.037401383072</v>
      </c>
      <c r="CA34" s="188">
        <f t="shared" si="8"/>
        <v>474.8928421016724</v>
      </c>
      <c r="CB34" s="67">
        <f>'4月'!AH34</f>
        <v>87.29016786570745</v>
      </c>
      <c r="CC34" s="58">
        <f>'5月'!AH34</f>
        <v>92.90025299835567</v>
      </c>
      <c r="CD34" s="58">
        <f>'6月'!AH34</f>
        <v>85.85615889796574</v>
      </c>
      <c r="CE34" s="58">
        <f>'7月'!AH34</f>
        <v>89.83727413334816</v>
      </c>
      <c r="CF34" s="58">
        <f>'8月'!AH34</f>
        <v>109.66876942372923</v>
      </c>
      <c r="CG34" s="58">
        <f>'9月'!AH34</f>
        <v>86.51789419915079</v>
      </c>
      <c r="CH34" s="58">
        <f>'10月'!AH34</f>
        <v>91.51223976206818</v>
      </c>
      <c r="CI34" s="58">
        <f>'11月'!AH34</f>
        <v>106.75360373317992</v>
      </c>
      <c r="CJ34" s="58">
        <f>'12月'!AH34</f>
        <v>92.55504548817369</v>
      </c>
      <c r="CK34" s="58">
        <f>'1月'!AH34</f>
        <v>63.53673353003894</v>
      </c>
      <c r="CL34" s="58">
        <f>'2月'!AH34</f>
        <v>81.49707023190558</v>
      </c>
      <c r="CM34" s="58">
        <f>'3月'!AH34</f>
        <v>98.65620198757685</v>
      </c>
      <c r="CN34" s="184">
        <f t="shared" si="9"/>
        <v>90.3445715192871</v>
      </c>
      <c r="CO34" s="104">
        <f>'4月'!AI34</f>
        <v>22.705882352941178</v>
      </c>
      <c r="CP34" s="105">
        <f>'5月'!AI36</f>
        <v>12.28956228956229</v>
      </c>
      <c r="CQ34" s="105">
        <f>'6月'!AI35</f>
        <v>11.848958333333336</v>
      </c>
      <c r="CR34" s="105">
        <f>'7月'!AI35</f>
        <v>11.868390129259696</v>
      </c>
      <c r="CS34" s="105">
        <f>'8月'!AI35</f>
        <v>7.820136852394916</v>
      </c>
      <c r="CT34" s="105">
        <f>'9月'!AI34</f>
        <v>19.354838709677416</v>
      </c>
      <c r="CU34" s="105">
        <f>'10月'!AI35</f>
        <v>7.5</v>
      </c>
      <c r="CV34" s="105">
        <f>'11月'!AI35</f>
        <v>8.781127129750981</v>
      </c>
      <c r="CW34" s="105">
        <f>'12月'!AI35</f>
        <v>9.879839786381842</v>
      </c>
      <c r="CX34" s="105">
        <f>'1月'!AI35</f>
        <v>6.42939150401837</v>
      </c>
      <c r="CY34" s="105">
        <f>'2月'!AI35</f>
        <v>9.82839313572543</v>
      </c>
      <c r="CZ34" s="210">
        <f>'3月'!AI35</f>
        <v>8.097686375321336</v>
      </c>
      <c r="DA34" s="96">
        <v>0</v>
      </c>
      <c r="DB34" s="56">
        <f t="shared" si="10"/>
        <v>1809.8</v>
      </c>
      <c r="DC34" s="56">
        <f t="shared" si="11"/>
        <v>1809.8</v>
      </c>
      <c r="DD34" s="56">
        <f t="shared" si="3"/>
        <v>344.29999999999995</v>
      </c>
      <c r="DE34" s="213">
        <f t="shared" si="15"/>
        <v>2154.1</v>
      </c>
      <c r="DF34" s="215">
        <f t="shared" si="13"/>
        <v>565.2374136209595</v>
      </c>
      <c r="DG34" s="218">
        <f t="shared" si="14"/>
        <v>474.8928421016724</v>
      </c>
      <c r="DH34" s="203">
        <f t="shared" si="14"/>
        <v>90.40518221515013</v>
      </c>
    </row>
    <row r="35" spans="1:112" ht="18" customHeight="1">
      <c r="A35" s="68">
        <v>30</v>
      </c>
      <c r="B35" s="69" t="s">
        <v>192</v>
      </c>
      <c r="C35" s="75">
        <f>'4月'!C35</f>
        <v>4641</v>
      </c>
      <c r="D35" s="60">
        <f>'5月'!C35</f>
        <v>4628</v>
      </c>
      <c r="E35" s="57">
        <f>'6月'!C35</f>
        <v>4629</v>
      </c>
      <c r="F35" s="57">
        <f>'7月'!C35</f>
        <v>4630</v>
      </c>
      <c r="G35" s="57">
        <f>'8月'!C35</f>
        <v>4634</v>
      </c>
      <c r="H35" s="57">
        <f>'9月'!C35</f>
        <v>4633</v>
      </c>
      <c r="I35" s="57">
        <f>'10月'!C35</f>
        <v>4627</v>
      </c>
      <c r="J35" s="57">
        <f>'11月'!C35</f>
        <v>4627</v>
      </c>
      <c r="K35" s="57">
        <f>'12月'!C35</f>
        <v>4634</v>
      </c>
      <c r="L35" s="57">
        <f>'1月'!C35</f>
        <v>4632</v>
      </c>
      <c r="M35" s="57">
        <f>'2月'!C35</f>
        <v>4619</v>
      </c>
      <c r="N35" s="61">
        <f>'3月'!C35</f>
        <v>4612</v>
      </c>
      <c r="O35" s="88">
        <f>'4月'!Z35</f>
        <v>151</v>
      </c>
      <c r="P35" s="64">
        <f>'5月'!Z35</f>
        <v>108.9</v>
      </c>
      <c r="Q35" s="58">
        <f>'6月'!Z35</f>
        <v>96.89999999999998</v>
      </c>
      <c r="R35" s="58">
        <f>'7月'!Z35</f>
        <v>154</v>
      </c>
      <c r="S35" s="58">
        <f>'8月'!Z35</f>
        <v>136.20000000000002</v>
      </c>
      <c r="T35" s="58">
        <f>'9月'!Z35</f>
        <v>171.7</v>
      </c>
      <c r="U35" s="58">
        <f>'10月'!Z35</f>
        <v>225.1</v>
      </c>
      <c r="V35" s="58">
        <f>'11月'!Z35</f>
        <v>137.8</v>
      </c>
      <c r="W35" s="58">
        <f>'12月'!Z35</f>
        <v>183.8</v>
      </c>
      <c r="X35" s="58">
        <f>'1月'!Z35</f>
        <v>161.6</v>
      </c>
      <c r="Y35" s="58">
        <f>'2月'!Z35</f>
        <v>125.8</v>
      </c>
      <c r="Z35" s="58">
        <f>'3月'!Z35</f>
        <v>133.6</v>
      </c>
      <c r="AA35" s="181">
        <f t="shared" si="4"/>
        <v>1786.3999999999996</v>
      </c>
      <c r="AB35" s="89">
        <f>'4月'!D35</f>
        <v>89.5</v>
      </c>
      <c r="AC35" s="64">
        <f>'5月'!D35</f>
        <v>90.3</v>
      </c>
      <c r="AD35" s="58">
        <f>'6月'!D35</f>
        <v>76.79999999999998</v>
      </c>
      <c r="AE35" s="58">
        <f>'7月'!D35</f>
        <v>85.1</v>
      </c>
      <c r="AF35" s="58">
        <f>'8月'!D35</f>
        <v>102.30000000000001</v>
      </c>
      <c r="AG35" s="58">
        <f>'9月'!D35</f>
        <v>86.49999999999999</v>
      </c>
      <c r="AH35" s="58">
        <f>'10月'!D35</f>
        <v>92</v>
      </c>
      <c r="AI35" s="58">
        <f>'11月'!D35</f>
        <v>76.30000000000001</v>
      </c>
      <c r="AJ35" s="58">
        <f>'12月'!D35</f>
        <v>74.9</v>
      </c>
      <c r="AK35" s="58">
        <f>'1月'!D35</f>
        <v>87.1</v>
      </c>
      <c r="AL35" s="58">
        <f>'2月'!D35</f>
        <v>64.1</v>
      </c>
      <c r="AM35" s="58">
        <f>'3月'!D35</f>
        <v>77.8</v>
      </c>
      <c r="AN35" s="188">
        <f t="shared" si="5"/>
        <v>1002.6999999999999</v>
      </c>
      <c r="AO35" s="89">
        <f>'4月'!Y35</f>
        <v>61.5</v>
      </c>
      <c r="AP35" s="64">
        <f>'5月'!Y35</f>
        <v>18.6</v>
      </c>
      <c r="AQ35" s="58">
        <f>'6月'!Y35</f>
        <v>20.1</v>
      </c>
      <c r="AR35" s="58">
        <f>'7月'!Y35</f>
        <v>68.9</v>
      </c>
      <c r="AS35" s="58">
        <f>'8月'!Y35</f>
        <v>33.9</v>
      </c>
      <c r="AT35" s="58">
        <f>'9月'!Y35</f>
        <v>85.2</v>
      </c>
      <c r="AU35" s="58">
        <f>'10月'!Y35</f>
        <v>133.1</v>
      </c>
      <c r="AV35" s="58">
        <f>'11月'!Y35</f>
        <v>61.5</v>
      </c>
      <c r="AW35" s="58">
        <f>'12月'!Y35</f>
        <v>108.9</v>
      </c>
      <c r="AX35" s="58">
        <f>'1月'!Y35</f>
        <v>74.5</v>
      </c>
      <c r="AY35" s="58">
        <f>'2月'!Y35</f>
        <v>61.7</v>
      </c>
      <c r="AZ35" s="58">
        <f>'3月'!Y35</f>
        <v>55.8</v>
      </c>
      <c r="BA35" s="184">
        <f t="shared" si="6"/>
        <v>783.6999999999999</v>
      </c>
      <c r="BB35" s="88">
        <f>'4月'!AG35</f>
        <v>1084.5363786540258</v>
      </c>
      <c r="BC35" s="64">
        <f>'5月'!AG35</f>
        <v>759.0542838821202</v>
      </c>
      <c r="BD35" s="58">
        <f>'6月'!AG35</f>
        <v>697.7748973860444</v>
      </c>
      <c r="BE35" s="58">
        <f>'7月'!AG35</f>
        <v>1072.9464223507282</v>
      </c>
      <c r="BF35" s="58">
        <f>'8月'!AG35</f>
        <v>948.111434418812</v>
      </c>
      <c r="BG35" s="58">
        <f>'9月'!AG35</f>
        <v>1235.3406719907907</v>
      </c>
      <c r="BH35" s="58">
        <f>'10月'!AG35</f>
        <v>1569.330089168067</v>
      </c>
      <c r="BI35" s="58">
        <f>'11月'!AG35</f>
        <v>992.723867156545</v>
      </c>
      <c r="BJ35" s="58">
        <f>'12月'!AG35</f>
        <v>1279.4631545240647</v>
      </c>
      <c r="BK35" s="58">
        <f>'1月'!AG35</f>
        <v>1125.4108864003565</v>
      </c>
      <c r="BL35" s="58">
        <f>'2月'!AG35</f>
        <v>972.6904401076299</v>
      </c>
      <c r="BM35" s="58">
        <f>'3月'!AG35</f>
        <v>934.4487032425928</v>
      </c>
      <c r="BN35" s="195">
        <f t="shared" si="7"/>
        <v>1056.388209657342</v>
      </c>
      <c r="BO35" s="67">
        <f>'4月'!AD35</f>
        <v>642.8212310565252</v>
      </c>
      <c r="BP35" s="58">
        <f>'5月'!AD35</f>
        <v>629.4086486185072</v>
      </c>
      <c r="BQ35" s="58">
        <f>'6月'!AD35</f>
        <v>553.0352127889391</v>
      </c>
      <c r="BR35" s="58">
        <f>'7月'!AD35</f>
        <v>592.907406117188</v>
      </c>
      <c r="BS35" s="58">
        <f>'8月'!AD35</f>
        <v>712.1277514026759</v>
      </c>
      <c r="BT35" s="58">
        <f>'9月'!AD35</f>
        <v>622.346931433916</v>
      </c>
      <c r="BU35" s="58">
        <f>'10月'!AD35</f>
        <v>641.3965713170242</v>
      </c>
      <c r="BV35" s="58">
        <f>'11月'!AD35</f>
        <v>549.6722138174484</v>
      </c>
      <c r="BW35" s="58">
        <f>'12月'!AD35</f>
        <v>521.3916772244422</v>
      </c>
      <c r="BX35" s="58">
        <f>'1月'!AD35</f>
        <v>606.5797537467269</v>
      </c>
      <c r="BY35" s="58">
        <f>'2月'!AD35</f>
        <v>495.6236662233631</v>
      </c>
      <c r="BZ35" s="58">
        <f>'3月'!AD35</f>
        <v>544.1624933553423</v>
      </c>
      <c r="CA35" s="188">
        <f t="shared" si="8"/>
        <v>592.9469647466508</v>
      </c>
      <c r="CB35" s="67">
        <f>'4月'!AH35</f>
        <v>441.71514759750056</v>
      </c>
      <c r="CC35" s="58">
        <f>'5月'!AH35</f>
        <v>129.6456352636128</v>
      </c>
      <c r="CD35" s="58">
        <f>'6月'!AH35</f>
        <v>144.73968459710522</v>
      </c>
      <c r="CE35" s="58">
        <f>'7月'!AH35</f>
        <v>480.0390162335401</v>
      </c>
      <c r="CF35" s="58">
        <f>'8月'!AH35</f>
        <v>235.98368301613598</v>
      </c>
      <c r="CG35" s="58">
        <f>'9月'!AH35</f>
        <v>612.9937405568746</v>
      </c>
      <c r="CH35" s="58">
        <f>'10月'!AH35</f>
        <v>927.9335178510426</v>
      </c>
      <c r="CI35" s="58">
        <f>'11月'!AH35</f>
        <v>443.0516533390966</v>
      </c>
      <c r="CJ35" s="58">
        <f>'12月'!AH35</f>
        <v>758.0714772996228</v>
      </c>
      <c r="CK35" s="58">
        <f>'1月'!AH35</f>
        <v>518.8311326536297</v>
      </c>
      <c r="CL35" s="58">
        <f>'2月'!AH35</f>
        <v>477.06677388426687</v>
      </c>
      <c r="CM35" s="58">
        <f>'3月'!AH35</f>
        <v>390.2862098872506</v>
      </c>
      <c r="CN35" s="184">
        <f t="shared" si="9"/>
        <v>463.44124491069124</v>
      </c>
      <c r="CO35" s="104">
        <f>'4月'!AI35</f>
        <v>12.067039106145252</v>
      </c>
      <c r="CP35" s="105">
        <f>'5月'!AI37</f>
        <v>11.195556854720841</v>
      </c>
      <c r="CQ35" s="105">
        <f>'6月'!AI36</f>
        <v>13.09751434034417</v>
      </c>
      <c r="CR35" s="105">
        <f>'7月'!AI36</f>
        <v>14.185110663983904</v>
      </c>
      <c r="CS35" s="105">
        <f>'8月'!AI36</f>
        <v>11.135213304410703</v>
      </c>
      <c r="CT35" s="105">
        <f>'9月'!AI35</f>
        <v>11.213872832369942</v>
      </c>
      <c r="CU35" s="105">
        <f>'10月'!AI36</f>
        <v>10.586011342155011</v>
      </c>
      <c r="CV35" s="105">
        <f>'11月'!AI36</f>
        <v>11.40939597315436</v>
      </c>
      <c r="CW35" s="105">
        <f>'12月'!AI36</f>
        <v>12.416107382550337</v>
      </c>
      <c r="CX35" s="105">
        <f>'1月'!AI36</f>
        <v>10.996916752312435</v>
      </c>
      <c r="CY35" s="105">
        <f>'2月'!AI36</f>
        <v>10.588235294117647</v>
      </c>
      <c r="CZ35" s="210">
        <f>'3月'!AI36</f>
        <v>9.5482546201232</v>
      </c>
      <c r="DA35" s="96">
        <v>0</v>
      </c>
      <c r="DB35" s="56">
        <f t="shared" si="10"/>
        <v>1002.6999999999999</v>
      </c>
      <c r="DC35" s="56">
        <f t="shared" si="11"/>
        <v>1002.6999999999999</v>
      </c>
      <c r="DD35" s="56">
        <f t="shared" si="3"/>
        <v>783.6999999999999</v>
      </c>
      <c r="DE35" s="213">
        <f t="shared" si="15"/>
        <v>1786.3999999999999</v>
      </c>
      <c r="DF35" s="215">
        <f t="shared" si="13"/>
        <v>1056.388209657342</v>
      </c>
      <c r="DG35" s="218">
        <f t="shared" si="14"/>
        <v>592.9469647466508</v>
      </c>
      <c r="DH35" s="203">
        <f t="shared" si="14"/>
        <v>464.0422061100568</v>
      </c>
    </row>
    <row r="36" spans="1:112" ht="18" customHeight="1">
      <c r="A36" s="68">
        <v>31</v>
      </c>
      <c r="B36" s="69" t="s">
        <v>51</v>
      </c>
      <c r="C36" s="75">
        <f>'4月'!C36</f>
        <v>6505</v>
      </c>
      <c r="D36" s="60">
        <f>'5月'!C36</f>
        <v>6503</v>
      </c>
      <c r="E36" s="57">
        <f>'6月'!C36</f>
        <v>6497</v>
      </c>
      <c r="F36" s="57">
        <f>'7月'!C36</f>
        <v>6514</v>
      </c>
      <c r="G36" s="57">
        <f>'8月'!C36</f>
        <v>6512</v>
      </c>
      <c r="H36" s="57">
        <f>'9月'!C36</f>
        <v>6506</v>
      </c>
      <c r="I36" s="57">
        <f>'10月'!C36</f>
        <v>6497</v>
      </c>
      <c r="J36" s="57">
        <f>'11月'!C36</f>
        <v>6488</v>
      </c>
      <c r="K36" s="57">
        <f>'12月'!C36</f>
        <v>6470</v>
      </c>
      <c r="L36" s="57">
        <f>'1月'!C36</f>
        <v>6459</v>
      </c>
      <c r="M36" s="57">
        <f>'2月'!C36</f>
        <v>6462</v>
      </c>
      <c r="N36" s="61">
        <f>'3月'!C36</f>
        <v>6436</v>
      </c>
      <c r="O36" s="88">
        <f>'4月'!Z36</f>
        <v>126.9</v>
      </c>
      <c r="P36" s="64">
        <f>'5月'!Z36</f>
        <v>144.5</v>
      </c>
      <c r="Q36" s="58">
        <f>'6月'!Z36</f>
        <v>133.5</v>
      </c>
      <c r="R36" s="58">
        <f>'7月'!Z36</f>
        <v>132.2</v>
      </c>
      <c r="S36" s="58">
        <f>'8月'!Z36</f>
        <v>170.79999999999998</v>
      </c>
      <c r="T36" s="58">
        <f>'9月'!Z36</f>
        <v>127.6</v>
      </c>
      <c r="U36" s="58">
        <f>'10月'!Z36</f>
        <v>131.79999999999998</v>
      </c>
      <c r="V36" s="58">
        <f>'11月'!Z36</f>
        <v>132.9</v>
      </c>
      <c r="W36" s="58">
        <f>'12月'!Z36</f>
        <v>115.19999999999999</v>
      </c>
      <c r="X36" s="58">
        <f>'1月'!Z36</f>
        <v>121.50000000000001</v>
      </c>
      <c r="Y36" s="58">
        <f>'2月'!Z36</f>
        <v>100.3</v>
      </c>
      <c r="Z36" s="58">
        <f>'3月'!Z36</f>
        <v>131.8</v>
      </c>
      <c r="AA36" s="181">
        <f t="shared" si="4"/>
        <v>1568.9999999999998</v>
      </c>
      <c r="AB36" s="89">
        <f>'4月'!D36</f>
        <v>99</v>
      </c>
      <c r="AC36" s="64">
        <f>'5月'!D36</f>
        <v>118.8</v>
      </c>
      <c r="AD36" s="58">
        <f>'6月'!D36</f>
        <v>104.6</v>
      </c>
      <c r="AE36" s="58">
        <f>'7月'!D36</f>
        <v>99.39999999999999</v>
      </c>
      <c r="AF36" s="58">
        <f>'8月'!D36</f>
        <v>138.29999999999998</v>
      </c>
      <c r="AG36" s="58">
        <f>'9月'!D36</f>
        <v>102.7</v>
      </c>
      <c r="AH36" s="58">
        <f>'10月'!D36</f>
        <v>105.79999999999998</v>
      </c>
      <c r="AI36" s="58">
        <f>'11月'!D36</f>
        <v>104.30000000000001</v>
      </c>
      <c r="AJ36" s="58">
        <f>'12月'!D36</f>
        <v>89.39999999999999</v>
      </c>
      <c r="AK36" s="58">
        <f>'1月'!D36</f>
        <v>97.30000000000001</v>
      </c>
      <c r="AL36" s="58">
        <f>'2月'!D36</f>
        <v>76.5</v>
      </c>
      <c r="AM36" s="58">
        <f>'3月'!D36</f>
        <v>97.4</v>
      </c>
      <c r="AN36" s="188">
        <f t="shared" si="5"/>
        <v>1233.5</v>
      </c>
      <c r="AO36" s="89">
        <f>'4月'!Y36</f>
        <v>27.9</v>
      </c>
      <c r="AP36" s="64">
        <f>'5月'!Y36</f>
        <v>25.7</v>
      </c>
      <c r="AQ36" s="58">
        <f>'6月'!Y36</f>
        <v>28.9</v>
      </c>
      <c r="AR36" s="58">
        <f>'7月'!Y36</f>
        <v>32.8</v>
      </c>
      <c r="AS36" s="58">
        <f>'8月'!Y36</f>
        <v>32.5</v>
      </c>
      <c r="AT36" s="58">
        <f>'9月'!Y36</f>
        <v>24.9</v>
      </c>
      <c r="AU36" s="58">
        <f>'10月'!Y36</f>
        <v>26</v>
      </c>
      <c r="AV36" s="58">
        <f>'11月'!Y36</f>
        <v>28.6</v>
      </c>
      <c r="AW36" s="58">
        <f>'12月'!Y36</f>
        <v>25.8</v>
      </c>
      <c r="AX36" s="58">
        <f>'1月'!Y36</f>
        <v>24.2</v>
      </c>
      <c r="AY36" s="58">
        <f>'2月'!Y36</f>
        <v>23.8</v>
      </c>
      <c r="AZ36" s="58">
        <f>'3月'!Y36</f>
        <v>34.4</v>
      </c>
      <c r="BA36" s="184">
        <f t="shared" si="6"/>
        <v>335.5</v>
      </c>
      <c r="BB36" s="88">
        <f>'4月'!AG36</f>
        <v>650.2690238278248</v>
      </c>
      <c r="BC36" s="64">
        <f>'5月'!AG36</f>
        <v>716.7907615839836</v>
      </c>
      <c r="BD36" s="58">
        <f>'6月'!AG36</f>
        <v>684.931506849315</v>
      </c>
      <c r="BE36" s="58">
        <f>'7月'!AG36</f>
        <v>654.6693474105401</v>
      </c>
      <c r="BF36" s="58">
        <f>'8月'!AG36</f>
        <v>846.0806847903622</v>
      </c>
      <c r="BG36" s="58">
        <f>'9月'!AG36</f>
        <v>653.7555077364484</v>
      </c>
      <c r="BH36" s="58">
        <f>'10月'!AG36</f>
        <v>654.3963218756049</v>
      </c>
      <c r="BI36" s="58">
        <f>'11月'!AG36</f>
        <v>682.7990135635018</v>
      </c>
      <c r="BJ36" s="58">
        <f>'12月'!AG36</f>
        <v>574.3630652639974</v>
      </c>
      <c r="BK36" s="58">
        <f>'1月'!AG36</f>
        <v>606.8052080367979</v>
      </c>
      <c r="BL36" s="58">
        <f>'2月'!AG36</f>
        <v>554.3396560109652</v>
      </c>
      <c r="BM36" s="58">
        <f>'3月'!AG36</f>
        <v>660.5986487299264</v>
      </c>
      <c r="BN36" s="195">
        <f t="shared" si="7"/>
        <v>660.7178200101907</v>
      </c>
      <c r="BO36" s="67">
        <f>'4月'!AD36</f>
        <v>507.3020753266718</v>
      </c>
      <c r="BP36" s="58">
        <f>'5月'!AD36</f>
        <v>589.3061763057249</v>
      </c>
      <c r="BQ36" s="58">
        <f>'6月'!AD36</f>
        <v>536.6579446924221</v>
      </c>
      <c r="BR36" s="58">
        <f>'7月'!AD36</f>
        <v>492.2400388245664</v>
      </c>
      <c r="BS36" s="58">
        <f>'8月'!AD36</f>
        <v>685.0875802488705</v>
      </c>
      <c r="BT36" s="58">
        <f>'9月'!AD36</f>
        <v>526.1809611640538</v>
      </c>
      <c r="BU36" s="58">
        <f>'10月'!AD36</f>
        <v>525.3044829623597</v>
      </c>
      <c r="BV36" s="58">
        <f>'11月'!AD36</f>
        <v>535.8610768598439</v>
      </c>
      <c r="BW36" s="58">
        <f>'12月'!AD36</f>
        <v>445.7296704392481</v>
      </c>
      <c r="BX36" s="58">
        <f>'1月'!AD36</f>
        <v>485.9435945842011</v>
      </c>
      <c r="BY36" s="58">
        <f>'2月'!AD36</f>
        <v>422.80143255073614</v>
      </c>
      <c r="BZ36" s="58">
        <f>'3月'!AD36</f>
        <v>488.18139898554506</v>
      </c>
      <c r="CA36" s="188">
        <f t="shared" si="8"/>
        <v>519.4362211488657</v>
      </c>
      <c r="CB36" s="67">
        <f>'4月'!AH36</f>
        <v>142.96694850115296</v>
      </c>
      <c r="CC36" s="58">
        <f>'5月'!AH36</f>
        <v>127.48458527825866</v>
      </c>
      <c r="CD36" s="58">
        <f>'6月'!AH36</f>
        <v>148.27356215689292</v>
      </c>
      <c r="CE36" s="58">
        <f>'7月'!AH36</f>
        <v>162.42930858597362</v>
      </c>
      <c r="CF36" s="58">
        <f>'8月'!AH36</f>
        <v>160.99310454149162</v>
      </c>
      <c r="CG36" s="58">
        <f>'9月'!AH36</f>
        <v>127.57454657239472</v>
      </c>
      <c r="CH36" s="58">
        <f>'10月'!AH36</f>
        <v>129.09183891324534</v>
      </c>
      <c r="CI36" s="58">
        <f>'11月'!AH36</f>
        <v>146.93793670365804</v>
      </c>
      <c r="CJ36" s="58">
        <f>'12月'!AH36</f>
        <v>128.63339482474947</v>
      </c>
      <c r="CK36" s="58">
        <f>'1月'!AH36</f>
        <v>120.86161345259679</v>
      </c>
      <c r="CL36" s="58">
        <f>'2月'!AH36</f>
        <v>131.53822346022903</v>
      </c>
      <c r="CM36" s="58">
        <f>'3月'!AH36</f>
        <v>172.41724974438142</v>
      </c>
      <c r="CN36" s="184">
        <f t="shared" si="9"/>
        <v>141.28159886132505</v>
      </c>
      <c r="CO36" s="104">
        <f>'4月'!AI36</f>
        <v>12.02020202020202</v>
      </c>
      <c r="CP36" s="105">
        <f>'5月'!AI38</f>
        <v>17.57728253055356</v>
      </c>
      <c r="CQ36" s="105">
        <f>'6月'!AI37</f>
        <v>12.796052631578947</v>
      </c>
      <c r="CR36" s="105">
        <f>'7月'!AI37</f>
        <v>10.382513661202188</v>
      </c>
      <c r="CS36" s="105">
        <f>'8月'!AI37</f>
        <v>10.502283105022832</v>
      </c>
      <c r="CT36" s="105">
        <f>'9月'!AI36</f>
        <v>14.508276533592989</v>
      </c>
      <c r="CU36" s="105">
        <f>'10月'!AI37</f>
        <v>9.474017743979722</v>
      </c>
      <c r="CV36" s="105">
        <f>'11月'!AI37</f>
        <v>10.930626057529608</v>
      </c>
      <c r="CW36" s="105">
        <f>'12月'!AI37</f>
        <v>11.482720178372354</v>
      </c>
      <c r="CX36" s="105">
        <f>'1月'!AI37</f>
        <v>7.63765541740675</v>
      </c>
      <c r="CY36" s="105">
        <f>'2月'!AI37</f>
        <v>12.11206896551724</v>
      </c>
      <c r="CZ36" s="210">
        <f>'3月'!AI37</f>
        <v>8.973046741726373</v>
      </c>
      <c r="DA36" s="96">
        <v>0</v>
      </c>
      <c r="DB36" s="56">
        <f t="shared" si="10"/>
        <v>1233.5</v>
      </c>
      <c r="DC36" s="56">
        <f t="shared" si="11"/>
        <v>1233.5</v>
      </c>
      <c r="DD36" s="56">
        <f t="shared" si="3"/>
        <v>335.5</v>
      </c>
      <c r="DE36" s="213">
        <f t="shared" si="15"/>
        <v>1569</v>
      </c>
      <c r="DF36" s="215">
        <f t="shared" si="13"/>
        <v>660.7178200101908</v>
      </c>
      <c r="DG36" s="218">
        <f t="shared" si="14"/>
        <v>519.4362211488657</v>
      </c>
      <c r="DH36" s="203">
        <f t="shared" si="14"/>
        <v>141.47730986482696</v>
      </c>
    </row>
    <row r="37" spans="1:112" ht="18" customHeight="1">
      <c r="A37" s="68">
        <v>32</v>
      </c>
      <c r="B37" s="69" t="s">
        <v>52</v>
      </c>
      <c r="C37" s="76">
        <f>'4月'!C37</f>
        <v>18872</v>
      </c>
      <c r="D37" s="60">
        <f>'5月'!C37</f>
        <v>18874</v>
      </c>
      <c r="E37" s="57">
        <f>'6月'!C37</f>
        <v>18859</v>
      </c>
      <c r="F37" s="57">
        <f>'7月'!C37</f>
        <v>18882</v>
      </c>
      <c r="G37" s="57">
        <f>'8月'!C37</f>
        <v>18882</v>
      </c>
      <c r="H37" s="57">
        <f>'9月'!C37</f>
        <v>18847</v>
      </c>
      <c r="I37" s="57">
        <f>'10月'!C37</f>
        <v>18837</v>
      </c>
      <c r="J37" s="57">
        <f>'11月'!C37</f>
        <v>18820</v>
      </c>
      <c r="K37" s="57">
        <f>'12月'!C37</f>
        <v>18805</v>
      </c>
      <c r="L37" s="57">
        <f>'1月'!C37</f>
        <v>18797</v>
      </c>
      <c r="M37" s="57">
        <f>'2月'!C37</f>
        <v>18784</v>
      </c>
      <c r="N37" s="61">
        <f>'3月'!C37</f>
        <v>18677</v>
      </c>
      <c r="O37" s="88">
        <f>'4月'!Z37</f>
        <v>405.1</v>
      </c>
      <c r="P37" s="64">
        <f>'5月'!Z37</f>
        <v>418.09999999999997</v>
      </c>
      <c r="Q37" s="58">
        <f>'6月'!Z37</f>
        <v>371.1</v>
      </c>
      <c r="R37" s="58">
        <f>'7月'!Z37</f>
        <v>398.9</v>
      </c>
      <c r="S37" s="58">
        <f>'8月'!Z37</f>
        <v>448.59999999999997</v>
      </c>
      <c r="T37" s="58">
        <f>'9月'!Z37</f>
        <v>370.7</v>
      </c>
      <c r="U37" s="58">
        <f>'10月'!Z37</f>
        <v>378.59999999999997</v>
      </c>
      <c r="V37" s="58">
        <f>'11月'!Z37</f>
        <v>360.00000000000006</v>
      </c>
      <c r="W37" s="58">
        <f>'12月'!Z37</f>
        <v>329.09999999999997</v>
      </c>
      <c r="X37" s="58">
        <f>'1月'!Z37</f>
        <v>339.8</v>
      </c>
      <c r="Y37" s="58">
        <f>'2月'!Z37</f>
        <v>284.5</v>
      </c>
      <c r="Z37" s="58">
        <f>'3月'!Z37</f>
        <v>363.3</v>
      </c>
      <c r="AA37" s="181">
        <f t="shared" si="4"/>
        <v>4467.8</v>
      </c>
      <c r="AB37" s="89">
        <f>'4月'!D37</f>
        <v>335.7</v>
      </c>
      <c r="AC37" s="64">
        <f>'5月'!D37</f>
        <v>342.09999999999997</v>
      </c>
      <c r="AD37" s="58">
        <f>'6月'!D37</f>
        <v>304</v>
      </c>
      <c r="AE37" s="58">
        <f>'7月'!D37</f>
        <v>329.4</v>
      </c>
      <c r="AF37" s="58">
        <f>'8月'!D37</f>
        <v>372.29999999999995</v>
      </c>
      <c r="AG37" s="58">
        <f>'9月'!D37</f>
        <v>310.8</v>
      </c>
      <c r="AH37" s="58">
        <f>'10月'!D37</f>
        <v>315.59999999999997</v>
      </c>
      <c r="AI37" s="58">
        <f>'11月'!D37</f>
        <v>295.50000000000006</v>
      </c>
      <c r="AJ37" s="58">
        <f>'12月'!D37</f>
        <v>269.09999999999997</v>
      </c>
      <c r="AK37" s="58">
        <f>'1月'!D37</f>
        <v>281.5</v>
      </c>
      <c r="AL37" s="58">
        <f>'2月'!D37</f>
        <v>232.00000000000003</v>
      </c>
      <c r="AM37" s="58">
        <f>'3月'!D37</f>
        <v>293.1</v>
      </c>
      <c r="AN37" s="189">
        <f t="shared" si="5"/>
        <v>3681.0999999999995</v>
      </c>
      <c r="AO37" s="89">
        <f>'4月'!Y37</f>
        <v>69.4</v>
      </c>
      <c r="AP37" s="64">
        <f>'5月'!Y37</f>
        <v>76</v>
      </c>
      <c r="AQ37" s="58">
        <f>'6月'!Y37</f>
        <v>67.1</v>
      </c>
      <c r="AR37" s="58">
        <f>'7月'!Y37</f>
        <v>69.5</v>
      </c>
      <c r="AS37" s="58">
        <f>'8月'!Y37</f>
        <v>76.3</v>
      </c>
      <c r="AT37" s="58">
        <f>'9月'!Y37</f>
        <v>59.9</v>
      </c>
      <c r="AU37" s="58">
        <f>'10月'!Y37</f>
        <v>63</v>
      </c>
      <c r="AV37" s="58">
        <f>'11月'!Y37</f>
        <v>64.5</v>
      </c>
      <c r="AW37" s="58">
        <f>'12月'!Y37</f>
        <v>60</v>
      </c>
      <c r="AX37" s="58">
        <f>'1月'!Y37</f>
        <v>58.3</v>
      </c>
      <c r="AY37" s="58">
        <f>'2月'!Y37</f>
        <v>52.5</v>
      </c>
      <c r="AZ37" s="58">
        <f>'3月'!Y37</f>
        <v>70.2</v>
      </c>
      <c r="BA37" s="184">
        <f t="shared" si="6"/>
        <v>786.7</v>
      </c>
      <c r="BB37" s="88">
        <f>'4月'!AG37</f>
        <v>715.5221138900665</v>
      </c>
      <c r="BC37" s="64">
        <f>'5月'!AG37</f>
        <v>714.5860323298479</v>
      </c>
      <c r="BD37" s="58">
        <f>'6月'!AG37</f>
        <v>655.9202502783817</v>
      </c>
      <c r="BE37" s="58">
        <f>'7月'!AG37</f>
        <v>681.4819370556015</v>
      </c>
      <c r="BF37" s="58">
        <f>'8月'!AG37</f>
        <v>766.3895637080544</v>
      </c>
      <c r="BG37" s="58">
        <f>'9月'!AG37</f>
        <v>655.6304274774058</v>
      </c>
      <c r="BH37" s="58">
        <f>'10月'!AG37</f>
        <v>648.3465108991055</v>
      </c>
      <c r="BI37" s="58">
        <f>'11月'!AG37</f>
        <v>637.6195536663125</v>
      </c>
      <c r="BJ37" s="58">
        <f>'12月'!AG37</f>
        <v>564.5375715106654</v>
      </c>
      <c r="BK37" s="58">
        <f>'1月'!AG37</f>
        <v>583.1404119051256</v>
      </c>
      <c r="BL37" s="58">
        <f>'2月'!AG37</f>
        <v>540.9238865904113</v>
      </c>
      <c r="BM37" s="58">
        <f>'3月'!AG37</f>
        <v>627.4752282866455</v>
      </c>
      <c r="BN37" s="195">
        <f t="shared" si="7"/>
        <v>649.4693025524211</v>
      </c>
      <c r="BO37" s="67">
        <f>'4月'!AD37</f>
        <v>592.9419245442983</v>
      </c>
      <c r="BP37" s="58">
        <f>'5月'!AD37</f>
        <v>584.6923742167924</v>
      </c>
      <c r="BQ37" s="58">
        <f>'6月'!AD37</f>
        <v>537.3208194142495</v>
      </c>
      <c r="BR37" s="58">
        <f>'7月'!AD37</f>
        <v>562.7479319782282</v>
      </c>
      <c r="BS37" s="58">
        <f>'8月'!AD37</f>
        <v>636.0384185655564</v>
      </c>
      <c r="BT37" s="58">
        <f>'9月'!AD37</f>
        <v>549.689605772802</v>
      </c>
      <c r="BU37" s="58">
        <f>'10月'!AD37</f>
        <v>540.4600075006806</v>
      </c>
      <c r="BV37" s="58">
        <f>'11月'!AD37</f>
        <v>523.3793836344316</v>
      </c>
      <c r="BW37" s="58">
        <f>'12月'!AD37</f>
        <v>461.61367515502906</v>
      </c>
      <c r="BX37" s="58">
        <f>'1月'!AD37</f>
        <v>483.0901293445934</v>
      </c>
      <c r="BY37" s="58">
        <f>'2月'!AD37</f>
        <v>441.10489170114386</v>
      </c>
      <c r="BZ37" s="58">
        <f>'3月'!AD37</f>
        <v>506.22898268873047</v>
      </c>
      <c r="CA37" s="188">
        <f t="shared" si="8"/>
        <v>535.1093266542183</v>
      </c>
      <c r="CB37" s="67">
        <f>'4月'!AH37</f>
        <v>122.58018934576799</v>
      </c>
      <c r="CC37" s="58">
        <f>'5月'!AH37</f>
        <v>129.89365811305532</v>
      </c>
      <c r="CD37" s="58">
        <f>'6月'!AH37</f>
        <v>118.59943086413205</v>
      </c>
      <c r="CE37" s="58">
        <f>'7月'!AH37</f>
        <v>118.73400507737357</v>
      </c>
      <c r="CF37" s="58">
        <f>'8月'!AH37</f>
        <v>130.3511451424979</v>
      </c>
      <c r="CG37" s="58">
        <f>'9月'!AH37</f>
        <v>105.94082170460374</v>
      </c>
      <c r="CH37" s="58">
        <f>'10月'!AH37</f>
        <v>107.88650339842485</v>
      </c>
      <c r="CI37" s="58">
        <f>'11月'!AH37</f>
        <v>114.24017003188098</v>
      </c>
      <c r="CJ37" s="58">
        <f>'12月'!AH37</f>
        <v>102.92389635563637</v>
      </c>
      <c r="CK37" s="58">
        <f>'1月'!AH37</f>
        <v>100.05028256053214</v>
      </c>
      <c r="CL37" s="58">
        <f>'2月'!AH37</f>
        <v>99.81899488926746</v>
      </c>
      <c r="CM37" s="58">
        <f>'3月'!AH37</f>
        <v>121.24624559791498</v>
      </c>
      <c r="CN37" s="184">
        <f t="shared" si="9"/>
        <v>114.35997589820263</v>
      </c>
      <c r="CO37" s="104">
        <f>'4月'!AI37</f>
        <v>13.166517724158476</v>
      </c>
      <c r="CP37" s="105">
        <f>'5月'!AI39</f>
        <v>0</v>
      </c>
      <c r="CQ37" s="105">
        <f>'6月'!AI38</f>
        <v>17.248814144027598</v>
      </c>
      <c r="CR37" s="105">
        <f>'7月'!AI38</f>
        <v>18.59805510534846</v>
      </c>
      <c r="CS37" s="105">
        <f>'8月'!AI38</f>
        <v>17.284746855852948</v>
      </c>
      <c r="CT37" s="105">
        <f>'9月'!AI37</f>
        <v>13.352638352638353</v>
      </c>
      <c r="CU37" s="105">
        <f>'10月'!AI38</f>
        <v>16.66010240252068</v>
      </c>
      <c r="CV37" s="105">
        <f>'11月'!AI38</f>
        <v>15.340659340659343</v>
      </c>
      <c r="CW37" s="105">
        <f>'12月'!AI38</f>
        <v>16.284622731614135</v>
      </c>
      <c r="CX37" s="105">
        <f>'1月'!AI38</f>
        <v>16.896060749881347</v>
      </c>
      <c r="CY37" s="105">
        <f>'2月'!AI38</f>
        <v>17.020023557126027</v>
      </c>
      <c r="CZ37" s="210">
        <f>'3月'!AI38</f>
        <v>17.92364990689013</v>
      </c>
      <c r="DA37" s="96">
        <v>0</v>
      </c>
      <c r="DB37" s="56">
        <f t="shared" si="10"/>
        <v>3681.0999999999995</v>
      </c>
      <c r="DC37" s="56">
        <f t="shared" si="11"/>
        <v>3681.0999999999995</v>
      </c>
      <c r="DD37" s="56">
        <f t="shared" si="3"/>
        <v>786.7</v>
      </c>
      <c r="DE37" s="213">
        <f t="shared" si="15"/>
        <v>4467.799999999999</v>
      </c>
      <c r="DF37" s="215">
        <f t="shared" si="13"/>
        <v>649.4693025524209</v>
      </c>
      <c r="DG37" s="218">
        <f t="shared" si="14"/>
        <v>535.1093266542183</v>
      </c>
      <c r="DH37" s="203">
        <f t="shared" si="14"/>
        <v>114.42068618959627</v>
      </c>
    </row>
    <row r="38" spans="1:112" ht="18" customHeight="1" thickBot="1">
      <c r="A38" s="72">
        <v>33</v>
      </c>
      <c r="B38" s="74" t="s">
        <v>53</v>
      </c>
      <c r="C38" s="62">
        <f>'4月'!C38</f>
        <v>14169</v>
      </c>
      <c r="D38" s="63">
        <f>'5月'!C38</f>
        <v>14136</v>
      </c>
      <c r="E38" s="77">
        <f>'6月'!C38</f>
        <v>14122</v>
      </c>
      <c r="F38" s="77">
        <f>'7月'!C38</f>
        <v>14217</v>
      </c>
      <c r="G38" s="77">
        <f>'8月'!C38</f>
        <v>14203</v>
      </c>
      <c r="H38" s="77">
        <f>'9月'!C38</f>
        <v>14189</v>
      </c>
      <c r="I38" s="77">
        <f>'10月'!C38</f>
        <v>14178</v>
      </c>
      <c r="J38" s="77">
        <f>'11月'!C38</f>
        <v>14159</v>
      </c>
      <c r="K38" s="77">
        <f>'12月'!C38</f>
        <v>14124</v>
      </c>
      <c r="L38" s="77">
        <f>'1月'!C38</f>
        <v>14105</v>
      </c>
      <c r="M38" s="77">
        <f>'2月'!C38</f>
        <v>14083</v>
      </c>
      <c r="N38" s="78">
        <f>'3月'!C38</f>
        <v>14010</v>
      </c>
      <c r="O38" s="73">
        <f>'4月'!Z38</f>
        <v>308.9</v>
      </c>
      <c r="P38" s="66">
        <f>'5月'!Z38</f>
        <v>338.59999999999997</v>
      </c>
      <c r="Q38" s="93">
        <f>'6月'!Z38</f>
        <v>298.09999999999997</v>
      </c>
      <c r="R38" s="93">
        <f>'7月'!Z38</f>
        <v>312.3</v>
      </c>
      <c r="S38" s="93">
        <f>'8月'!Z38</f>
        <v>375.70000000000005</v>
      </c>
      <c r="T38" s="93">
        <f>'9月'!Z38</f>
        <v>285.3</v>
      </c>
      <c r="U38" s="93">
        <f>'10月'!Z38</f>
        <v>323.6</v>
      </c>
      <c r="V38" s="93">
        <f>'11月'!Z38</f>
        <v>289.1</v>
      </c>
      <c r="W38" s="93">
        <f>'12月'!Z38</f>
        <v>279.6</v>
      </c>
      <c r="X38" s="93">
        <f>'1月'!Z38</f>
        <v>265.90000000000003</v>
      </c>
      <c r="Y38" s="93">
        <f>'2月'!Z38</f>
        <v>224.80000000000004</v>
      </c>
      <c r="Z38" s="93">
        <f>'3月'!Z38</f>
        <v>282</v>
      </c>
      <c r="AA38" s="191">
        <f t="shared" si="4"/>
        <v>3583.9</v>
      </c>
      <c r="AB38" s="65">
        <f>'4月'!D38</f>
        <v>239.6</v>
      </c>
      <c r="AC38" s="66">
        <f>'5月'!D38</f>
        <v>278.2</v>
      </c>
      <c r="AD38" s="93">
        <f>'6月'!D38</f>
        <v>231.89999999999998</v>
      </c>
      <c r="AE38" s="93">
        <f>'7月'!D38</f>
        <v>246.8</v>
      </c>
      <c r="AF38" s="93">
        <f>'8月'!D38</f>
        <v>310.1</v>
      </c>
      <c r="AG38" s="93">
        <f>'9月'!D38</f>
        <v>227.4</v>
      </c>
      <c r="AH38" s="93">
        <f>'10月'!D38</f>
        <v>253.9</v>
      </c>
      <c r="AI38" s="93">
        <f>'11月'!D38</f>
        <v>227.5</v>
      </c>
      <c r="AJ38" s="93">
        <f>'12月'!D38</f>
        <v>209.4</v>
      </c>
      <c r="AK38" s="93">
        <f>'1月'!D38</f>
        <v>210.70000000000002</v>
      </c>
      <c r="AL38" s="93">
        <f>'2月'!D38</f>
        <v>169.80000000000004</v>
      </c>
      <c r="AM38" s="93">
        <f>'3月'!D38</f>
        <v>214.8</v>
      </c>
      <c r="AN38" s="190">
        <f t="shared" si="5"/>
        <v>2820.1000000000004</v>
      </c>
      <c r="AO38" s="65">
        <f>'4月'!Y38</f>
        <v>69.3</v>
      </c>
      <c r="AP38" s="66">
        <f>'5月'!Y38</f>
        <v>60.4</v>
      </c>
      <c r="AQ38" s="93">
        <f>'6月'!Y38</f>
        <v>66.2</v>
      </c>
      <c r="AR38" s="93">
        <f>'7月'!Y38</f>
        <v>65.5</v>
      </c>
      <c r="AS38" s="93">
        <f>'8月'!Y38</f>
        <v>65.6</v>
      </c>
      <c r="AT38" s="93">
        <f>'9月'!Y38</f>
        <v>57.9</v>
      </c>
      <c r="AU38" s="93">
        <f>'10月'!Y38</f>
        <v>69.7</v>
      </c>
      <c r="AV38" s="93">
        <f>'11月'!Y38</f>
        <v>61.6</v>
      </c>
      <c r="AW38" s="93">
        <f>'12月'!Y38</f>
        <v>70.2</v>
      </c>
      <c r="AX38" s="93">
        <f>'1月'!Y38</f>
        <v>55.2</v>
      </c>
      <c r="AY38" s="93">
        <f>'2月'!Y38</f>
        <v>55</v>
      </c>
      <c r="AZ38" s="93">
        <f>'3月'!Y38</f>
        <v>67.2</v>
      </c>
      <c r="BA38" s="185">
        <f t="shared" si="6"/>
        <v>763.8000000000001</v>
      </c>
      <c r="BB38" s="73">
        <f>'4月'!AG38</f>
        <v>726.7038370150798</v>
      </c>
      <c r="BC38" s="66">
        <f>'5月'!AG38</f>
        <v>772.6783138908665</v>
      </c>
      <c r="BD38" s="93">
        <f>'6月'!AG38</f>
        <v>703.6302695557757</v>
      </c>
      <c r="BE38" s="93">
        <f>'7月'!AG38</f>
        <v>708.6019236398042</v>
      </c>
      <c r="BF38" s="93">
        <f>'8月'!AG38</f>
        <v>853.295419186769</v>
      </c>
      <c r="BG38" s="93">
        <f>'9月'!AG38</f>
        <v>670.2375079286771</v>
      </c>
      <c r="BH38" s="93">
        <f>'10月'!AG38</f>
        <v>736.2610860078541</v>
      </c>
      <c r="BI38" s="93">
        <f>'11月'!AG38</f>
        <v>680.603620783012</v>
      </c>
      <c r="BJ38" s="93">
        <f>'12月'!AG38</f>
        <v>638.5836051196318</v>
      </c>
      <c r="BK38" s="93">
        <f>'1月'!AG38</f>
        <v>608.1119712753429</v>
      </c>
      <c r="BL38" s="93">
        <f>'2月'!AG38</f>
        <v>570.0895710126698</v>
      </c>
      <c r="BM38" s="93">
        <f>'3月'!AG38</f>
        <v>649.3057953995993</v>
      </c>
      <c r="BN38" s="196">
        <f t="shared" si="7"/>
        <v>692.008183070621</v>
      </c>
      <c r="BO38" s="94">
        <f>'4月'!AD38</f>
        <v>563.6718658103371</v>
      </c>
      <c r="BP38" s="93">
        <f>'5月'!AD38</f>
        <v>634.8467422458331</v>
      </c>
      <c r="BQ38" s="93">
        <f>'6月'!AD38</f>
        <v>547.3728933578813</v>
      </c>
      <c r="BR38" s="93">
        <f>'7月'!AD38</f>
        <v>559.9838448744914</v>
      </c>
      <c r="BS38" s="93">
        <f>'8月'!AD38</f>
        <v>704.3037250194757</v>
      </c>
      <c r="BT38" s="93">
        <f>'9月'!AD38</f>
        <v>534.2166466981465</v>
      </c>
      <c r="BU38" s="93">
        <f>'10月'!AD38</f>
        <v>577.6782748374355</v>
      </c>
      <c r="BV38" s="93">
        <f>'11月'!AD38</f>
        <v>535.5839630859053</v>
      </c>
      <c r="BW38" s="93">
        <f>'12月'!AD38</f>
        <v>478.25252829774985</v>
      </c>
      <c r="BX38" s="93">
        <f>'1月'!AD38</f>
        <v>481.86984711438413</v>
      </c>
      <c r="BY38" s="93">
        <f>'2月'!AD38</f>
        <v>430.6103610229153</v>
      </c>
      <c r="BZ38" s="93">
        <f>'3月'!AD38</f>
        <v>494.57760585756716</v>
      </c>
      <c r="CA38" s="190">
        <f t="shared" si="8"/>
        <v>544.5275473862157</v>
      </c>
      <c r="CB38" s="94">
        <f>'4月'!AH38</f>
        <v>163.03197120474275</v>
      </c>
      <c r="CC38" s="93">
        <f>'5月'!AH38</f>
        <v>137.83157164503348</v>
      </c>
      <c r="CD38" s="93">
        <f>'6月'!AH38</f>
        <v>156.25737619789453</v>
      </c>
      <c r="CE38" s="93">
        <f>'7月'!AH38</f>
        <v>148.61807876531276</v>
      </c>
      <c r="CF38" s="93">
        <f>'8月'!AH38</f>
        <v>148.99169416729313</v>
      </c>
      <c r="CG38" s="93">
        <f>'9月'!AH38</f>
        <v>136.02086123053067</v>
      </c>
      <c r="CH38" s="93">
        <f>'10月'!AH38</f>
        <v>158.5828111704185</v>
      </c>
      <c r="CI38" s="93">
        <f>'11月'!AH38</f>
        <v>145.01965769710665</v>
      </c>
      <c r="CJ38" s="93">
        <f>'12月'!AH38</f>
        <v>160.33107682188177</v>
      </c>
      <c r="CK38" s="93">
        <f>'1月'!AH38</f>
        <v>126.24212416095871</v>
      </c>
      <c r="CL38" s="93">
        <f>'2月'!AH38</f>
        <v>139.47920998975462</v>
      </c>
      <c r="CM38" s="93">
        <f>'3月'!AH38</f>
        <v>154.7281895420322</v>
      </c>
      <c r="CN38" s="185">
        <f t="shared" si="9"/>
        <v>147.48063568440537</v>
      </c>
      <c r="CO38" s="106">
        <f>'4月'!AI38</f>
        <v>20.57595993322204</v>
      </c>
      <c r="CP38" s="107">
        <f>'5月'!AI40</f>
        <v>0</v>
      </c>
      <c r="CQ38" s="107">
        <f>'6月'!AI39</f>
        <v>0</v>
      </c>
      <c r="CR38" s="107">
        <f>'7月'!AI39</f>
        <v>0</v>
      </c>
      <c r="CS38" s="107">
        <f>'8月'!AI39</f>
        <v>0</v>
      </c>
      <c r="CT38" s="107">
        <f>'9月'!AI38</f>
        <v>16.490765171503956</v>
      </c>
      <c r="CU38" s="107">
        <f>'10月'!AI39</f>
        <v>0</v>
      </c>
      <c r="CV38" s="107">
        <f>'11月'!AI39</f>
        <v>0</v>
      </c>
      <c r="CW38" s="107">
        <f>'12月'!AI39</f>
        <v>0</v>
      </c>
      <c r="CX38" s="107">
        <f>'1月'!AI39</f>
        <v>0</v>
      </c>
      <c r="CY38" s="107">
        <f>'2月'!AI39</f>
        <v>0</v>
      </c>
      <c r="CZ38" s="211">
        <f>'3月'!AI39</f>
        <v>0</v>
      </c>
      <c r="DA38" s="62">
        <v>146.1</v>
      </c>
      <c r="DB38" s="63">
        <f t="shared" si="10"/>
        <v>2820.1000000000004</v>
      </c>
      <c r="DC38" s="63">
        <f t="shared" si="11"/>
        <v>2966.2000000000003</v>
      </c>
      <c r="DD38" s="63">
        <f t="shared" si="3"/>
        <v>763.8000000000001</v>
      </c>
      <c r="DE38" s="77">
        <f t="shared" si="15"/>
        <v>3730.0000000000005</v>
      </c>
      <c r="DF38" s="216">
        <f t="shared" si="13"/>
        <v>720.2183439419115</v>
      </c>
      <c r="DG38" s="219">
        <f t="shared" si="14"/>
        <v>572.737708257506</v>
      </c>
      <c r="DH38" s="204">
        <f t="shared" si="14"/>
        <v>147.5950585220784</v>
      </c>
    </row>
    <row r="39" spans="95:106" ht="13.5"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B39" s="95"/>
    </row>
    <row r="40" spans="95:106" ht="13.5"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B40" s="95"/>
    </row>
    <row r="41" spans="95:106" ht="13.5"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B41" s="95"/>
    </row>
    <row r="42" spans="95:106" ht="13.5"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B42" s="95"/>
    </row>
    <row r="43" spans="95:106" ht="13.5"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B43" s="95"/>
    </row>
    <row r="44" spans="95:106" ht="13.5"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B44" s="95"/>
    </row>
    <row r="45" spans="95:106" ht="13.5"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B45" s="95"/>
    </row>
    <row r="46" ht="13.5">
      <c r="DB46" s="95"/>
    </row>
    <row r="47" ht="13.5">
      <c r="DB47" s="95"/>
    </row>
    <row r="48" ht="13.5">
      <c r="DB48" s="95"/>
    </row>
    <row r="49" ht="13.5">
      <c r="DB49" s="95"/>
    </row>
    <row r="50" ht="13.5">
      <c r="DB50" s="95"/>
    </row>
    <row r="51" ht="13.5">
      <c r="DB51" s="95"/>
    </row>
    <row r="52" ht="13.5">
      <c r="DB52" s="95"/>
    </row>
  </sheetData>
  <mergeCells count="18">
    <mergeCell ref="DE3:DE4"/>
    <mergeCell ref="DA2:DE2"/>
    <mergeCell ref="DF2:DF4"/>
    <mergeCell ref="DG2:DG4"/>
    <mergeCell ref="A1:B4"/>
    <mergeCell ref="A5:B5"/>
    <mergeCell ref="C1:N3"/>
    <mergeCell ref="O1:AA3"/>
    <mergeCell ref="DH2:DH4"/>
    <mergeCell ref="DA1:DH1"/>
    <mergeCell ref="CB1:CN3"/>
    <mergeCell ref="AB1:AN3"/>
    <mergeCell ref="AO1:BA3"/>
    <mergeCell ref="BB1:BN3"/>
    <mergeCell ref="BO1:CA3"/>
    <mergeCell ref="CO1:CZ3"/>
    <mergeCell ref="DA3:DC3"/>
    <mergeCell ref="DD3:DD4"/>
  </mergeCells>
  <printOptions/>
  <pageMargins left="0.5905511811023623" right="0.5905511811023623" top="1.5748031496062993" bottom="0.7874015748031497" header="0.5118110236220472" footer="0.5118110236220472"/>
  <pageSetup horizontalDpi="600" verticalDpi="600" orientation="landscape" paperSize="8" scale="87" r:id="rId3"/>
  <headerFooter alignWithMargins="0">
    <oddHeader>&amp;L&amp;14平成24年度市町村ごみ排出量（速報値）月例報告　年間実績&amp;R資料２</oddHeader>
  </headerFooter>
  <colBreaks count="4" manualBreakCount="4">
    <brk id="27" max="37" man="1"/>
    <brk id="53" max="37" man="1"/>
    <brk id="79" max="37" man="1"/>
    <brk id="104" max="3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G11" sqref="G11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133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1320367</v>
      </c>
      <c r="D5" s="120">
        <f>SUM(E5:F5)</f>
        <v>21496.300000000003</v>
      </c>
      <c r="E5" s="48">
        <f>SUM(E6:E38)</f>
        <v>20500.200000000004</v>
      </c>
      <c r="F5" s="48">
        <f>SUM(F6:F38)</f>
        <v>996.0999999999999</v>
      </c>
      <c r="G5" s="121">
        <f aca="true" t="shared" si="0" ref="G5:AC5">SUM(G6:G38)</f>
        <v>560.2</v>
      </c>
      <c r="H5" s="49">
        <f t="shared" si="0"/>
        <v>560.2</v>
      </c>
      <c r="I5" s="49">
        <f t="shared" si="0"/>
        <v>0</v>
      </c>
      <c r="J5" s="121">
        <f t="shared" si="0"/>
        <v>15806.899999999998</v>
      </c>
      <c r="K5" s="49">
        <f t="shared" si="0"/>
        <v>15188.2</v>
      </c>
      <c r="L5" s="49">
        <f t="shared" si="0"/>
        <v>618.7000000000002</v>
      </c>
      <c r="M5" s="121">
        <f t="shared" si="0"/>
        <v>1026.6</v>
      </c>
      <c r="N5" s="49">
        <f t="shared" si="0"/>
        <v>893.7</v>
      </c>
      <c r="O5" s="49">
        <f t="shared" si="0"/>
        <v>132.89999999999998</v>
      </c>
      <c r="P5" s="121">
        <f t="shared" si="0"/>
        <v>3759</v>
      </c>
      <c r="Q5" s="49">
        <f t="shared" si="0"/>
        <v>3639.2</v>
      </c>
      <c r="R5" s="49">
        <f t="shared" si="0"/>
        <v>119.8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343.59999999999997</v>
      </c>
      <c r="W5" s="49">
        <f t="shared" si="0"/>
        <v>218.89999999999998</v>
      </c>
      <c r="X5" s="49">
        <f t="shared" si="0"/>
        <v>124.70000000000003</v>
      </c>
      <c r="Y5" s="122">
        <f t="shared" si="0"/>
        <v>11009.099999999997</v>
      </c>
      <c r="Z5" s="123">
        <f t="shared" si="0"/>
        <v>32505.399999999994</v>
      </c>
      <c r="AA5" s="124">
        <f t="shared" si="0"/>
        <v>21496.300000000003</v>
      </c>
      <c r="AB5" s="50">
        <f t="shared" si="0"/>
        <v>17737.299999999996</v>
      </c>
      <c r="AC5" s="51">
        <f t="shared" si="0"/>
        <v>3759</v>
      </c>
      <c r="AD5" s="125">
        <f>AA5/C5/31*1000000</f>
        <v>525.1790087589774</v>
      </c>
      <c r="AE5" s="52">
        <f>AB5/C5/31*1000000</f>
        <v>433.3423720389372</v>
      </c>
      <c r="AF5" s="53">
        <f>AC5/C5/31*1000000</f>
        <v>91.83663672003998</v>
      </c>
      <c r="AG5" s="126">
        <f>Z5/C5/31*1000000</f>
        <v>794.1438178344207</v>
      </c>
      <c r="AH5" s="127">
        <f>Y5/C5/31*1000000</f>
        <v>268.96480907544344</v>
      </c>
      <c r="AI5" s="54">
        <f>AC5*100/AA5</f>
        <v>17.486730274512354</v>
      </c>
    </row>
    <row r="6" spans="1:35" s="13" customFormat="1" ht="19.5" customHeight="1" thickTop="1">
      <c r="A6" s="8">
        <v>1</v>
      </c>
      <c r="B6" s="9" t="s">
        <v>20</v>
      </c>
      <c r="C6" s="128">
        <v>295166</v>
      </c>
      <c r="D6" s="129">
        <f>G6+J6+M6+P6+S6+V6</f>
        <v>4867.5</v>
      </c>
      <c r="E6" s="10">
        <f>H6+K6+N6+Q6+T6+W6</f>
        <v>4836.2</v>
      </c>
      <c r="F6" s="10">
        <f>I6+L6+O6+R6+U6+X6</f>
        <v>31.3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3576.5</v>
      </c>
      <c r="K6" s="10">
        <v>3552.6</v>
      </c>
      <c r="L6" s="10">
        <v>23.9</v>
      </c>
      <c r="M6" s="130">
        <f>SUM(N6:O6)</f>
        <v>293.7</v>
      </c>
      <c r="N6" s="10">
        <v>292.9</v>
      </c>
      <c r="O6" s="10">
        <v>0.8</v>
      </c>
      <c r="P6" s="130">
        <f>SUM(Q6:R6)</f>
        <v>931.8000000000001</v>
      </c>
      <c r="Q6" s="10">
        <v>930.7</v>
      </c>
      <c r="R6" s="10">
        <v>1.1</v>
      </c>
      <c r="S6" s="130">
        <f>SUM(T6:U6)</f>
        <v>0</v>
      </c>
      <c r="T6" s="10">
        <v>0</v>
      </c>
      <c r="U6" s="10">
        <v>0</v>
      </c>
      <c r="V6" s="130">
        <f>SUM(W6:X6)</f>
        <v>65.5</v>
      </c>
      <c r="W6" s="10">
        <v>60</v>
      </c>
      <c r="X6" s="10">
        <v>5.5</v>
      </c>
      <c r="Y6" s="131">
        <v>3454.9</v>
      </c>
      <c r="Z6" s="132">
        <f aca="true" t="shared" si="2" ref="Z6:Z38">D6+Y6</f>
        <v>8322.4</v>
      </c>
      <c r="AA6" s="133">
        <f aca="true" t="shared" si="3" ref="AA6:AA38">SUM(AB6:AC6)</f>
        <v>4867.5</v>
      </c>
      <c r="AB6" s="11">
        <f aca="true" t="shared" si="4" ref="AB6:AB38">G6+J6+M6+S6+V6</f>
        <v>3935.7</v>
      </c>
      <c r="AC6" s="12">
        <f aca="true" t="shared" si="5" ref="AC6:AC38">P6</f>
        <v>931.8000000000001</v>
      </c>
      <c r="AD6" s="134">
        <f aca="true" t="shared" si="6" ref="AD6:AD38">AA6/C6/31*1000000</f>
        <v>531.95872503018</v>
      </c>
      <c r="AE6" s="36">
        <f aca="true" t="shared" si="7" ref="AE6:AE38">AB6/C6/31*1000000</f>
        <v>430.1242843556813</v>
      </c>
      <c r="AF6" s="37">
        <f aca="true" t="shared" si="8" ref="AF6:AF38">AC6/C6/31*1000000</f>
        <v>101.83444067449854</v>
      </c>
      <c r="AG6" s="135">
        <f aca="true" t="shared" si="9" ref="AG6:AG38">Z6/C6/31*1000000</f>
        <v>909.537399731108</v>
      </c>
      <c r="AH6" s="136">
        <f aca="true" t="shared" si="10" ref="AH6:AH38">Y6/C6/31*1000000</f>
        <v>377.57867470092833</v>
      </c>
      <c r="AI6" s="38">
        <f aca="true" t="shared" si="11" ref="AI6:AI38">AC6*100/AA6</f>
        <v>19.143297380585516</v>
      </c>
    </row>
    <row r="7" spans="1:35" s="16" customFormat="1" ht="19.5" customHeight="1">
      <c r="A7" s="14">
        <v>2</v>
      </c>
      <c r="B7" s="39" t="s">
        <v>21</v>
      </c>
      <c r="C7" s="137">
        <v>58175</v>
      </c>
      <c r="D7" s="129">
        <f aca="true" t="shared" si="12" ref="D7:F38">G7+J7+M7+P7+S7+V7</f>
        <v>1222.5</v>
      </c>
      <c r="E7" s="10">
        <f t="shared" si="12"/>
        <v>1014.4</v>
      </c>
      <c r="F7" s="10">
        <f t="shared" si="12"/>
        <v>208.1</v>
      </c>
      <c r="G7" s="130">
        <f>SUM(H7:I7)</f>
        <v>0</v>
      </c>
      <c r="H7" s="10">
        <v>0</v>
      </c>
      <c r="I7" s="10">
        <v>0</v>
      </c>
      <c r="J7" s="130">
        <f>SUM(K7:L7)</f>
        <v>902</v>
      </c>
      <c r="K7" s="10">
        <v>806</v>
      </c>
      <c r="L7" s="10">
        <v>96</v>
      </c>
      <c r="M7" s="130">
        <f>SUM(N7:O7)</f>
        <v>59.2</v>
      </c>
      <c r="N7" s="10">
        <v>32.5</v>
      </c>
      <c r="O7" s="10">
        <v>26.7</v>
      </c>
      <c r="P7" s="130">
        <f>SUM(Q7:R7)</f>
        <v>233.3</v>
      </c>
      <c r="Q7" s="10">
        <v>175.8</v>
      </c>
      <c r="R7" s="10">
        <v>57.5</v>
      </c>
      <c r="S7" s="130">
        <f>SUM(T7:U7)</f>
        <v>0</v>
      </c>
      <c r="T7" s="10">
        <v>0</v>
      </c>
      <c r="U7" s="10">
        <v>0</v>
      </c>
      <c r="V7" s="130">
        <f>SUM(W7:X7)</f>
        <v>28</v>
      </c>
      <c r="W7" s="10">
        <v>0.1</v>
      </c>
      <c r="X7" s="10">
        <v>27.9</v>
      </c>
      <c r="Y7" s="131">
        <v>474.3</v>
      </c>
      <c r="Z7" s="132">
        <f>D7+Y7</f>
        <v>1696.8</v>
      </c>
      <c r="AA7" s="133">
        <f>SUM(AB7:AC7)</f>
        <v>1222.5</v>
      </c>
      <c r="AB7" s="11">
        <f>G7+J7+M7+S7+V7</f>
        <v>989.2</v>
      </c>
      <c r="AC7" s="12">
        <f>P7</f>
        <v>233.3</v>
      </c>
      <c r="AD7" s="134">
        <f t="shared" si="6"/>
        <v>677.8768177218349</v>
      </c>
      <c r="AE7" s="36">
        <f t="shared" si="7"/>
        <v>548.5118593786823</v>
      </c>
      <c r="AF7" s="37">
        <f t="shared" si="8"/>
        <v>129.36495834315264</v>
      </c>
      <c r="AG7" s="135">
        <f t="shared" si="9"/>
        <v>940.876387983975</v>
      </c>
      <c r="AH7" s="136">
        <f t="shared" si="10"/>
        <v>262.9995702621401</v>
      </c>
      <c r="AI7" s="38">
        <f>AC7*100/AA7</f>
        <v>19.083844580777097</v>
      </c>
    </row>
    <row r="8" spans="1:35" s="16" customFormat="1" ht="19.5" customHeight="1">
      <c r="A8" s="14">
        <v>3</v>
      </c>
      <c r="B8" s="15" t="s">
        <v>22</v>
      </c>
      <c r="C8" s="137">
        <v>39421</v>
      </c>
      <c r="D8" s="129">
        <f t="shared" si="12"/>
        <v>754</v>
      </c>
      <c r="E8" s="10">
        <f t="shared" si="12"/>
        <v>698.9000000000001</v>
      </c>
      <c r="F8" s="10">
        <f t="shared" si="12"/>
        <v>55.1</v>
      </c>
      <c r="G8" s="130">
        <f>SUM(H8:I8)</f>
        <v>0</v>
      </c>
      <c r="H8" s="10">
        <v>0</v>
      </c>
      <c r="I8" s="10">
        <v>0</v>
      </c>
      <c r="J8" s="130">
        <f>SUM(K8:L8)</f>
        <v>656.1</v>
      </c>
      <c r="K8" s="10">
        <v>619.1</v>
      </c>
      <c r="L8" s="10">
        <v>37</v>
      </c>
      <c r="M8" s="130">
        <f>SUM(N8:O8)</f>
        <v>65.8</v>
      </c>
      <c r="N8" s="10">
        <v>60.7</v>
      </c>
      <c r="O8" s="10">
        <v>5.1</v>
      </c>
      <c r="P8" s="130">
        <f>SUM(Q8:R8)</f>
        <v>32.1</v>
      </c>
      <c r="Q8" s="10">
        <v>19.1</v>
      </c>
      <c r="R8" s="10">
        <v>13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70</v>
      </c>
      <c r="Z8" s="132">
        <f>D8+Y8</f>
        <v>824</v>
      </c>
      <c r="AA8" s="133">
        <f>SUM(AB8:AC8)</f>
        <v>754</v>
      </c>
      <c r="AB8" s="11">
        <f>G8+J8+M8+S8+V8</f>
        <v>721.9</v>
      </c>
      <c r="AC8" s="12">
        <f>P8</f>
        <v>32.1</v>
      </c>
      <c r="AD8" s="134">
        <f t="shared" si="6"/>
        <v>616.9955263732855</v>
      </c>
      <c r="AE8" s="36">
        <f t="shared" si="7"/>
        <v>590.7282101974467</v>
      </c>
      <c r="AF8" s="37">
        <f t="shared" si="8"/>
        <v>26.26731617583882</v>
      </c>
      <c r="AG8" s="135">
        <f t="shared" si="9"/>
        <v>674.2762781586039</v>
      </c>
      <c r="AH8" s="136">
        <f t="shared" si="10"/>
        <v>57.280751785318294</v>
      </c>
      <c r="AI8" s="38">
        <f>AC8*100/AA8</f>
        <v>4.257294429708223</v>
      </c>
    </row>
    <row r="9" spans="1:35" s="13" customFormat="1" ht="19.5" customHeight="1">
      <c r="A9" s="17">
        <v>4</v>
      </c>
      <c r="B9" s="15" t="s">
        <v>23</v>
      </c>
      <c r="C9" s="137">
        <v>101456</v>
      </c>
      <c r="D9" s="138">
        <f t="shared" si="12"/>
        <v>1371.8</v>
      </c>
      <c r="E9" s="10">
        <f t="shared" si="12"/>
        <v>1341</v>
      </c>
      <c r="F9" s="10">
        <f t="shared" si="12"/>
        <v>30.8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1171.6</v>
      </c>
      <c r="K9" s="18">
        <v>1154.8</v>
      </c>
      <c r="L9" s="18">
        <v>16.8</v>
      </c>
      <c r="M9" s="139">
        <f aca="true" t="shared" si="14" ref="M9:M38">SUM(N9:O9)</f>
        <v>77</v>
      </c>
      <c r="N9" s="18">
        <v>73.2</v>
      </c>
      <c r="O9" s="18">
        <v>3.8</v>
      </c>
      <c r="P9" s="139">
        <f aca="true" t="shared" si="15" ref="P9:P38">SUM(Q9:R9)</f>
        <v>113</v>
      </c>
      <c r="Q9" s="18">
        <v>113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10.2</v>
      </c>
      <c r="W9" s="18">
        <v>0</v>
      </c>
      <c r="X9" s="18">
        <v>10.2</v>
      </c>
      <c r="Y9" s="140">
        <v>1098.3</v>
      </c>
      <c r="Z9" s="141">
        <f t="shared" si="2"/>
        <v>2470.1</v>
      </c>
      <c r="AA9" s="142">
        <f t="shared" si="3"/>
        <v>1371.8</v>
      </c>
      <c r="AB9" s="19">
        <f t="shared" si="4"/>
        <v>1258.8</v>
      </c>
      <c r="AC9" s="20">
        <f t="shared" si="5"/>
        <v>113</v>
      </c>
      <c r="AD9" s="143">
        <f t="shared" si="6"/>
        <v>436.1655585004909</v>
      </c>
      <c r="AE9" s="40">
        <f t="shared" si="7"/>
        <v>400.237064470344</v>
      </c>
      <c r="AF9" s="41">
        <f t="shared" si="8"/>
        <v>35.928494030146865</v>
      </c>
      <c r="AG9" s="144">
        <f t="shared" si="9"/>
        <v>785.3714433970423</v>
      </c>
      <c r="AH9" s="145">
        <f t="shared" si="10"/>
        <v>349.20588489655137</v>
      </c>
      <c r="AI9" s="24">
        <f t="shared" si="11"/>
        <v>8.237352383729407</v>
      </c>
    </row>
    <row r="10" spans="1:35" s="13" customFormat="1" ht="19.5" customHeight="1">
      <c r="A10" s="17">
        <v>5</v>
      </c>
      <c r="B10" s="15" t="s">
        <v>134</v>
      </c>
      <c r="C10" s="137">
        <v>94142</v>
      </c>
      <c r="D10" s="138">
        <f t="shared" si="12"/>
        <v>1338.7</v>
      </c>
      <c r="E10" s="10">
        <f t="shared" si="12"/>
        <v>1297.7</v>
      </c>
      <c r="F10" s="10">
        <f t="shared" si="12"/>
        <v>41</v>
      </c>
      <c r="G10" s="139">
        <f t="shared" si="1"/>
        <v>0</v>
      </c>
      <c r="H10" s="18">
        <v>0</v>
      </c>
      <c r="I10" s="18">
        <v>0</v>
      </c>
      <c r="J10" s="139">
        <f t="shared" si="13"/>
        <v>909.4</v>
      </c>
      <c r="K10" s="18">
        <v>881.4</v>
      </c>
      <c r="L10" s="18">
        <v>28</v>
      </c>
      <c r="M10" s="139">
        <f t="shared" si="14"/>
        <v>72.7</v>
      </c>
      <c r="N10" s="18">
        <v>59.7</v>
      </c>
      <c r="O10" s="18">
        <v>13</v>
      </c>
      <c r="P10" s="139">
        <f t="shared" si="15"/>
        <v>356.6</v>
      </c>
      <c r="Q10" s="18">
        <v>356.6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693.9</v>
      </c>
      <c r="Z10" s="141">
        <f t="shared" si="2"/>
        <v>2032.6</v>
      </c>
      <c r="AA10" s="142">
        <f t="shared" si="3"/>
        <v>1338.7</v>
      </c>
      <c r="AB10" s="19">
        <f t="shared" si="4"/>
        <v>982.1</v>
      </c>
      <c r="AC10" s="20">
        <f t="shared" si="5"/>
        <v>356.6</v>
      </c>
      <c r="AD10" s="143">
        <f t="shared" si="6"/>
        <v>458.70993783584305</v>
      </c>
      <c r="AE10" s="40">
        <f t="shared" si="7"/>
        <v>336.51978034554526</v>
      </c>
      <c r="AF10" s="41">
        <f t="shared" si="8"/>
        <v>122.19015749029779</v>
      </c>
      <c r="AG10" s="144">
        <f t="shared" si="9"/>
        <v>696.4770446292183</v>
      </c>
      <c r="AH10" s="145">
        <f t="shared" si="10"/>
        <v>237.7671067933753</v>
      </c>
      <c r="AI10" s="24">
        <f t="shared" si="11"/>
        <v>26.63778292373198</v>
      </c>
    </row>
    <row r="11" spans="1:35" s="13" customFormat="1" ht="19.5" customHeight="1">
      <c r="A11" s="17">
        <v>6</v>
      </c>
      <c r="B11" s="15" t="s">
        <v>135</v>
      </c>
      <c r="C11" s="137">
        <v>37821</v>
      </c>
      <c r="D11" s="138">
        <f t="shared" si="12"/>
        <v>702.8</v>
      </c>
      <c r="E11" s="10">
        <f t="shared" si="12"/>
        <v>632.5</v>
      </c>
      <c r="F11" s="10">
        <f t="shared" si="12"/>
        <v>70.30000000000001</v>
      </c>
      <c r="G11" s="139">
        <f>SUM(H11:I11)</f>
        <v>0</v>
      </c>
      <c r="H11" s="21">
        <v>0</v>
      </c>
      <c r="I11" s="18">
        <v>0</v>
      </c>
      <c r="J11" s="139">
        <f t="shared" si="13"/>
        <v>567.6</v>
      </c>
      <c r="K11" s="18">
        <v>523</v>
      </c>
      <c r="L11" s="18">
        <v>44.6</v>
      </c>
      <c r="M11" s="139">
        <f t="shared" si="14"/>
        <v>54.400000000000006</v>
      </c>
      <c r="N11" s="18">
        <v>35.1</v>
      </c>
      <c r="O11" s="18">
        <v>19.3</v>
      </c>
      <c r="P11" s="139">
        <f t="shared" si="15"/>
        <v>80.80000000000001</v>
      </c>
      <c r="Q11" s="18">
        <v>74.4</v>
      </c>
      <c r="R11" s="18">
        <v>6.4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298.6</v>
      </c>
      <c r="Z11" s="141">
        <f t="shared" si="2"/>
        <v>1001.4</v>
      </c>
      <c r="AA11" s="142">
        <f t="shared" si="3"/>
        <v>702.8</v>
      </c>
      <c r="AB11" s="19">
        <f t="shared" si="4"/>
        <v>622</v>
      </c>
      <c r="AC11" s="20">
        <f t="shared" si="5"/>
        <v>80.80000000000001</v>
      </c>
      <c r="AD11" s="143">
        <f t="shared" si="6"/>
        <v>599.428035798511</v>
      </c>
      <c r="AE11" s="40">
        <f t="shared" si="7"/>
        <v>530.51257579208</v>
      </c>
      <c r="AF11" s="41">
        <f t="shared" si="8"/>
        <v>68.91546000643099</v>
      </c>
      <c r="AG11" s="144">
        <f t="shared" si="9"/>
        <v>854.108188743069</v>
      </c>
      <c r="AH11" s="145">
        <f t="shared" si="10"/>
        <v>254.68015294455802</v>
      </c>
      <c r="AI11" s="24">
        <f t="shared" si="11"/>
        <v>11.496869664200343</v>
      </c>
    </row>
    <row r="12" spans="1:35" s="13" customFormat="1" ht="19.5" customHeight="1">
      <c r="A12" s="17">
        <v>7</v>
      </c>
      <c r="B12" s="15" t="s">
        <v>26</v>
      </c>
      <c r="C12" s="137">
        <v>29755</v>
      </c>
      <c r="D12" s="138">
        <f>G12+J12+M12+P12+S12+V12</f>
        <v>482.9</v>
      </c>
      <c r="E12" s="10">
        <f>H12+K12+N12+Q12+T12+W12</f>
        <v>446.59999999999997</v>
      </c>
      <c r="F12" s="10">
        <f>I12+L12+O12+R12+U12+X12</f>
        <v>36.3</v>
      </c>
      <c r="G12" s="139">
        <f>SUM(H12:I12)</f>
        <v>0</v>
      </c>
      <c r="H12" s="21">
        <v>0</v>
      </c>
      <c r="I12" s="18">
        <v>0</v>
      </c>
      <c r="J12" s="139">
        <f>SUM(K12:L12)</f>
        <v>343.7</v>
      </c>
      <c r="K12" s="18">
        <v>324.8</v>
      </c>
      <c r="L12" s="18">
        <v>18.9</v>
      </c>
      <c r="M12" s="139">
        <f>SUM(N12:O12)</f>
        <v>29.5</v>
      </c>
      <c r="N12" s="18">
        <v>26.4</v>
      </c>
      <c r="O12" s="18">
        <v>3.1</v>
      </c>
      <c r="P12" s="139">
        <f>SUM(Q12:R12)</f>
        <v>95.3</v>
      </c>
      <c r="Q12" s="18">
        <v>88.1</v>
      </c>
      <c r="R12" s="18">
        <v>7.2</v>
      </c>
      <c r="S12" s="139">
        <f>SUM(T12:U12)</f>
        <v>0</v>
      </c>
      <c r="T12" s="18">
        <v>0</v>
      </c>
      <c r="U12" s="18">
        <v>0</v>
      </c>
      <c r="V12" s="139">
        <f>SUM(W12:X12)</f>
        <v>14.399999999999999</v>
      </c>
      <c r="W12" s="18">
        <v>7.3</v>
      </c>
      <c r="X12" s="18">
        <v>7.1</v>
      </c>
      <c r="Y12" s="140">
        <v>221.4</v>
      </c>
      <c r="Z12" s="141">
        <f>D12+Y12</f>
        <v>704.3</v>
      </c>
      <c r="AA12" s="142">
        <f>SUM(AB12:AC12)</f>
        <v>482.9</v>
      </c>
      <c r="AB12" s="19">
        <f>G12+J12+M12+S12+V12</f>
        <v>387.59999999999997</v>
      </c>
      <c r="AC12" s="20">
        <f>P12</f>
        <v>95.3</v>
      </c>
      <c r="AD12" s="143">
        <f t="shared" si="6"/>
        <v>523.5227476000239</v>
      </c>
      <c r="AE12" s="40">
        <f t="shared" si="7"/>
        <v>420.2058748597416</v>
      </c>
      <c r="AF12" s="41">
        <f t="shared" si="8"/>
        <v>103.3168727402822</v>
      </c>
      <c r="AG12" s="144">
        <f t="shared" si="9"/>
        <v>763.5474655926625</v>
      </c>
      <c r="AH12" s="145">
        <f t="shared" si="10"/>
        <v>240.0247179926388</v>
      </c>
      <c r="AI12" s="24">
        <f>AC12*100/AA12</f>
        <v>19.734934769103337</v>
      </c>
    </row>
    <row r="13" spans="1:35" s="13" customFormat="1" ht="19.5" customHeight="1">
      <c r="A13" s="17">
        <v>8</v>
      </c>
      <c r="B13" s="15" t="s">
        <v>136</v>
      </c>
      <c r="C13" s="137">
        <v>127538</v>
      </c>
      <c r="D13" s="138">
        <f t="shared" si="12"/>
        <v>1982.8000000000002</v>
      </c>
      <c r="E13" s="10">
        <f t="shared" si="12"/>
        <v>1915.8999999999999</v>
      </c>
      <c r="F13" s="10">
        <f t="shared" si="12"/>
        <v>66.9</v>
      </c>
      <c r="G13" s="139">
        <f t="shared" si="1"/>
        <v>0</v>
      </c>
      <c r="H13" s="18">
        <v>0</v>
      </c>
      <c r="I13" s="18">
        <v>0</v>
      </c>
      <c r="J13" s="139">
        <f t="shared" si="13"/>
        <v>1549.5</v>
      </c>
      <c r="K13" s="18">
        <v>1505.6</v>
      </c>
      <c r="L13" s="18">
        <v>43.9</v>
      </c>
      <c r="M13" s="139">
        <f t="shared" si="14"/>
        <v>117.19999999999999</v>
      </c>
      <c r="N13" s="18">
        <v>109.6</v>
      </c>
      <c r="O13" s="18">
        <v>7.6</v>
      </c>
      <c r="P13" s="139">
        <f t="shared" si="15"/>
        <v>300.7</v>
      </c>
      <c r="Q13" s="18">
        <v>300.7</v>
      </c>
      <c r="R13" s="18">
        <v>0</v>
      </c>
      <c r="S13" s="139">
        <f t="shared" si="16"/>
        <v>0</v>
      </c>
      <c r="T13" s="18">
        <v>0</v>
      </c>
      <c r="U13" s="18">
        <v>0</v>
      </c>
      <c r="V13" s="139">
        <f t="shared" si="17"/>
        <v>15.4</v>
      </c>
      <c r="W13" s="18">
        <v>0</v>
      </c>
      <c r="X13" s="18">
        <v>15.4</v>
      </c>
      <c r="Y13" s="140">
        <v>758.4</v>
      </c>
      <c r="Z13" s="141">
        <f t="shared" si="2"/>
        <v>2741.2000000000003</v>
      </c>
      <c r="AA13" s="142">
        <f t="shared" si="3"/>
        <v>1982.8000000000002</v>
      </c>
      <c r="AB13" s="19">
        <f t="shared" si="4"/>
        <v>1682.1000000000001</v>
      </c>
      <c r="AC13" s="20">
        <f t="shared" si="5"/>
        <v>300.7</v>
      </c>
      <c r="AD13" s="143">
        <f t="shared" si="6"/>
        <v>501.5077100360728</v>
      </c>
      <c r="AE13" s="40">
        <f t="shared" si="7"/>
        <v>425.45194626370693</v>
      </c>
      <c r="AF13" s="41">
        <f t="shared" si="8"/>
        <v>76.05576377236588</v>
      </c>
      <c r="AG13" s="144">
        <f t="shared" si="9"/>
        <v>693.3290976149298</v>
      </c>
      <c r="AH13" s="145">
        <f t="shared" si="10"/>
        <v>191.82138757885696</v>
      </c>
      <c r="AI13" s="24">
        <f t="shared" si="11"/>
        <v>15.165422634658057</v>
      </c>
    </row>
    <row r="14" spans="1:35" s="16" customFormat="1" ht="19.5" customHeight="1">
      <c r="A14" s="14">
        <v>9</v>
      </c>
      <c r="B14" s="15" t="s">
        <v>137</v>
      </c>
      <c r="C14" s="137">
        <v>20718</v>
      </c>
      <c r="D14" s="138">
        <f t="shared" si="12"/>
        <v>313.2</v>
      </c>
      <c r="E14" s="10">
        <f>H14+K14+N14+Q14+T14+W14</f>
        <v>261.1</v>
      </c>
      <c r="F14" s="10">
        <f t="shared" si="12"/>
        <v>52.1</v>
      </c>
      <c r="G14" s="139">
        <f t="shared" si="1"/>
        <v>0</v>
      </c>
      <c r="H14" s="21">
        <v>0</v>
      </c>
      <c r="I14" s="21">
        <v>0</v>
      </c>
      <c r="J14" s="139">
        <f t="shared" si="13"/>
        <v>245.9</v>
      </c>
      <c r="K14" s="21">
        <v>205.3</v>
      </c>
      <c r="L14" s="21">
        <v>40.6</v>
      </c>
      <c r="M14" s="139">
        <f t="shared" si="14"/>
        <v>5.1</v>
      </c>
      <c r="N14" s="21">
        <v>0</v>
      </c>
      <c r="O14" s="21">
        <v>5.1</v>
      </c>
      <c r="P14" s="139">
        <f t="shared" si="15"/>
        <v>62.199999999999996</v>
      </c>
      <c r="Q14" s="21">
        <v>55.8</v>
      </c>
      <c r="R14" s="21">
        <v>6.4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58.3</v>
      </c>
      <c r="Z14" s="141">
        <f t="shared" si="2"/>
        <v>371.5</v>
      </c>
      <c r="AA14" s="142">
        <f t="shared" si="3"/>
        <v>313.2</v>
      </c>
      <c r="AB14" s="19">
        <f>G14+J14+M14+S14+V14</f>
        <v>251</v>
      </c>
      <c r="AC14" s="20">
        <f>P14</f>
        <v>62.199999999999996</v>
      </c>
      <c r="AD14" s="146">
        <f t="shared" si="6"/>
        <v>487.6544939883972</v>
      </c>
      <c r="AE14" s="40">
        <f t="shared" si="7"/>
        <v>390.8086781324639</v>
      </c>
      <c r="AF14" s="41">
        <f t="shared" si="8"/>
        <v>96.84581585593327</v>
      </c>
      <c r="AG14" s="144">
        <f t="shared" si="9"/>
        <v>578.4279837697624</v>
      </c>
      <c r="AH14" s="147">
        <f t="shared" si="10"/>
        <v>90.77348978136511</v>
      </c>
      <c r="AI14" s="24">
        <f>AC14*100/AA14</f>
        <v>19.859514687100894</v>
      </c>
    </row>
    <row r="15" spans="1:35" s="16" customFormat="1" ht="19.5" customHeight="1">
      <c r="A15" s="14">
        <v>10</v>
      </c>
      <c r="B15" s="15" t="s">
        <v>29</v>
      </c>
      <c r="C15" s="137">
        <v>37492</v>
      </c>
      <c r="D15" s="138">
        <f t="shared" si="12"/>
        <v>756.4000000000002</v>
      </c>
      <c r="E15" s="10">
        <f t="shared" si="12"/>
        <v>707.2</v>
      </c>
      <c r="F15" s="10">
        <f t="shared" si="12"/>
        <v>49.2</v>
      </c>
      <c r="G15" s="139">
        <f t="shared" si="1"/>
        <v>560.2</v>
      </c>
      <c r="H15" s="21">
        <v>560.2</v>
      </c>
      <c r="I15" s="21">
        <v>0</v>
      </c>
      <c r="J15" s="139">
        <f t="shared" si="13"/>
        <v>42.6</v>
      </c>
      <c r="K15" s="21">
        <v>0</v>
      </c>
      <c r="L15" s="21">
        <v>42.6</v>
      </c>
      <c r="M15" s="139">
        <f t="shared" si="14"/>
        <v>2.7</v>
      </c>
      <c r="N15" s="21">
        <v>0</v>
      </c>
      <c r="O15" s="21">
        <v>2.7</v>
      </c>
      <c r="P15" s="139">
        <f t="shared" si="15"/>
        <v>141.8</v>
      </c>
      <c r="Q15" s="21">
        <v>141.8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9.1</v>
      </c>
      <c r="W15" s="21">
        <v>5.2</v>
      </c>
      <c r="X15" s="21">
        <v>3.9</v>
      </c>
      <c r="Y15" s="140">
        <v>433</v>
      </c>
      <c r="Z15" s="141">
        <f t="shared" si="2"/>
        <v>1189.4</v>
      </c>
      <c r="AA15" s="142">
        <f t="shared" si="3"/>
        <v>756.4000000000001</v>
      </c>
      <c r="AB15" s="19">
        <f>G15+J15+M15+S15+V15</f>
        <v>614.6000000000001</v>
      </c>
      <c r="AC15" s="20">
        <f>P15</f>
        <v>141.8</v>
      </c>
      <c r="AD15" s="143">
        <f t="shared" si="6"/>
        <v>650.8055051744373</v>
      </c>
      <c r="AE15" s="40">
        <f t="shared" si="7"/>
        <v>528.8009829193669</v>
      </c>
      <c r="AF15" s="41">
        <f t="shared" si="8"/>
        <v>122.00452225507033</v>
      </c>
      <c r="AG15" s="144">
        <f t="shared" si="9"/>
        <v>1023.3581013411894</v>
      </c>
      <c r="AH15" s="145">
        <f t="shared" si="10"/>
        <v>372.5525961667521</v>
      </c>
      <c r="AI15" s="24">
        <f>AC15*100/AA15</f>
        <v>18.746694870438922</v>
      </c>
    </row>
    <row r="16" spans="1:35" s="13" customFormat="1" ht="19.5" customHeight="1">
      <c r="A16" s="17">
        <v>11</v>
      </c>
      <c r="B16" s="15" t="s">
        <v>138</v>
      </c>
      <c r="C16" s="137">
        <v>29765</v>
      </c>
      <c r="D16" s="138">
        <f t="shared" si="12"/>
        <v>549.0000000000001</v>
      </c>
      <c r="E16" s="10">
        <f t="shared" si="12"/>
        <v>532.5</v>
      </c>
      <c r="F16" s="10">
        <f t="shared" si="12"/>
        <v>16.5</v>
      </c>
      <c r="G16" s="139">
        <f t="shared" si="1"/>
        <v>0</v>
      </c>
      <c r="H16" s="18">
        <v>0</v>
      </c>
      <c r="I16" s="18">
        <v>0</v>
      </c>
      <c r="J16" s="139">
        <f t="shared" si="13"/>
        <v>414.6</v>
      </c>
      <c r="K16" s="18">
        <v>408.6</v>
      </c>
      <c r="L16" s="18">
        <v>6</v>
      </c>
      <c r="M16" s="139">
        <f t="shared" si="14"/>
        <v>19.6</v>
      </c>
      <c r="N16" s="18">
        <v>17.5</v>
      </c>
      <c r="O16" s="18">
        <v>2.1</v>
      </c>
      <c r="P16" s="139">
        <f t="shared" si="15"/>
        <v>92.2</v>
      </c>
      <c r="Q16" s="18">
        <v>91</v>
      </c>
      <c r="R16" s="18">
        <v>1.2</v>
      </c>
      <c r="S16" s="139">
        <f t="shared" si="16"/>
        <v>0</v>
      </c>
      <c r="T16" s="18">
        <v>0</v>
      </c>
      <c r="U16" s="18">
        <v>0</v>
      </c>
      <c r="V16" s="139">
        <f t="shared" si="17"/>
        <v>22.6</v>
      </c>
      <c r="W16" s="18">
        <v>15.4</v>
      </c>
      <c r="X16" s="18">
        <v>7.2</v>
      </c>
      <c r="Y16" s="140">
        <v>223.3</v>
      </c>
      <c r="Z16" s="141">
        <f t="shared" si="2"/>
        <v>772.3000000000002</v>
      </c>
      <c r="AA16" s="142">
        <f t="shared" si="3"/>
        <v>549.0000000000001</v>
      </c>
      <c r="AB16" s="19">
        <f t="shared" si="4"/>
        <v>456.80000000000007</v>
      </c>
      <c r="AC16" s="20">
        <f t="shared" si="5"/>
        <v>92.2</v>
      </c>
      <c r="AD16" s="143">
        <f t="shared" si="6"/>
        <v>594.9832830288877</v>
      </c>
      <c r="AE16" s="40">
        <f t="shared" si="7"/>
        <v>495.06077174425485</v>
      </c>
      <c r="AF16" s="41">
        <f t="shared" si="8"/>
        <v>99.92251128463285</v>
      </c>
      <c r="AG16" s="144">
        <f t="shared" si="9"/>
        <v>836.9865017909108</v>
      </c>
      <c r="AH16" s="145">
        <f t="shared" si="10"/>
        <v>242.00321876202295</v>
      </c>
      <c r="AI16" s="24">
        <f t="shared" si="11"/>
        <v>16.794171220400724</v>
      </c>
    </row>
    <row r="17" spans="1:35" s="13" customFormat="1" ht="19.5" customHeight="1">
      <c r="A17" s="17">
        <v>12</v>
      </c>
      <c r="B17" s="15" t="s">
        <v>139</v>
      </c>
      <c r="C17" s="137">
        <v>28515</v>
      </c>
      <c r="D17" s="138">
        <f t="shared" si="12"/>
        <v>532.1</v>
      </c>
      <c r="E17" s="10">
        <f t="shared" si="12"/>
        <v>477.6</v>
      </c>
      <c r="F17" s="10">
        <f t="shared" si="12"/>
        <v>54.5</v>
      </c>
      <c r="G17" s="139">
        <f t="shared" si="1"/>
        <v>0</v>
      </c>
      <c r="H17" s="18">
        <v>0</v>
      </c>
      <c r="I17" s="18">
        <v>0</v>
      </c>
      <c r="J17" s="139">
        <f t="shared" si="13"/>
        <v>426.90000000000003</v>
      </c>
      <c r="K17" s="18">
        <v>386.6</v>
      </c>
      <c r="L17" s="18">
        <v>40.3</v>
      </c>
      <c r="M17" s="139">
        <f t="shared" si="14"/>
        <v>0.1</v>
      </c>
      <c r="N17" s="18">
        <v>0</v>
      </c>
      <c r="O17" s="18">
        <v>0.1</v>
      </c>
      <c r="P17" s="139">
        <f t="shared" si="15"/>
        <v>105.1</v>
      </c>
      <c r="Q17" s="18">
        <v>91</v>
      </c>
      <c r="R17" s="18">
        <v>14.1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264.4</v>
      </c>
      <c r="Z17" s="141">
        <f t="shared" si="2"/>
        <v>796.5</v>
      </c>
      <c r="AA17" s="142">
        <f t="shared" si="3"/>
        <v>532.1</v>
      </c>
      <c r="AB17" s="19">
        <f t="shared" si="4"/>
        <v>427.00000000000006</v>
      </c>
      <c r="AC17" s="20">
        <f t="shared" si="5"/>
        <v>105.1</v>
      </c>
      <c r="AD17" s="143">
        <f t="shared" si="6"/>
        <v>601.9469096627129</v>
      </c>
      <c r="AE17" s="40">
        <f t="shared" si="7"/>
        <v>483.0507995226056</v>
      </c>
      <c r="AF17" s="41">
        <f t="shared" si="8"/>
        <v>118.89611014010735</v>
      </c>
      <c r="AG17" s="144">
        <f t="shared" si="9"/>
        <v>901.0537747535253</v>
      </c>
      <c r="AH17" s="145">
        <f t="shared" si="10"/>
        <v>299.1068650908124</v>
      </c>
      <c r="AI17" s="24">
        <f t="shared" si="11"/>
        <v>19.751926329637286</v>
      </c>
    </row>
    <row r="18" spans="1:35" s="13" customFormat="1" ht="19.5" customHeight="1">
      <c r="A18" s="17">
        <v>13</v>
      </c>
      <c r="B18" s="15" t="s">
        <v>140</v>
      </c>
      <c r="C18" s="137">
        <v>124775</v>
      </c>
      <c r="D18" s="138">
        <f t="shared" si="12"/>
        <v>1860</v>
      </c>
      <c r="E18" s="10">
        <f t="shared" si="12"/>
        <v>1791.2</v>
      </c>
      <c r="F18" s="10">
        <f t="shared" si="12"/>
        <v>68.8</v>
      </c>
      <c r="G18" s="139">
        <f t="shared" si="1"/>
        <v>0</v>
      </c>
      <c r="H18" s="18">
        <v>0</v>
      </c>
      <c r="I18" s="18">
        <v>0</v>
      </c>
      <c r="J18" s="139">
        <f t="shared" si="13"/>
        <v>1458</v>
      </c>
      <c r="K18" s="18">
        <v>1408.9</v>
      </c>
      <c r="L18" s="18">
        <v>49.1</v>
      </c>
      <c r="M18" s="139">
        <f t="shared" si="14"/>
        <v>97.2</v>
      </c>
      <c r="N18" s="18">
        <v>77.5</v>
      </c>
      <c r="O18" s="18">
        <v>19.7</v>
      </c>
      <c r="P18" s="139">
        <f t="shared" si="15"/>
        <v>304.8</v>
      </c>
      <c r="Q18" s="18">
        <v>304.8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981.6</v>
      </c>
      <c r="Z18" s="141">
        <f t="shared" si="2"/>
        <v>2841.6</v>
      </c>
      <c r="AA18" s="142">
        <f t="shared" si="3"/>
        <v>1860</v>
      </c>
      <c r="AB18" s="19">
        <f t="shared" si="4"/>
        <v>1555.2</v>
      </c>
      <c r="AC18" s="20">
        <f t="shared" si="5"/>
        <v>304.8</v>
      </c>
      <c r="AD18" s="143">
        <f t="shared" si="6"/>
        <v>480.86555800440794</v>
      </c>
      <c r="AE18" s="40">
        <f t="shared" si="7"/>
        <v>402.0656536604598</v>
      </c>
      <c r="AF18" s="41">
        <f t="shared" si="8"/>
        <v>78.79990434394814</v>
      </c>
      <c r="AG18" s="135">
        <f t="shared" si="9"/>
        <v>734.6384782931858</v>
      </c>
      <c r="AH18" s="145">
        <f t="shared" si="10"/>
        <v>253.7729202887779</v>
      </c>
      <c r="AI18" s="24">
        <f t="shared" si="11"/>
        <v>16.387096774193548</v>
      </c>
    </row>
    <row r="19" spans="1:35" s="13" customFormat="1" ht="19.5" customHeight="1">
      <c r="A19" s="17">
        <v>14</v>
      </c>
      <c r="B19" s="15" t="s">
        <v>33</v>
      </c>
      <c r="C19" s="137">
        <v>17998</v>
      </c>
      <c r="D19" s="138">
        <f t="shared" si="12"/>
        <v>329.90000000000003</v>
      </c>
      <c r="E19" s="10">
        <f t="shared" si="12"/>
        <v>327.20000000000005</v>
      </c>
      <c r="F19" s="10">
        <f t="shared" si="12"/>
        <v>2.7</v>
      </c>
      <c r="G19" s="139">
        <f t="shared" si="1"/>
        <v>0</v>
      </c>
      <c r="H19" s="18">
        <v>0</v>
      </c>
      <c r="I19" s="18">
        <v>0</v>
      </c>
      <c r="J19" s="139">
        <f t="shared" si="13"/>
        <v>281.3</v>
      </c>
      <c r="K19" s="18">
        <v>279.3</v>
      </c>
      <c r="L19" s="18">
        <v>2</v>
      </c>
      <c r="M19" s="139">
        <f t="shared" si="14"/>
        <v>0</v>
      </c>
      <c r="N19" s="18">
        <v>0</v>
      </c>
      <c r="O19" s="18">
        <v>0</v>
      </c>
      <c r="P19" s="139">
        <f t="shared" si="15"/>
        <v>41.6</v>
      </c>
      <c r="Q19" s="18">
        <v>41.6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7</v>
      </c>
      <c r="W19" s="18">
        <v>6.3</v>
      </c>
      <c r="X19" s="18">
        <v>0.7</v>
      </c>
      <c r="Y19" s="140">
        <v>119.5</v>
      </c>
      <c r="Z19" s="141">
        <f t="shared" si="2"/>
        <v>449.40000000000003</v>
      </c>
      <c r="AA19" s="142">
        <f t="shared" si="3"/>
        <v>329.90000000000003</v>
      </c>
      <c r="AB19" s="19">
        <f t="shared" si="4"/>
        <v>288.3</v>
      </c>
      <c r="AC19" s="20">
        <f t="shared" si="5"/>
        <v>41.6</v>
      </c>
      <c r="AD19" s="143">
        <f t="shared" si="6"/>
        <v>591.2843362524152</v>
      </c>
      <c r="AE19" s="40">
        <f t="shared" si="7"/>
        <v>516.7240804533837</v>
      </c>
      <c r="AF19" s="41">
        <f t="shared" si="8"/>
        <v>74.56025579903142</v>
      </c>
      <c r="AG19" s="135">
        <f t="shared" si="9"/>
        <v>805.4658402904984</v>
      </c>
      <c r="AH19" s="145">
        <f t="shared" si="10"/>
        <v>214.1815040380831</v>
      </c>
      <c r="AI19" s="24">
        <f t="shared" si="11"/>
        <v>12.60988178235829</v>
      </c>
    </row>
    <row r="20" spans="1:35" s="13" customFormat="1" ht="19.5" customHeight="1">
      <c r="A20" s="17">
        <v>15</v>
      </c>
      <c r="B20" s="15" t="s">
        <v>34</v>
      </c>
      <c r="C20" s="137">
        <v>7231</v>
      </c>
      <c r="D20" s="138">
        <f t="shared" si="12"/>
        <v>82.7</v>
      </c>
      <c r="E20" s="10">
        <f t="shared" si="12"/>
        <v>82.2</v>
      </c>
      <c r="F20" s="10">
        <f t="shared" si="12"/>
        <v>0.5</v>
      </c>
      <c r="G20" s="139">
        <f>SUM(H20:I20)</f>
        <v>0</v>
      </c>
      <c r="H20" s="18">
        <v>0</v>
      </c>
      <c r="I20" s="18">
        <v>0</v>
      </c>
      <c r="J20" s="139">
        <f>SUM(K20:L20)</f>
        <v>46.2</v>
      </c>
      <c r="K20" s="18">
        <v>46.1</v>
      </c>
      <c r="L20" s="18">
        <v>0.1</v>
      </c>
      <c r="M20" s="139">
        <f>SUM(N20:O20)</f>
        <v>4.7</v>
      </c>
      <c r="N20" s="18">
        <v>4.3</v>
      </c>
      <c r="O20" s="18">
        <v>0.4</v>
      </c>
      <c r="P20" s="139">
        <f>SUM(Q20:R20)</f>
        <v>31.8</v>
      </c>
      <c r="Q20" s="18">
        <v>31.8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38</v>
      </c>
      <c r="Z20" s="141">
        <f>D20+Y20</f>
        <v>120.7</v>
      </c>
      <c r="AA20" s="142">
        <f>SUM(AB20:AC20)</f>
        <v>82.7</v>
      </c>
      <c r="AB20" s="19">
        <f>G20+J20+M20+S20+V20</f>
        <v>50.900000000000006</v>
      </c>
      <c r="AC20" s="20">
        <f>P20</f>
        <v>31.8</v>
      </c>
      <c r="AD20" s="143">
        <f t="shared" si="6"/>
        <v>368.93125922885787</v>
      </c>
      <c r="AE20" s="40">
        <f t="shared" si="7"/>
        <v>227.06893705863197</v>
      </c>
      <c r="AF20" s="41">
        <f t="shared" si="8"/>
        <v>141.86232217022587</v>
      </c>
      <c r="AG20" s="144">
        <f t="shared" si="9"/>
        <v>538.4522731429643</v>
      </c>
      <c r="AH20" s="145">
        <f t="shared" si="10"/>
        <v>169.5210139141064</v>
      </c>
      <c r="AI20" s="24">
        <f>AC20*100/AA20</f>
        <v>38.45223700120919</v>
      </c>
    </row>
    <row r="21" spans="1:35" s="13" customFormat="1" ht="19.5" customHeight="1">
      <c r="A21" s="17">
        <v>16</v>
      </c>
      <c r="B21" s="15" t="s">
        <v>141</v>
      </c>
      <c r="C21" s="137">
        <v>15126</v>
      </c>
      <c r="D21" s="138">
        <f t="shared" si="12"/>
        <v>243.20000000000002</v>
      </c>
      <c r="E21" s="10">
        <f t="shared" si="12"/>
        <v>234.4</v>
      </c>
      <c r="F21" s="10">
        <f t="shared" si="12"/>
        <v>8.799999999999999</v>
      </c>
      <c r="G21" s="139">
        <f>SUM(H21:I21)</f>
        <v>0</v>
      </c>
      <c r="H21" s="18">
        <v>0</v>
      </c>
      <c r="I21" s="18">
        <v>0</v>
      </c>
      <c r="J21" s="139">
        <f>SUM(K21:L21)</f>
        <v>191.6</v>
      </c>
      <c r="K21" s="18">
        <v>185.5</v>
      </c>
      <c r="L21" s="18">
        <v>6.1</v>
      </c>
      <c r="M21" s="139">
        <f>SUM(N21:O21)</f>
        <v>10.4</v>
      </c>
      <c r="N21" s="18">
        <v>9.3</v>
      </c>
      <c r="O21" s="18">
        <v>1.1</v>
      </c>
      <c r="P21" s="139">
        <f>SUM(Q21:R21)</f>
        <v>40.800000000000004</v>
      </c>
      <c r="Q21" s="18">
        <v>39.6</v>
      </c>
      <c r="R21" s="18">
        <v>1.2</v>
      </c>
      <c r="S21" s="139">
        <f>SUM(T21:U21)</f>
        <v>0</v>
      </c>
      <c r="T21" s="18">
        <v>0</v>
      </c>
      <c r="U21" s="18">
        <v>0</v>
      </c>
      <c r="V21" s="139">
        <f>SUM(W21:X21)</f>
        <v>0.4</v>
      </c>
      <c r="W21" s="18">
        <v>0</v>
      </c>
      <c r="X21" s="18">
        <v>0.4</v>
      </c>
      <c r="Y21" s="140">
        <v>63.3</v>
      </c>
      <c r="Z21" s="141">
        <f t="shared" si="2"/>
        <v>306.5</v>
      </c>
      <c r="AA21" s="142">
        <f t="shared" si="3"/>
        <v>243.20000000000002</v>
      </c>
      <c r="AB21" s="19">
        <f t="shared" si="4"/>
        <v>202.4</v>
      </c>
      <c r="AC21" s="20">
        <f t="shared" si="5"/>
        <v>40.800000000000004</v>
      </c>
      <c r="AD21" s="143">
        <f t="shared" si="6"/>
        <v>518.654058595966</v>
      </c>
      <c r="AE21" s="40">
        <f t="shared" si="7"/>
        <v>431.6430158709848</v>
      </c>
      <c r="AF21" s="41">
        <f t="shared" si="8"/>
        <v>87.01104272498114</v>
      </c>
      <c r="AG21" s="144">
        <f t="shared" si="9"/>
        <v>653.6491322354586</v>
      </c>
      <c r="AH21" s="145">
        <f t="shared" si="10"/>
        <v>134.99507363949274</v>
      </c>
      <c r="AI21" s="24">
        <f t="shared" si="11"/>
        <v>16.776315789473685</v>
      </c>
    </row>
    <row r="22" spans="1:35" s="13" customFormat="1" ht="19.5" customHeight="1">
      <c r="A22" s="17">
        <v>17</v>
      </c>
      <c r="B22" s="15" t="s">
        <v>142</v>
      </c>
      <c r="C22" s="137">
        <v>54704</v>
      </c>
      <c r="D22" s="138">
        <f t="shared" si="12"/>
        <v>1047.3</v>
      </c>
      <c r="E22" s="10">
        <f t="shared" si="12"/>
        <v>1001.4</v>
      </c>
      <c r="F22" s="10">
        <f t="shared" si="12"/>
        <v>45.9</v>
      </c>
      <c r="G22" s="139">
        <f t="shared" si="1"/>
        <v>0</v>
      </c>
      <c r="H22" s="18">
        <v>0</v>
      </c>
      <c r="I22" s="18">
        <v>0</v>
      </c>
      <c r="J22" s="139">
        <f t="shared" si="13"/>
        <v>830.7</v>
      </c>
      <c r="K22" s="18">
        <v>807.5</v>
      </c>
      <c r="L22" s="18">
        <v>23.2</v>
      </c>
      <c r="M22" s="139">
        <v>0</v>
      </c>
      <c r="N22" s="18">
        <v>0</v>
      </c>
      <c r="O22" s="18">
        <v>0</v>
      </c>
      <c r="P22" s="139">
        <f t="shared" si="15"/>
        <v>170.9</v>
      </c>
      <c r="Q22" s="18">
        <v>168.6</v>
      </c>
      <c r="R22" s="18">
        <v>2.3</v>
      </c>
      <c r="S22" s="139">
        <f t="shared" si="16"/>
        <v>0</v>
      </c>
      <c r="T22" s="18">
        <v>0</v>
      </c>
      <c r="U22" s="18">
        <v>0</v>
      </c>
      <c r="V22" s="139">
        <f t="shared" si="17"/>
        <v>45.7</v>
      </c>
      <c r="W22" s="18">
        <v>25.3</v>
      </c>
      <c r="X22" s="18">
        <v>20.4</v>
      </c>
      <c r="Y22" s="140">
        <v>292.4</v>
      </c>
      <c r="Z22" s="141">
        <f t="shared" si="2"/>
        <v>1339.6999999999998</v>
      </c>
      <c r="AA22" s="142">
        <f t="shared" si="3"/>
        <v>1047.3000000000002</v>
      </c>
      <c r="AB22" s="19">
        <f t="shared" si="4"/>
        <v>876.4000000000001</v>
      </c>
      <c r="AC22" s="20">
        <f t="shared" si="5"/>
        <v>170.9</v>
      </c>
      <c r="AD22" s="143">
        <f t="shared" si="6"/>
        <v>617.5758805159027</v>
      </c>
      <c r="AE22" s="40">
        <f t="shared" si="7"/>
        <v>516.7989130947551</v>
      </c>
      <c r="AF22" s="41">
        <f t="shared" si="8"/>
        <v>100.77696742114748</v>
      </c>
      <c r="AG22" s="144">
        <f t="shared" si="9"/>
        <v>789.9994339035181</v>
      </c>
      <c r="AH22" s="145">
        <f t="shared" si="10"/>
        <v>172.42355338761567</v>
      </c>
      <c r="AI22" s="24">
        <f t="shared" si="11"/>
        <v>16.318151437028547</v>
      </c>
    </row>
    <row r="23" spans="1:35" s="13" customFormat="1" ht="19.5" customHeight="1">
      <c r="A23" s="17">
        <v>18</v>
      </c>
      <c r="B23" s="23" t="s">
        <v>143</v>
      </c>
      <c r="C23" s="137">
        <v>34084</v>
      </c>
      <c r="D23" s="138">
        <f t="shared" si="12"/>
        <v>495.79999999999995</v>
      </c>
      <c r="E23" s="10">
        <f t="shared" si="12"/>
        <v>462.9</v>
      </c>
      <c r="F23" s="10">
        <f t="shared" si="12"/>
        <v>32.9</v>
      </c>
      <c r="G23" s="139">
        <v>0</v>
      </c>
      <c r="H23" s="18">
        <v>0</v>
      </c>
      <c r="I23" s="22">
        <v>0</v>
      </c>
      <c r="J23" s="139">
        <f t="shared" si="13"/>
        <v>305.29999999999995</v>
      </c>
      <c r="K23" s="18">
        <v>279.9</v>
      </c>
      <c r="L23" s="18">
        <v>25.4</v>
      </c>
      <c r="M23" s="139">
        <f t="shared" si="14"/>
        <v>0</v>
      </c>
      <c r="N23" s="18">
        <v>0</v>
      </c>
      <c r="O23" s="18">
        <v>0</v>
      </c>
      <c r="P23" s="139">
        <f t="shared" si="15"/>
        <v>154.7</v>
      </c>
      <c r="Q23" s="18">
        <v>154.1</v>
      </c>
      <c r="R23" s="18">
        <v>0.6</v>
      </c>
      <c r="S23" s="139">
        <v>0</v>
      </c>
      <c r="T23" s="18">
        <v>0</v>
      </c>
      <c r="U23" s="18">
        <v>0</v>
      </c>
      <c r="V23" s="139">
        <f t="shared" si="17"/>
        <v>35.8</v>
      </c>
      <c r="W23" s="18">
        <v>28.9</v>
      </c>
      <c r="X23" s="18">
        <v>6.9</v>
      </c>
      <c r="Y23" s="173">
        <v>335.3</v>
      </c>
      <c r="Z23" s="174">
        <f t="shared" si="2"/>
        <v>831.0999999999999</v>
      </c>
      <c r="AA23" s="142">
        <f t="shared" si="3"/>
        <v>495.79999999999995</v>
      </c>
      <c r="AB23" s="19">
        <f t="shared" si="4"/>
        <v>341.09999999999997</v>
      </c>
      <c r="AC23" s="20">
        <f t="shared" si="5"/>
        <v>154.7</v>
      </c>
      <c r="AD23" s="143">
        <f t="shared" si="6"/>
        <v>469.2391851630317</v>
      </c>
      <c r="AE23" s="40">
        <f t="shared" si="7"/>
        <v>322.8267165371321</v>
      </c>
      <c r="AF23" s="41">
        <f t="shared" si="8"/>
        <v>146.41246862589958</v>
      </c>
      <c r="AG23" s="144">
        <f t="shared" si="9"/>
        <v>786.5766171621533</v>
      </c>
      <c r="AH23" s="145">
        <f t="shared" si="10"/>
        <v>317.3374319991217</v>
      </c>
      <c r="AI23" s="24">
        <f t="shared" si="11"/>
        <v>31.202097620008068</v>
      </c>
    </row>
    <row r="24" spans="1:35" s="13" customFormat="1" ht="19.5" customHeight="1">
      <c r="A24" s="17">
        <v>19</v>
      </c>
      <c r="B24" s="15" t="s">
        <v>144</v>
      </c>
      <c r="C24" s="137">
        <v>26742</v>
      </c>
      <c r="D24" s="138">
        <f t="shared" si="12"/>
        <v>426.8</v>
      </c>
      <c r="E24" s="10">
        <f t="shared" si="12"/>
        <v>401.2</v>
      </c>
      <c r="F24" s="10">
        <f t="shared" si="12"/>
        <v>25.6</v>
      </c>
      <c r="G24" s="139">
        <v>0</v>
      </c>
      <c r="H24" s="18">
        <v>0</v>
      </c>
      <c r="I24" s="18">
        <v>0</v>
      </c>
      <c r="J24" s="139">
        <f t="shared" si="13"/>
        <v>252.8</v>
      </c>
      <c r="K24" s="18">
        <v>235.9</v>
      </c>
      <c r="L24" s="18">
        <v>16.9</v>
      </c>
      <c r="M24" s="139">
        <f t="shared" si="14"/>
        <v>0</v>
      </c>
      <c r="N24" s="18">
        <v>0</v>
      </c>
      <c r="O24" s="18">
        <v>0</v>
      </c>
      <c r="P24" s="139">
        <f t="shared" si="15"/>
        <v>138.2</v>
      </c>
      <c r="Q24" s="18">
        <v>137.6</v>
      </c>
      <c r="R24" s="18">
        <v>0.6</v>
      </c>
      <c r="S24" s="139">
        <v>0</v>
      </c>
      <c r="T24" s="18">
        <v>0</v>
      </c>
      <c r="U24" s="18">
        <v>0</v>
      </c>
      <c r="V24" s="139">
        <f t="shared" si="17"/>
        <v>35.8</v>
      </c>
      <c r="W24" s="18">
        <v>27.7</v>
      </c>
      <c r="X24" s="18">
        <v>8.1</v>
      </c>
      <c r="Y24" s="140">
        <v>390.2</v>
      </c>
      <c r="Z24" s="141">
        <f t="shared" si="2"/>
        <v>817</v>
      </c>
      <c r="AA24" s="142">
        <f t="shared" si="3"/>
        <v>426.8</v>
      </c>
      <c r="AB24" s="19">
        <f t="shared" si="4"/>
        <v>288.6</v>
      </c>
      <c r="AC24" s="20">
        <f t="shared" si="5"/>
        <v>138.2</v>
      </c>
      <c r="AD24" s="143">
        <f t="shared" si="6"/>
        <v>514.8359111316981</v>
      </c>
      <c r="AE24" s="40">
        <f t="shared" si="7"/>
        <v>348.12943756468627</v>
      </c>
      <c r="AF24" s="41">
        <f t="shared" si="8"/>
        <v>166.7064735670119</v>
      </c>
      <c r="AG24" s="144">
        <f t="shared" si="9"/>
        <v>985.522350971409</v>
      </c>
      <c r="AH24" s="145">
        <f t="shared" si="10"/>
        <v>470.6864398397109</v>
      </c>
      <c r="AI24" s="24">
        <f t="shared" si="11"/>
        <v>32.38050609184629</v>
      </c>
    </row>
    <row r="25" spans="1:35" s="13" customFormat="1" ht="19.5" customHeight="1">
      <c r="A25" s="17">
        <v>20</v>
      </c>
      <c r="B25" s="15" t="s">
        <v>39</v>
      </c>
      <c r="C25" s="137">
        <v>6580</v>
      </c>
      <c r="D25" s="138">
        <f t="shared" si="12"/>
        <v>82.3</v>
      </c>
      <c r="E25" s="10">
        <f t="shared" si="12"/>
        <v>82.3</v>
      </c>
      <c r="F25" s="10">
        <f t="shared" si="12"/>
        <v>0</v>
      </c>
      <c r="G25" s="139">
        <f t="shared" si="1"/>
        <v>0</v>
      </c>
      <c r="H25" s="18">
        <v>0</v>
      </c>
      <c r="I25" s="18">
        <v>0</v>
      </c>
      <c r="J25" s="139">
        <f t="shared" si="13"/>
        <v>63.8</v>
      </c>
      <c r="K25" s="18">
        <v>63.8</v>
      </c>
      <c r="L25" s="18">
        <v>0</v>
      </c>
      <c r="M25" s="139">
        <f t="shared" si="14"/>
        <v>4.5</v>
      </c>
      <c r="N25" s="18">
        <v>4.5</v>
      </c>
      <c r="O25" s="18">
        <v>0</v>
      </c>
      <c r="P25" s="139">
        <f t="shared" si="15"/>
        <v>14</v>
      </c>
      <c r="Q25" s="18">
        <v>14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0</v>
      </c>
      <c r="W25" s="18">
        <v>0</v>
      </c>
      <c r="X25" s="18">
        <v>0</v>
      </c>
      <c r="Y25" s="140">
        <v>48</v>
      </c>
      <c r="Z25" s="141">
        <f t="shared" si="2"/>
        <v>130.3</v>
      </c>
      <c r="AA25" s="142">
        <f t="shared" si="3"/>
        <v>82.3</v>
      </c>
      <c r="AB25" s="19">
        <f t="shared" si="4"/>
        <v>68.3</v>
      </c>
      <c r="AC25" s="20">
        <f t="shared" si="5"/>
        <v>14</v>
      </c>
      <c r="AD25" s="143">
        <f t="shared" si="6"/>
        <v>403.47092852240417</v>
      </c>
      <c r="AE25" s="40">
        <f t="shared" si="7"/>
        <v>334.83674870085304</v>
      </c>
      <c r="AF25" s="41">
        <f t="shared" si="8"/>
        <v>68.63417982155113</v>
      </c>
      <c r="AG25" s="144">
        <f t="shared" si="9"/>
        <v>638.7881164820081</v>
      </c>
      <c r="AH25" s="145">
        <f t="shared" si="10"/>
        <v>235.31718795960387</v>
      </c>
      <c r="AI25" s="24">
        <f t="shared" si="11"/>
        <v>17.01093560145808</v>
      </c>
    </row>
    <row r="26" spans="1:35" s="13" customFormat="1" ht="19.5" customHeight="1">
      <c r="A26" s="17">
        <v>21</v>
      </c>
      <c r="B26" s="15" t="s">
        <v>40</v>
      </c>
      <c r="C26" s="137">
        <v>16325</v>
      </c>
      <c r="D26" s="138">
        <f t="shared" si="12"/>
        <v>202.3</v>
      </c>
      <c r="E26" s="10">
        <f t="shared" si="12"/>
        <v>185.5</v>
      </c>
      <c r="F26" s="10">
        <f t="shared" si="12"/>
        <v>16.8</v>
      </c>
      <c r="G26" s="139">
        <f t="shared" si="1"/>
        <v>0</v>
      </c>
      <c r="H26" s="18">
        <v>0</v>
      </c>
      <c r="I26" s="18">
        <v>0</v>
      </c>
      <c r="J26" s="139">
        <f t="shared" si="13"/>
        <v>144.10000000000002</v>
      </c>
      <c r="K26" s="18">
        <v>131.8</v>
      </c>
      <c r="L26" s="18">
        <v>12.3</v>
      </c>
      <c r="M26" s="139">
        <f t="shared" si="14"/>
        <v>7.9</v>
      </c>
      <c r="N26" s="18">
        <v>3.4</v>
      </c>
      <c r="O26" s="18">
        <v>4.5</v>
      </c>
      <c r="P26" s="139">
        <f t="shared" si="15"/>
        <v>50.3</v>
      </c>
      <c r="Q26" s="18">
        <v>50.3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117.6</v>
      </c>
      <c r="Z26" s="141">
        <f t="shared" si="2"/>
        <v>319.9</v>
      </c>
      <c r="AA26" s="142">
        <f t="shared" si="3"/>
        <v>202.3</v>
      </c>
      <c r="AB26" s="19">
        <f t="shared" si="4"/>
        <v>152.00000000000003</v>
      </c>
      <c r="AC26" s="20">
        <f t="shared" si="5"/>
        <v>50.3</v>
      </c>
      <c r="AD26" s="143">
        <f t="shared" si="6"/>
        <v>399.7431210788915</v>
      </c>
      <c r="AE26" s="40">
        <f t="shared" si="7"/>
        <v>300.3507385268983</v>
      </c>
      <c r="AF26" s="41">
        <f t="shared" si="8"/>
        <v>99.39238255199328</v>
      </c>
      <c r="AG26" s="144">
        <f t="shared" si="9"/>
        <v>632.1197450970706</v>
      </c>
      <c r="AH26" s="145">
        <f t="shared" si="10"/>
        <v>232.37662401817914</v>
      </c>
      <c r="AI26" s="24">
        <f t="shared" si="11"/>
        <v>24.86406327236777</v>
      </c>
    </row>
    <row r="27" spans="1:35" s="13" customFormat="1" ht="19.5" customHeight="1">
      <c r="A27" s="14">
        <v>22</v>
      </c>
      <c r="B27" s="15" t="s">
        <v>41</v>
      </c>
      <c r="C27" s="137">
        <v>8273</v>
      </c>
      <c r="D27" s="138">
        <f t="shared" si="12"/>
        <v>133</v>
      </c>
      <c r="E27" s="10">
        <f t="shared" si="12"/>
        <v>124.7</v>
      </c>
      <c r="F27" s="10">
        <f t="shared" si="12"/>
        <v>8.299999999999999</v>
      </c>
      <c r="G27" s="139">
        <f t="shared" si="1"/>
        <v>0</v>
      </c>
      <c r="H27" s="18">
        <v>0</v>
      </c>
      <c r="I27" s="18">
        <v>0</v>
      </c>
      <c r="J27" s="139">
        <f t="shared" si="13"/>
        <v>99.3</v>
      </c>
      <c r="K27" s="18">
        <v>92.7</v>
      </c>
      <c r="L27" s="18">
        <v>6.6</v>
      </c>
      <c r="M27" s="139">
        <f t="shared" si="14"/>
        <v>8</v>
      </c>
      <c r="N27" s="18">
        <v>7.7</v>
      </c>
      <c r="O27" s="18">
        <v>0.3</v>
      </c>
      <c r="P27" s="139">
        <f t="shared" si="15"/>
        <v>24.3</v>
      </c>
      <c r="Q27" s="18">
        <v>24.3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1.4</v>
      </c>
      <c r="W27" s="18">
        <v>0</v>
      </c>
      <c r="X27" s="18">
        <v>1.4</v>
      </c>
      <c r="Y27" s="140">
        <v>42.3</v>
      </c>
      <c r="Z27" s="141">
        <f t="shared" si="2"/>
        <v>175.3</v>
      </c>
      <c r="AA27" s="142">
        <f t="shared" si="3"/>
        <v>133</v>
      </c>
      <c r="AB27" s="19">
        <f t="shared" si="4"/>
        <v>108.7</v>
      </c>
      <c r="AC27" s="20">
        <f t="shared" si="5"/>
        <v>24.3</v>
      </c>
      <c r="AD27" s="143">
        <f t="shared" si="6"/>
        <v>518.593325352975</v>
      </c>
      <c r="AE27" s="40">
        <f t="shared" si="7"/>
        <v>423.84281553284495</v>
      </c>
      <c r="AF27" s="41">
        <f t="shared" si="8"/>
        <v>94.75050982013</v>
      </c>
      <c r="AG27" s="144">
        <f t="shared" si="9"/>
        <v>683.5293980028309</v>
      </c>
      <c r="AH27" s="145">
        <f t="shared" si="10"/>
        <v>164.9360726498559</v>
      </c>
      <c r="AI27" s="24">
        <f t="shared" si="11"/>
        <v>18.270676691729324</v>
      </c>
    </row>
    <row r="28" spans="1:35" s="16" customFormat="1" ht="19.5" customHeight="1">
      <c r="A28" s="17">
        <v>23</v>
      </c>
      <c r="B28" s="15" t="s">
        <v>42</v>
      </c>
      <c r="C28" s="137">
        <v>6240</v>
      </c>
      <c r="D28" s="138">
        <f t="shared" si="12"/>
        <v>97.30000000000001</v>
      </c>
      <c r="E28" s="10">
        <f t="shared" si="12"/>
        <v>95.5</v>
      </c>
      <c r="F28" s="10">
        <f t="shared" si="12"/>
        <v>1.7999999999999998</v>
      </c>
      <c r="G28" s="139">
        <f t="shared" si="1"/>
        <v>0</v>
      </c>
      <c r="H28" s="21">
        <v>0</v>
      </c>
      <c r="I28" s="21">
        <v>0</v>
      </c>
      <c r="J28" s="139">
        <f t="shared" si="13"/>
        <v>81</v>
      </c>
      <c r="K28" s="21">
        <v>79.8</v>
      </c>
      <c r="L28" s="21">
        <v>1.2</v>
      </c>
      <c r="M28" s="139">
        <f t="shared" si="14"/>
        <v>10.399999999999999</v>
      </c>
      <c r="N28" s="21">
        <v>10.2</v>
      </c>
      <c r="O28" s="21">
        <v>0.2</v>
      </c>
      <c r="P28" s="139">
        <f t="shared" si="15"/>
        <v>5.9</v>
      </c>
      <c r="Q28" s="21">
        <v>5.5</v>
      </c>
      <c r="R28" s="21">
        <v>0.4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97.30000000000001</v>
      </c>
      <c r="AA28" s="142">
        <f t="shared" si="3"/>
        <v>97.30000000000001</v>
      </c>
      <c r="AB28" s="19">
        <f t="shared" si="4"/>
        <v>91.4</v>
      </c>
      <c r="AC28" s="20">
        <f t="shared" si="5"/>
        <v>5.9</v>
      </c>
      <c r="AD28" s="143">
        <f t="shared" si="6"/>
        <v>502.9983457402813</v>
      </c>
      <c r="AE28" s="40">
        <f t="shared" si="7"/>
        <v>472.49793217535154</v>
      </c>
      <c r="AF28" s="41">
        <f t="shared" si="8"/>
        <v>30.500413564929698</v>
      </c>
      <c r="AG28" s="144">
        <f t="shared" si="9"/>
        <v>502.9983457402813</v>
      </c>
      <c r="AH28" s="145">
        <f t="shared" si="10"/>
        <v>0</v>
      </c>
      <c r="AI28" s="24">
        <f t="shared" si="11"/>
        <v>6.06372045220966</v>
      </c>
    </row>
    <row r="29" spans="1:35" s="16" customFormat="1" ht="19.5" customHeight="1">
      <c r="A29" s="17">
        <v>24</v>
      </c>
      <c r="B29" s="15" t="s">
        <v>43</v>
      </c>
      <c r="C29" s="137">
        <v>13061</v>
      </c>
      <c r="D29" s="138">
        <f>G29+J29+M29+P29+S29+V29</f>
        <v>219.4</v>
      </c>
      <c r="E29" s="10">
        <f>H29+K29+N29+Q29+T29+W29</f>
        <v>210.59999999999997</v>
      </c>
      <c r="F29" s="10">
        <f>L29+I29+O29+R29+U29+X29</f>
        <v>8.8</v>
      </c>
      <c r="G29" s="139">
        <f>SUM(H29:I29)</f>
        <v>0</v>
      </c>
      <c r="H29" s="21">
        <v>0</v>
      </c>
      <c r="I29" s="21">
        <v>0</v>
      </c>
      <c r="J29" s="139">
        <f>SUM(K29:L29)</f>
        <v>156.1</v>
      </c>
      <c r="K29" s="21">
        <v>152.2</v>
      </c>
      <c r="L29" s="21">
        <v>3.9</v>
      </c>
      <c r="M29" s="139">
        <f>SUM(N29:O29)</f>
        <v>5.9</v>
      </c>
      <c r="N29" s="21">
        <v>5.2</v>
      </c>
      <c r="O29" s="21">
        <v>0.7</v>
      </c>
      <c r="P29" s="139">
        <f>SUM(Q29:R29)</f>
        <v>54.400000000000006</v>
      </c>
      <c r="Q29" s="21">
        <v>50.2</v>
      </c>
      <c r="R29" s="21">
        <v>4.2</v>
      </c>
      <c r="S29" s="139">
        <f>SUM(T29:U29)</f>
        <v>0</v>
      </c>
      <c r="T29" s="21">
        <v>0</v>
      </c>
      <c r="U29" s="21">
        <v>0</v>
      </c>
      <c r="V29" s="139">
        <f>SUM(W29:X29)</f>
        <v>3</v>
      </c>
      <c r="W29" s="21">
        <v>3</v>
      </c>
      <c r="X29" s="21">
        <v>0</v>
      </c>
      <c r="Y29" s="140">
        <v>61.6</v>
      </c>
      <c r="Z29" s="141">
        <f>D29+Y29</f>
        <v>281</v>
      </c>
      <c r="AA29" s="148">
        <f>SUM(AB29:AC29)</f>
        <v>219.4</v>
      </c>
      <c r="AB29" s="18">
        <f>G29+J29+M29+S29+V29</f>
        <v>165</v>
      </c>
      <c r="AC29" s="45">
        <f>P29</f>
        <v>54.400000000000006</v>
      </c>
      <c r="AD29" s="143">
        <f t="shared" si="6"/>
        <v>541.8742328182152</v>
      </c>
      <c r="AE29" s="40">
        <f t="shared" si="7"/>
        <v>407.51708484505707</v>
      </c>
      <c r="AF29" s="41">
        <f t="shared" si="8"/>
        <v>134.35714797315822</v>
      </c>
      <c r="AG29" s="144">
        <f t="shared" si="9"/>
        <v>694.0139444937032</v>
      </c>
      <c r="AH29" s="145">
        <f t="shared" si="10"/>
        <v>152.13971167548797</v>
      </c>
      <c r="AI29" s="24">
        <f>AC29*100/AA29</f>
        <v>24.794895168641755</v>
      </c>
    </row>
    <row r="30" spans="1:35" s="16" customFormat="1" ht="19.5" customHeight="1">
      <c r="A30" s="17">
        <v>25</v>
      </c>
      <c r="B30" s="15" t="s">
        <v>44</v>
      </c>
      <c r="C30" s="137">
        <v>17206</v>
      </c>
      <c r="D30" s="138">
        <f t="shared" si="12"/>
        <v>320.49999999999994</v>
      </c>
      <c r="E30" s="10">
        <f t="shared" si="12"/>
        <v>305.79999999999995</v>
      </c>
      <c r="F30" s="10">
        <f t="shared" si="12"/>
        <v>14.700000000000001</v>
      </c>
      <c r="G30" s="139">
        <f t="shared" si="1"/>
        <v>0</v>
      </c>
      <c r="H30" s="21">
        <v>0</v>
      </c>
      <c r="I30" s="21">
        <v>0</v>
      </c>
      <c r="J30" s="139">
        <f t="shared" si="13"/>
        <v>274.79999999999995</v>
      </c>
      <c r="K30" s="21">
        <v>266.4</v>
      </c>
      <c r="L30" s="21">
        <v>8.4</v>
      </c>
      <c r="M30" s="139">
        <f t="shared" si="14"/>
        <v>13.1</v>
      </c>
      <c r="N30" s="21">
        <v>10.7</v>
      </c>
      <c r="O30" s="21">
        <v>2.4</v>
      </c>
      <c r="P30" s="139">
        <f t="shared" si="15"/>
        <v>28.7</v>
      </c>
      <c r="Q30" s="21">
        <v>28.7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3.9</v>
      </c>
      <c r="W30" s="21">
        <v>0</v>
      </c>
      <c r="X30" s="21">
        <v>3.9</v>
      </c>
      <c r="Y30" s="140">
        <v>59.5</v>
      </c>
      <c r="Z30" s="141">
        <f t="shared" si="2"/>
        <v>379.99999999999994</v>
      </c>
      <c r="AA30" s="142">
        <f t="shared" si="3"/>
        <v>320.49999999999994</v>
      </c>
      <c r="AB30" s="19">
        <f t="shared" si="4"/>
        <v>291.79999999999995</v>
      </c>
      <c r="AC30" s="20">
        <f t="shared" si="5"/>
        <v>28.7</v>
      </c>
      <c r="AD30" s="143">
        <f t="shared" si="6"/>
        <v>600.8781632813759</v>
      </c>
      <c r="AE30" s="40">
        <f t="shared" si="7"/>
        <v>547.0709767410467</v>
      </c>
      <c r="AF30" s="41">
        <f t="shared" si="8"/>
        <v>53.80718654032914</v>
      </c>
      <c r="AG30" s="144">
        <f t="shared" si="9"/>
        <v>712.4296475723021</v>
      </c>
      <c r="AH30" s="145">
        <f t="shared" si="10"/>
        <v>111.55148429092628</v>
      </c>
      <c r="AI30" s="24">
        <f t="shared" si="11"/>
        <v>8.954758190327615</v>
      </c>
    </row>
    <row r="31" spans="1:35" s="16" customFormat="1" ht="19.5" customHeight="1">
      <c r="A31" s="17">
        <v>26</v>
      </c>
      <c r="B31" s="15" t="s">
        <v>145</v>
      </c>
      <c r="C31" s="137">
        <v>10801</v>
      </c>
      <c r="D31" s="138">
        <f t="shared" si="12"/>
        <v>169.29999999999998</v>
      </c>
      <c r="E31" s="10">
        <f t="shared" si="12"/>
        <v>167.10000000000002</v>
      </c>
      <c r="F31" s="10">
        <f t="shared" si="12"/>
        <v>2.1999999999999997</v>
      </c>
      <c r="G31" s="139">
        <f t="shared" si="1"/>
        <v>0</v>
      </c>
      <c r="H31" s="21">
        <v>0</v>
      </c>
      <c r="I31" s="21">
        <v>0</v>
      </c>
      <c r="J31" s="139">
        <f t="shared" si="13"/>
        <v>126.4</v>
      </c>
      <c r="K31" s="21">
        <v>125.7</v>
      </c>
      <c r="L31" s="21">
        <v>0.7</v>
      </c>
      <c r="M31" s="139">
        <f t="shared" si="14"/>
        <v>9.2</v>
      </c>
      <c r="N31" s="21">
        <v>8.6</v>
      </c>
      <c r="O31" s="21">
        <v>0.6</v>
      </c>
      <c r="P31" s="139">
        <f t="shared" si="15"/>
        <v>32.8</v>
      </c>
      <c r="Q31" s="21">
        <v>32.8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0.9</v>
      </c>
      <c r="W31" s="21">
        <v>0</v>
      </c>
      <c r="X31" s="21">
        <v>0.9</v>
      </c>
      <c r="Y31" s="140">
        <v>75.3</v>
      </c>
      <c r="Z31" s="141">
        <f t="shared" si="2"/>
        <v>244.59999999999997</v>
      </c>
      <c r="AA31" s="142">
        <f t="shared" si="3"/>
        <v>169.3</v>
      </c>
      <c r="AB31" s="19">
        <f t="shared" si="4"/>
        <v>136.5</v>
      </c>
      <c r="AC31" s="20">
        <f t="shared" si="5"/>
        <v>32.8</v>
      </c>
      <c r="AD31" s="143">
        <f t="shared" si="6"/>
        <v>505.6282124415003</v>
      </c>
      <c r="AE31" s="40">
        <f t="shared" si="7"/>
        <v>407.6683461208789</v>
      </c>
      <c r="AF31" s="41">
        <f t="shared" si="8"/>
        <v>97.95986632062144</v>
      </c>
      <c r="AG31" s="144">
        <f t="shared" si="9"/>
        <v>730.5177835982928</v>
      </c>
      <c r="AH31" s="145">
        <f t="shared" si="10"/>
        <v>224.88957115679253</v>
      </c>
      <c r="AI31" s="24">
        <f t="shared" si="11"/>
        <v>19.37389249852333</v>
      </c>
    </row>
    <row r="32" spans="1:35" s="16" customFormat="1" ht="19.5" customHeight="1">
      <c r="A32" s="17">
        <v>27</v>
      </c>
      <c r="B32" s="15" t="s">
        <v>46</v>
      </c>
      <c r="C32" s="137">
        <v>3821</v>
      </c>
      <c r="D32" s="138">
        <f t="shared" si="12"/>
        <v>61.7</v>
      </c>
      <c r="E32" s="10">
        <f t="shared" si="12"/>
        <v>61.5</v>
      </c>
      <c r="F32" s="10">
        <f t="shared" si="12"/>
        <v>0.2</v>
      </c>
      <c r="G32" s="139">
        <f>SUM(H32:I32)</f>
        <v>0</v>
      </c>
      <c r="H32" s="21">
        <v>0</v>
      </c>
      <c r="I32" s="21">
        <v>0</v>
      </c>
      <c r="J32" s="139">
        <f>SUM(K32:L32)</f>
        <v>48.4</v>
      </c>
      <c r="K32" s="21">
        <v>48.3</v>
      </c>
      <c r="L32" s="21">
        <v>0.1</v>
      </c>
      <c r="M32" s="139">
        <f>SUM(N32:O32)</f>
        <v>2.4</v>
      </c>
      <c r="N32" s="21">
        <v>2.3</v>
      </c>
      <c r="O32" s="21">
        <v>0.1</v>
      </c>
      <c r="P32" s="139">
        <f>SUM(Q32:R32)</f>
        <v>10.7</v>
      </c>
      <c r="Q32" s="21">
        <v>10.7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0.2</v>
      </c>
      <c r="W32" s="21">
        <v>0.2</v>
      </c>
      <c r="X32" s="21">
        <v>0</v>
      </c>
      <c r="Y32" s="140">
        <v>20.8</v>
      </c>
      <c r="Z32" s="141">
        <f>D32+Y32</f>
        <v>82.5</v>
      </c>
      <c r="AA32" s="142">
        <f>SUM(AB32:AC32)</f>
        <v>61.7</v>
      </c>
      <c r="AB32" s="19">
        <f>G32+J32+M32+S32+V32</f>
        <v>51</v>
      </c>
      <c r="AC32" s="20">
        <f>P32</f>
        <v>10.7</v>
      </c>
      <c r="AD32" s="143">
        <f t="shared" si="6"/>
        <v>520.8904948037587</v>
      </c>
      <c r="AE32" s="40">
        <f t="shared" si="7"/>
        <v>430.55778338722337</v>
      </c>
      <c r="AF32" s="41">
        <f t="shared" si="8"/>
        <v>90.33271141653512</v>
      </c>
      <c r="AG32" s="144">
        <f t="shared" si="9"/>
        <v>696.4905319499202</v>
      </c>
      <c r="AH32" s="145">
        <f t="shared" si="10"/>
        <v>175.6000371461617</v>
      </c>
      <c r="AI32" s="24">
        <f>AC32*100/AA32</f>
        <v>17.3419773095624</v>
      </c>
    </row>
    <row r="33" spans="1:35" s="13" customFormat="1" ht="19.5" customHeight="1">
      <c r="A33" s="14">
        <v>28</v>
      </c>
      <c r="B33" s="15" t="s">
        <v>146</v>
      </c>
      <c r="C33" s="137">
        <v>2982</v>
      </c>
      <c r="D33" s="138">
        <f t="shared" si="12"/>
        <v>59.6</v>
      </c>
      <c r="E33" s="10">
        <f t="shared" si="12"/>
        <v>58.6</v>
      </c>
      <c r="F33" s="10">
        <f t="shared" si="12"/>
        <v>1</v>
      </c>
      <c r="G33" s="139">
        <f t="shared" si="1"/>
        <v>0</v>
      </c>
      <c r="H33" s="21">
        <v>0</v>
      </c>
      <c r="I33" s="21">
        <v>0</v>
      </c>
      <c r="J33" s="139">
        <f t="shared" si="13"/>
        <v>51.1</v>
      </c>
      <c r="K33" s="18">
        <v>50.2</v>
      </c>
      <c r="L33" s="18">
        <v>0.9</v>
      </c>
      <c r="M33" s="139">
        <f t="shared" si="14"/>
        <v>5.5</v>
      </c>
      <c r="N33" s="18">
        <v>5.4</v>
      </c>
      <c r="O33" s="18">
        <v>0.1</v>
      </c>
      <c r="P33" s="139">
        <f t="shared" si="15"/>
        <v>3</v>
      </c>
      <c r="Q33" s="18">
        <v>3</v>
      </c>
      <c r="R33" s="18">
        <v>0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20.1</v>
      </c>
      <c r="Z33" s="141">
        <f>D33+Y33</f>
        <v>79.7</v>
      </c>
      <c r="AA33" s="142">
        <f t="shared" si="3"/>
        <v>59.6</v>
      </c>
      <c r="AB33" s="19">
        <f t="shared" si="4"/>
        <v>56.6</v>
      </c>
      <c r="AC33" s="20">
        <f t="shared" si="5"/>
        <v>3</v>
      </c>
      <c r="AD33" s="143">
        <f t="shared" si="6"/>
        <v>644.7285865732026</v>
      </c>
      <c r="AE33" s="40">
        <f t="shared" si="7"/>
        <v>612.2758053698535</v>
      </c>
      <c r="AF33" s="41">
        <f t="shared" si="8"/>
        <v>32.452781203349126</v>
      </c>
      <c r="AG33" s="144">
        <f t="shared" si="9"/>
        <v>862.1622206356418</v>
      </c>
      <c r="AH33" s="145">
        <f t="shared" si="10"/>
        <v>217.43363406243915</v>
      </c>
      <c r="AI33" s="24">
        <f t="shared" si="11"/>
        <v>5.033557046979865</v>
      </c>
    </row>
    <row r="34" spans="1:35" s="13" customFormat="1" ht="19.5" customHeight="1">
      <c r="A34" s="17">
        <v>29</v>
      </c>
      <c r="B34" s="15" t="s">
        <v>49</v>
      </c>
      <c r="C34" s="137">
        <v>10421</v>
      </c>
      <c r="D34" s="138">
        <f t="shared" si="12"/>
        <v>148.7</v>
      </c>
      <c r="E34" s="10">
        <f t="shared" si="12"/>
        <v>147.4</v>
      </c>
      <c r="F34" s="10">
        <f t="shared" si="12"/>
        <v>1.3</v>
      </c>
      <c r="G34" s="139">
        <f t="shared" si="1"/>
        <v>0</v>
      </c>
      <c r="H34" s="21">
        <v>0</v>
      </c>
      <c r="I34" s="21">
        <v>0</v>
      </c>
      <c r="J34" s="139">
        <f t="shared" si="13"/>
        <v>96.89999999999999</v>
      </c>
      <c r="K34" s="18">
        <v>96.8</v>
      </c>
      <c r="L34" s="18">
        <v>0.1</v>
      </c>
      <c r="M34" s="139">
        <f t="shared" si="14"/>
        <v>5.300000000000001</v>
      </c>
      <c r="N34" s="18">
        <v>4.4</v>
      </c>
      <c r="O34" s="21">
        <v>0.9</v>
      </c>
      <c r="P34" s="139">
        <f t="shared" si="15"/>
        <v>23.7</v>
      </c>
      <c r="Q34" s="18">
        <v>23.7</v>
      </c>
      <c r="R34" s="18">
        <v>0</v>
      </c>
      <c r="S34" s="139">
        <f t="shared" si="16"/>
        <v>0</v>
      </c>
      <c r="T34" s="18">
        <v>0</v>
      </c>
      <c r="U34" s="18">
        <v>0</v>
      </c>
      <c r="V34" s="139">
        <f t="shared" si="17"/>
        <v>22.8</v>
      </c>
      <c r="W34" s="18">
        <v>22.5</v>
      </c>
      <c r="X34" s="18">
        <v>0.3</v>
      </c>
      <c r="Y34" s="140">
        <v>29.9</v>
      </c>
      <c r="Z34" s="141">
        <f t="shared" si="2"/>
        <v>178.6</v>
      </c>
      <c r="AA34" s="142">
        <f t="shared" si="3"/>
        <v>148.7</v>
      </c>
      <c r="AB34" s="19">
        <f t="shared" si="4"/>
        <v>124.99999999999999</v>
      </c>
      <c r="AC34" s="20">
        <f t="shared" si="5"/>
        <v>23.7</v>
      </c>
      <c r="AD34" s="143">
        <f t="shared" si="6"/>
        <v>460.29883826392734</v>
      </c>
      <c r="AE34" s="40">
        <f t="shared" si="7"/>
        <v>386.9358088970472</v>
      </c>
      <c r="AF34" s="41">
        <f t="shared" si="8"/>
        <v>73.36302936688016</v>
      </c>
      <c r="AG34" s="144">
        <f t="shared" si="9"/>
        <v>552.8538837521011</v>
      </c>
      <c r="AH34" s="145">
        <f t="shared" si="10"/>
        <v>92.55504548817369</v>
      </c>
      <c r="AI34" s="24">
        <f t="shared" si="11"/>
        <v>15.938130464021521</v>
      </c>
    </row>
    <row r="35" spans="1:35" s="16" customFormat="1" ht="19.5" customHeight="1">
      <c r="A35" s="17">
        <v>30</v>
      </c>
      <c r="B35" s="15" t="s">
        <v>50</v>
      </c>
      <c r="C35" s="137">
        <v>4634</v>
      </c>
      <c r="D35" s="138">
        <f>G35+J35+M35+P35+S35+V35</f>
        <v>74.9</v>
      </c>
      <c r="E35" s="10">
        <f>H35+K35+N35+Q35+T35+W35</f>
        <v>69.4</v>
      </c>
      <c r="F35" s="10">
        <f>I35+L35+O35+R35+U35+X35</f>
        <v>5.5</v>
      </c>
      <c r="G35" s="139">
        <f>SUM(H35:I35)</f>
        <v>0</v>
      </c>
      <c r="H35" s="21">
        <v>0</v>
      </c>
      <c r="I35" s="21">
        <v>0</v>
      </c>
      <c r="J35" s="139">
        <f>SUM(K35:L35)</f>
        <v>61.1</v>
      </c>
      <c r="K35" s="18">
        <v>57.7</v>
      </c>
      <c r="L35" s="18">
        <v>3.4</v>
      </c>
      <c r="M35" s="139">
        <f>SUM(N35:O35)</f>
        <v>6.4</v>
      </c>
      <c r="N35" s="18">
        <v>4.4</v>
      </c>
      <c r="O35" s="21">
        <v>2</v>
      </c>
      <c r="P35" s="139">
        <f>SUM(Q35:R35)</f>
        <v>7.3999999999999995</v>
      </c>
      <c r="Q35" s="18">
        <v>7.3</v>
      </c>
      <c r="R35" s="18">
        <v>0.1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108.9</v>
      </c>
      <c r="Z35" s="141">
        <f>D35+Y35</f>
        <v>183.8</v>
      </c>
      <c r="AA35" s="142">
        <f t="shared" si="3"/>
        <v>74.9</v>
      </c>
      <c r="AB35" s="19">
        <f>G35+J35+M35+S35+V35</f>
        <v>67.5</v>
      </c>
      <c r="AC35" s="20">
        <f>P35</f>
        <v>7.3999999999999995</v>
      </c>
      <c r="AD35" s="143">
        <f t="shared" si="6"/>
        <v>521.3916772244422</v>
      </c>
      <c r="AE35" s="40">
        <f t="shared" si="7"/>
        <v>469.87901485513805</v>
      </c>
      <c r="AF35" s="41">
        <f t="shared" si="8"/>
        <v>51.51266236930402</v>
      </c>
      <c r="AG35" s="144">
        <f t="shared" si="9"/>
        <v>1279.4631545240647</v>
      </c>
      <c r="AH35" s="145">
        <f t="shared" si="10"/>
        <v>758.0714772996228</v>
      </c>
      <c r="AI35" s="24">
        <f>AC35*100/AA35</f>
        <v>9.879839786381842</v>
      </c>
    </row>
    <row r="36" spans="1:35" s="13" customFormat="1" ht="19.5" customHeight="1">
      <c r="A36" s="17">
        <v>31</v>
      </c>
      <c r="B36" s="15" t="s">
        <v>147</v>
      </c>
      <c r="C36" s="137">
        <v>6470</v>
      </c>
      <c r="D36" s="138">
        <f t="shared" si="12"/>
        <v>89.39999999999999</v>
      </c>
      <c r="E36" s="10">
        <f t="shared" si="12"/>
        <v>88.3</v>
      </c>
      <c r="F36" s="10">
        <f t="shared" si="12"/>
        <v>1.1</v>
      </c>
      <c r="G36" s="139">
        <f t="shared" si="1"/>
        <v>0</v>
      </c>
      <c r="H36" s="21">
        <v>0</v>
      </c>
      <c r="I36" s="18">
        <v>0</v>
      </c>
      <c r="J36" s="139">
        <f t="shared" si="13"/>
        <v>67.8</v>
      </c>
      <c r="K36" s="18">
        <v>67.7</v>
      </c>
      <c r="L36" s="18">
        <v>0.1</v>
      </c>
      <c r="M36" s="139">
        <f t="shared" si="14"/>
        <v>4.3</v>
      </c>
      <c r="N36" s="18">
        <v>4.1</v>
      </c>
      <c r="O36" s="18">
        <v>0.2</v>
      </c>
      <c r="P36" s="139">
        <f t="shared" si="15"/>
        <v>11.1</v>
      </c>
      <c r="Q36" s="18">
        <v>10.6</v>
      </c>
      <c r="R36" s="18">
        <v>0.5</v>
      </c>
      <c r="S36" s="139">
        <f t="shared" si="16"/>
        <v>0</v>
      </c>
      <c r="T36" s="18">
        <v>0</v>
      </c>
      <c r="U36" s="18">
        <v>0</v>
      </c>
      <c r="V36" s="139">
        <f>SUM(W36:X36)</f>
        <v>6.2</v>
      </c>
      <c r="W36" s="18">
        <v>5.9</v>
      </c>
      <c r="X36" s="18">
        <v>0.3</v>
      </c>
      <c r="Y36" s="140">
        <v>25.8</v>
      </c>
      <c r="Z36" s="141">
        <f t="shared" si="2"/>
        <v>115.19999999999999</v>
      </c>
      <c r="AA36" s="142">
        <f t="shared" si="3"/>
        <v>89.39999999999999</v>
      </c>
      <c r="AB36" s="19">
        <f t="shared" si="4"/>
        <v>78.3</v>
      </c>
      <c r="AC36" s="20">
        <f t="shared" si="5"/>
        <v>11.1</v>
      </c>
      <c r="AD36" s="143">
        <f t="shared" si="6"/>
        <v>445.7296704392481</v>
      </c>
      <c r="AE36" s="40">
        <f t="shared" si="7"/>
        <v>390.38739592162335</v>
      </c>
      <c r="AF36" s="41">
        <f t="shared" si="8"/>
        <v>55.342274517624766</v>
      </c>
      <c r="AG36" s="144">
        <f t="shared" si="9"/>
        <v>574.3630652639974</v>
      </c>
      <c r="AH36" s="145">
        <f t="shared" si="10"/>
        <v>128.63339482474947</v>
      </c>
      <c r="AI36" s="24">
        <f t="shared" si="11"/>
        <v>12.416107382550337</v>
      </c>
    </row>
    <row r="37" spans="1:35" s="13" customFormat="1" ht="19.5" customHeight="1">
      <c r="A37" s="17">
        <v>32</v>
      </c>
      <c r="B37" s="15" t="s">
        <v>148</v>
      </c>
      <c r="C37" s="137">
        <v>18805</v>
      </c>
      <c r="D37" s="138">
        <f t="shared" si="12"/>
        <v>269.09999999999997</v>
      </c>
      <c r="E37" s="10">
        <f t="shared" si="12"/>
        <v>238.29999999999998</v>
      </c>
      <c r="F37" s="10">
        <f t="shared" si="12"/>
        <v>30.8</v>
      </c>
      <c r="G37" s="139">
        <f t="shared" si="1"/>
        <v>0</v>
      </c>
      <c r="H37" s="18">
        <v>0</v>
      </c>
      <c r="I37" s="18">
        <v>0</v>
      </c>
      <c r="J37" s="139">
        <f t="shared" si="13"/>
        <v>209.79999999999998</v>
      </c>
      <c r="K37" s="18">
        <v>191.2</v>
      </c>
      <c r="L37" s="18">
        <v>18.6</v>
      </c>
      <c r="M37" s="139">
        <f t="shared" si="14"/>
        <v>28.400000000000002</v>
      </c>
      <c r="N37" s="18">
        <v>19.1</v>
      </c>
      <c r="O37" s="18">
        <v>9.3</v>
      </c>
      <c r="P37" s="139">
        <f t="shared" si="15"/>
        <v>30.9</v>
      </c>
      <c r="Q37" s="18">
        <v>28</v>
      </c>
      <c r="R37" s="18">
        <v>2.9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60</v>
      </c>
      <c r="Z37" s="141">
        <f t="shared" si="2"/>
        <v>329.09999999999997</v>
      </c>
      <c r="AA37" s="142">
        <f t="shared" si="3"/>
        <v>269.09999999999997</v>
      </c>
      <c r="AB37" s="19">
        <f t="shared" si="4"/>
        <v>238.2</v>
      </c>
      <c r="AC37" s="20">
        <f t="shared" si="5"/>
        <v>30.9</v>
      </c>
      <c r="AD37" s="143">
        <f t="shared" si="6"/>
        <v>461.61367515502906</v>
      </c>
      <c r="AE37" s="40">
        <f t="shared" si="7"/>
        <v>408.60786853187636</v>
      </c>
      <c r="AF37" s="41">
        <f t="shared" si="8"/>
        <v>53.00580662315272</v>
      </c>
      <c r="AG37" s="144">
        <f t="shared" si="9"/>
        <v>564.5375715106654</v>
      </c>
      <c r="AH37" s="145">
        <f t="shared" si="10"/>
        <v>102.92389635563637</v>
      </c>
      <c r="AI37" s="24">
        <f t="shared" si="11"/>
        <v>11.482720178372354</v>
      </c>
    </row>
    <row r="38" spans="1:35" s="13" customFormat="1" ht="19.5" customHeight="1" thickBot="1">
      <c r="A38" s="25">
        <v>33</v>
      </c>
      <c r="B38" s="26" t="s">
        <v>53</v>
      </c>
      <c r="C38" s="149">
        <v>14124</v>
      </c>
      <c r="D38" s="150">
        <f t="shared" si="12"/>
        <v>209.4</v>
      </c>
      <c r="E38" s="27">
        <f t="shared" si="12"/>
        <v>203.1</v>
      </c>
      <c r="F38" s="27">
        <f t="shared" si="12"/>
        <v>6.300000000000001</v>
      </c>
      <c r="G38" s="151">
        <f t="shared" si="1"/>
        <v>0</v>
      </c>
      <c r="H38" s="27">
        <v>0</v>
      </c>
      <c r="I38" s="27">
        <v>0</v>
      </c>
      <c r="J38" s="151">
        <f t="shared" si="13"/>
        <v>154</v>
      </c>
      <c r="K38" s="27">
        <v>153</v>
      </c>
      <c r="L38" s="27">
        <v>1</v>
      </c>
      <c r="M38" s="151">
        <f t="shared" si="14"/>
        <v>6</v>
      </c>
      <c r="N38" s="27">
        <v>5</v>
      </c>
      <c r="O38" s="27">
        <v>1</v>
      </c>
      <c r="P38" s="151">
        <f t="shared" si="15"/>
        <v>34.1</v>
      </c>
      <c r="Q38" s="27">
        <v>34</v>
      </c>
      <c r="R38" s="27">
        <v>0.1</v>
      </c>
      <c r="S38" s="151">
        <f t="shared" si="16"/>
        <v>0</v>
      </c>
      <c r="T38" s="27">
        <v>0</v>
      </c>
      <c r="U38" s="27">
        <v>0</v>
      </c>
      <c r="V38" s="151">
        <f t="shared" si="17"/>
        <v>15.3</v>
      </c>
      <c r="W38" s="27">
        <v>11.1</v>
      </c>
      <c r="X38" s="27">
        <v>4.2</v>
      </c>
      <c r="Y38" s="152">
        <v>70.2</v>
      </c>
      <c r="Z38" s="153">
        <f t="shared" si="2"/>
        <v>279.6</v>
      </c>
      <c r="AA38" s="154">
        <f t="shared" si="3"/>
        <v>209.4</v>
      </c>
      <c r="AB38" s="28">
        <f t="shared" si="4"/>
        <v>175.3</v>
      </c>
      <c r="AC38" s="29">
        <f t="shared" si="5"/>
        <v>34.1</v>
      </c>
      <c r="AD38" s="155">
        <f t="shared" si="6"/>
        <v>478.25252829774985</v>
      </c>
      <c r="AE38" s="42">
        <f t="shared" si="7"/>
        <v>400.3709083600552</v>
      </c>
      <c r="AF38" s="43">
        <f t="shared" si="8"/>
        <v>77.88161993769471</v>
      </c>
      <c r="AG38" s="156">
        <f t="shared" si="9"/>
        <v>638.5836051196318</v>
      </c>
      <c r="AH38" s="157">
        <f t="shared" si="10"/>
        <v>160.33107682188177</v>
      </c>
      <c r="AI38" s="44">
        <f t="shared" si="11"/>
        <v>16.284622731614135</v>
      </c>
    </row>
    <row r="39" spans="1:34" s="13" customFormat="1" ht="15" customHeight="1">
      <c r="A39" s="30"/>
      <c r="C39" s="30"/>
      <c r="D39" s="46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46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H6" sqref="H6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149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1319511</v>
      </c>
      <c r="D5" s="120">
        <f>SUM(E5:F5)</f>
        <v>22037.2</v>
      </c>
      <c r="E5" s="48">
        <f>SUM(E6:E38)</f>
        <v>21259.4</v>
      </c>
      <c r="F5" s="48">
        <f>SUM(F6:F38)</f>
        <v>777.8000000000003</v>
      </c>
      <c r="G5" s="121">
        <f aca="true" t="shared" si="0" ref="G5:AC5">SUM(G6:G38)</f>
        <v>622.9</v>
      </c>
      <c r="H5" s="49">
        <f t="shared" si="0"/>
        <v>622.9</v>
      </c>
      <c r="I5" s="49">
        <f t="shared" si="0"/>
        <v>0</v>
      </c>
      <c r="J5" s="121">
        <f t="shared" si="0"/>
        <v>16879.000000000004</v>
      </c>
      <c r="K5" s="49">
        <f t="shared" si="0"/>
        <v>16301.300000000001</v>
      </c>
      <c r="L5" s="49">
        <f t="shared" si="0"/>
        <v>577.6999999999999</v>
      </c>
      <c r="M5" s="121">
        <f t="shared" si="0"/>
        <v>733.3</v>
      </c>
      <c r="N5" s="49">
        <f t="shared" si="0"/>
        <v>664.9999999999998</v>
      </c>
      <c r="O5" s="49">
        <f t="shared" si="0"/>
        <v>68.3</v>
      </c>
      <c r="P5" s="121">
        <f t="shared" si="0"/>
        <v>3620.2000000000003</v>
      </c>
      <c r="Q5" s="49">
        <f t="shared" si="0"/>
        <v>3549.4000000000005</v>
      </c>
      <c r="R5" s="49">
        <f t="shared" si="0"/>
        <v>70.8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181.8</v>
      </c>
      <c r="W5" s="49">
        <f t="shared" si="0"/>
        <v>120.79999999999998</v>
      </c>
      <c r="X5" s="49">
        <f t="shared" si="0"/>
        <v>61.00000000000001</v>
      </c>
      <c r="Y5" s="122">
        <f t="shared" si="0"/>
        <v>9910.9</v>
      </c>
      <c r="Z5" s="123">
        <f t="shared" si="0"/>
        <v>31948.10000000001</v>
      </c>
      <c r="AA5" s="124">
        <f t="shared" si="0"/>
        <v>22037.200000000004</v>
      </c>
      <c r="AB5" s="50">
        <f t="shared" si="0"/>
        <v>18417</v>
      </c>
      <c r="AC5" s="51">
        <f t="shared" si="0"/>
        <v>3620.2000000000003</v>
      </c>
      <c r="AD5" s="125">
        <f>AA5/C5/31*1000000</f>
        <v>538.743079333813</v>
      </c>
      <c r="AE5" s="52">
        <f>AB5/C5/31*1000000</f>
        <v>450.240107277278</v>
      </c>
      <c r="AF5" s="53">
        <f>AC5/C5/31*1000000</f>
        <v>88.50297205653483</v>
      </c>
      <c r="AG5" s="126">
        <f>Z5/C5/31*1000000</f>
        <v>781.0346946465337</v>
      </c>
      <c r="AH5" s="127">
        <f>Y5/C5/31*1000000</f>
        <v>242.29161531272055</v>
      </c>
      <c r="AI5" s="54">
        <f>AC5*100/AA5</f>
        <v>16.427676837347754</v>
      </c>
    </row>
    <row r="6" spans="1:35" s="13" customFormat="1" ht="19.5" customHeight="1" thickTop="1">
      <c r="A6" s="8">
        <v>1</v>
      </c>
      <c r="B6" s="9" t="s">
        <v>20</v>
      </c>
      <c r="C6" s="128">
        <v>295150</v>
      </c>
      <c r="D6" s="129">
        <f>G6+J6+M6+P6+S6+V6</f>
        <v>5284.4000000000015</v>
      </c>
      <c r="E6" s="10">
        <f>H6+K6+N6+Q6+T6+W6</f>
        <v>5258.5</v>
      </c>
      <c r="F6" s="10">
        <f>I6+L6+O6+R6+U6+X6</f>
        <v>25.9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3912.6000000000004</v>
      </c>
      <c r="K6" s="10">
        <v>3893.8</v>
      </c>
      <c r="L6" s="10">
        <v>18.8</v>
      </c>
      <c r="M6" s="130">
        <f>SUM(N6:O6)</f>
        <v>278.59999999999997</v>
      </c>
      <c r="N6" s="10">
        <v>277.9</v>
      </c>
      <c r="O6" s="10">
        <v>0.7</v>
      </c>
      <c r="P6" s="130">
        <f>SUM(Q6:R6)</f>
        <v>1052.1000000000001</v>
      </c>
      <c r="Q6" s="10">
        <v>1051.9</v>
      </c>
      <c r="R6" s="10">
        <v>0.2</v>
      </c>
      <c r="S6" s="130">
        <f>SUM(T6:U6)</f>
        <v>0</v>
      </c>
      <c r="T6" s="10">
        <v>0</v>
      </c>
      <c r="U6" s="10">
        <v>0</v>
      </c>
      <c r="V6" s="130">
        <f>SUM(W6:X6)</f>
        <v>41.1</v>
      </c>
      <c r="W6" s="10">
        <v>34.9</v>
      </c>
      <c r="X6" s="10">
        <v>6.2</v>
      </c>
      <c r="Y6" s="131">
        <v>3078.7</v>
      </c>
      <c r="Z6" s="132">
        <f aca="true" t="shared" si="2" ref="Z6:Z38">D6+Y6</f>
        <v>8363.100000000002</v>
      </c>
      <c r="AA6" s="133">
        <f aca="true" t="shared" si="3" ref="AA6:AA38">SUM(AB6:AC6)</f>
        <v>5284.4000000000015</v>
      </c>
      <c r="AB6" s="11">
        <f aca="true" t="shared" si="4" ref="AB6:AB38">G6+J6+M6+S6+V6</f>
        <v>4232.300000000001</v>
      </c>
      <c r="AC6" s="12">
        <f aca="true" t="shared" si="5" ref="AC6:AC38">P6</f>
        <v>1052.1000000000001</v>
      </c>
      <c r="AD6" s="134">
        <f>AA6/C6/31*1000000</f>
        <v>577.5521468034298</v>
      </c>
      <c r="AE6" s="36">
        <f>AB6/C6/31*1000000</f>
        <v>462.56414179777374</v>
      </c>
      <c r="AF6" s="37">
        <f>AC6/C6/31*1000000</f>
        <v>114.98800500565596</v>
      </c>
      <c r="AG6" s="135">
        <f>Z6/C6/31*1000000</f>
        <v>914.0349630860198</v>
      </c>
      <c r="AH6" s="136">
        <f>Y6/C6/31*1000000</f>
        <v>336.48281628259</v>
      </c>
      <c r="AI6" s="38">
        <f aca="true" t="shared" si="6" ref="AI6:AI38">AC6*100/AA6</f>
        <v>19.909545076072966</v>
      </c>
    </row>
    <row r="7" spans="1:35" s="16" customFormat="1" ht="19.5" customHeight="1">
      <c r="A7" s="14">
        <v>2</v>
      </c>
      <c r="B7" s="39" t="s">
        <v>21</v>
      </c>
      <c r="C7" s="137">
        <v>58132</v>
      </c>
      <c r="D7" s="129">
        <f aca="true" t="shared" si="7" ref="D7:F38">G7+J7+M7+P7+S7+V7</f>
        <v>1047.8</v>
      </c>
      <c r="E7" s="10">
        <f t="shared" si="7"/>
        <v>933.4999999999999</v>
      </c>
      <c r="F7" s="10">
        <f t="shared" si="7"/>
        <v>114.29999999999998</v>
      </c>
      <c r="G7" s="130">
        <f>SUM(H7:I7)</f>
        <v>0</v>
      </c>
      <c r="H7" s="10">
        <v>0</v>
      </c>
      <c r="I7" s="10">
        <v>0</v>
      </c>
      <c r="J7" s="130">
        <f>SUM(K7:L7)</f>
        <v>829.4</v>
      </c>
      <c r="K7" s="10">
        <v>770.8</v>
      </c>
      <c r="L7" s="10">
        <v>58.6</v>
      </c>
      <c r="M7" s="130">
        <f>SUM(N7:O7)</f>
        <v>27</v>
      </c>
      <c r="N7" s="10">
        <v>17</v>
      </c>
      <c r="O7" s="10">
        <v>10</v>
      </c>
      <c r="P7" s="130">
        <f>SUM(Q7:R7)</f>
        <v>172.9</v>
      </c>
      <c r="Q7" s="10">
        <v>140.8</v>
      </c>
      <c r="R7" s="10">
        <v>32.1</v>
      </c>
      <c r="S7" s="130">
        <f>SUM(T7:U7)</f>
        <v>0</v>
      </c>
      <c r="T7" s="10">
        <v>0</v>
      </c>
      <c r="U7" s="10">
        <v>0</v>
      </c>
      <c r="V7" s="130">
        <f>SUM(W7:X7)</f>
        <v>18.5</v>
      </c>
      <c r="W7" s="10">
        <v>4.9</v>
      </c>
      <c r="X7" s="10">
        <v>13.6</v>
      </c>
      <c r="Y7" s="131">
        <v>387.2</v>
      </c>
      <c r="Z7" s="132">
        <f>D7+Y7</f>
        <v>1435</v>
      </c>
      <c r="AA7" s="133">
        <f>SUM(AB7:AC7)</f>
        <v>1047.8</v>
      </c>
      <c r="AB7" s="11">
        <f>G7+J7+M7+S7+V7</f>
        <v>874.9</v>
      </c>
      <c r="AC7" s="12">
        <f>P7</f>
        <v>172.9</v>
      </c>
      <c r="AD7" s="134">
        <f>AA7/C7/31*1000000</f>
        <v>581.4353540218813</v>
      </c>
      <c r="AE7" s="36">
        <f>AB7/C7/31*1000000</f>
        <v>485.4913067701316</v>
      </c>
      <c r="AF7" s="37">
        <f>AC7/C7/31*1000000</f>
        <v>95.94404725174964</v>
      </c>
      <c r="AG7" s="135">
        <f>Z7/C7/31*1000000</f>
        <v>796.2967484456954</v>
      </c>
      <c r="AH7" s="136">
        <f>Y7/C7/31*1000000</f>
        <v>214.8613944238141</v>
      </c>
      <c r="AI7" s="38">
        <f>AC7*100/AA7</f>
        <v>16.501240694789082</v>
      </c>
    </row>
    <row r="8" spans="1:35" s="16" customFormat="1" ht="19.5" customHeight="1">
      <c r="A8" s="14">
        <v>3</v>
      </c>
      <c r="B8" s="15" t="s">
        <v>22</v>
      </c>
      <c r="C8" s="137">
        <v>39380</v>
      </c>
      <c r="D8" s="129">
        <f t="shared" si="7"/>
        <v>722</v>
      </c>
      <c r="E8" s="10">
        <f t="shared" si="7"/>
        <v>668.8000000000001</v>
      </c>
      <c r="F8" s="10">
        <f t="shared" si="7"/>
        <v>53.199999999999996</v>
      </c>
      <c r="G8" s="130">
        <f>SUM(H8:I8)</f>
        <v>0</v>
      </c>
      <c r="H8" s="10">
        <v>0</v>
      </c>
      <c r="I8" s="10">
        <v>0</v>
      </c>
      <c r="J8" s="130">
        <f>SUM(K8:L8)</f>
        <v>658.6</v>
      </c>
      <c r="K8" s="10">
        <v>611.5</v>
      </c>
      <c r="L8" s="10">
        <v>47.1</v>
      </c>
      <c r="M8" s="130">
        <f>SUM(N8:O8)</f>
        <v>46</v>
      </c>
      <c r="N8" s="10">
        <v>43.7</v>
      </c>
      <c r="O8" s="10">
        <v>2.3</v>
      </c>
      <c r="P8" s="130">
        <f>SUM(Q8:R8)</f>
        <v>17.4</v>
      </c>
      <c r="Q8" s="10">
        <v>13.6</v>
      </c>
      <c r="R8" s="10">
        <v>3.8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68.5</v>
      </c>
      <c r="Z8" s="132">
        <f>D8+Y8</f>
        <v>790.5</v>
      </c>
      <c r="AA8" s="133">
        <f>SUM(AB8:AC8)</f>
        <v>722</v>
      </c>
      <c r="AB8" s="11">
        <f>G8+J8+M8+S8+V8</f>
        <v>704.6</v>
      </c>
      <c r="AC8" s="12">
        <f>P8</f>
        <v>17.4</v>
      </c>
      <c r="AD8" s="134">
        <f>AA8/C8/31*1000000</f>
        <v>591.4251544094759</v>
      </c>
      <c r="AE8" s="36">
        <f>AB8/C8/31*1000000</f>
        <v>577.1719720178902</v>
      </c>
      <c r="AF8" s="37">
        <f>AC8/C8/31*1000000</f>
        <v>14.253182391585707</v>
      </c>
      <c r="AG8" s="135">
        <f>Z8/C8/31*1000000</f>
        <v>647.5368207211783</v>
      </c>
      <c r="AH8" s="136">
        <f>Y8/C8/31*1000000</f>
        <v>56.11166631170236</v>
      </c>
      <c r="AI8" s="38">
        <f>AC8*100/AA8</f>
        <v>2.4099722991689747</v>
      </c>
    </row>
    <row r="9" spans="1:35" s="13" customFormat="1" ht="19.5" customHeight="1">
      <c r="A9" s="17">
        <v>4</v>
      </c>
      <c r="B9" s="15" t="s">
        <v>23</v>
      </c>
      <c r="C9" s="137">
        <v>101359</v>
      </c>
      <c r="D9" s="138">
        <f t="shared" si="7"/>
        <v>1510.3999999999999</v>
      </c>
      <c r="E9" s="10">
        <f t="shared" si="7"/>
        <v>1491.6</v>
      </c>
      <c r="F9" s="10">
        <f t="shared" si="7"/>
        <v>18.8</v>
      </c>
      <c r="G9" s="139">
        <f t="shared" si="1"/>
        <v>0</v>
      </c>
      <c r="H9" s="18">
        <v>0</v>
      </c>
      <c r="I9" s="18">
        <v>0</v>
      </c>
      <c r="J9" s="139">
        <f aca="true" t="shared" si="8" ref="J9:J38">SUM(K9:L9)</f>
        <v>1332</v>
      </c>
      <c r="K9" s="18">
        <v>1321.1</v>
      </c>
      <c r="L9" s="18">
        <v>10.9</v>
      </c>
      <c r="M9" s="139">
        <f aca="true" t="shared" si="9" ref="M9:M38">SUM(N9:O9)</f>
        <v>51.300000000000004</v>
      </c>
      <c r="N9" s="18">
        <v>49.2</v>
      </c>
      <c r="O9" s="18">
        <v>2.1</v>
      </c>
      <c r="P9" s="139">
        <f aca="true" t="shared" si="10" ref="P9:P38">SUM(Q9:R9)</f>
        <v>121.3</v>
      </c>
      <c r="Q9" s="18">
        <v>121.3</v>
      </c>
      <c r="R9" s="18">
        <v>0</v>
      </c>
      <c r="S9" s="139">
        <f aca="true" t="shared" si="11" ref="S9:S38">SUM(T9:U9)</f>
        <v>0</v>
      </c>
      <c r="T9" s="18">
        <v>0</v>
      </c>
      <c r="U9" s="18">
        <v>0</v>
      </c>
      <c r="V9" s="139">
        <f aca="true" t="shared" si="12" ref="V9:V38">SUM(W9:X9)</f>
        <v>5.8</v>
      </c>
      <c r="W9" s="18">
        <v>0</v>
      </c>
      <c r="X9" s="18">
        <v>5.8</v>
      </c>
      <c r="Y9" s="140">
        <v>1094.2</v>
      </c>
      <c r="Z9" s="141">
        <f t="shared" si="2"/>
        <v>2604.6</v>
      </c>
      <c r="AA9" s="142">
        <f t="shared" si="3"/>
        <v>1510.3999999999999</v>
      </c>
      <c r="AB9" s="19">
        <f t="shared" si="4"/>
        <v>1389.1</v>
      </c>
      <c r="AC9" s="20">
        <f t="shared" si="5"/>
        <v>121.3</v>
      </c>
      <c r="AD9" s="143">
        <f aca="true" t="shared" si="13" ref="AD9:AD38">AA9/C9/31*1000000</f>
        <v>480.69318605315055</v>
      </c>
      <c r="AE9" s="40">
        <f aca="true" t="shared" si="14" ref="AE9:AE38">AB9/C9/31*1000000</f>
        <v>442.08878757046574</v>
      </c>
      <c r="AF9" s="41">
        <f aca="true" t="shared" si="15" ref="AF9:AF38">AC9/C9/31*1000000</f>
        <v>38.60439848268483</v>
      </c>
      <c r="AG9" s="144">
        <f aca="true" t="shared" si="16" ref="AG9:AG38">Z9/C9/31*1000000</f>
        <v>828.9284112778311</v>
      </c>
      <c r="AH9" s="145">
        <f aca="true" t="shared" si="17" ref="AH9:AH38">Y9/C9/31*1000000</f>
        <v>348.23522522468045</v>
      </c>
      <c r="AI9" s="24">
        <f t="shared" si="6"/>
        <v>8.030985169491526</v>
      </c>
    </row>
    <row r="10" spans="1:35" s="13" customFormat="1" ht="19.5" customHeight="1">
      <c r="A10" s="17">
        <v>5</v>
      </c>
      <c r="B10" s="15" t="s">
        <v>150</v>
      </c>
      <c r="C10" s="137">
        <v>94143</v>
      </c>
      <c r="D10" s="138">
        <f t="shared" si="7"/>
        <v>1311.5</v>
      </c>
      <c r="E10" s="10">
        <f t="shared" si="7"/>
        <v>1289.5</v>
      </c>
      <c r="F10" s="10">
        <f t="shared" si="7"/>
        <v>22</v>
      </c>
      <c r="G10" s="139">
        <f t="shared" si="1"/>
        <v>0</v>
      </c>
      <c r="H10" s="18">
        <v>0</v>
      </c>
      <c r="I10" s="18">
        <v>0</v>
      </c>
      <c r="J10" s="139">
        <f t="shared" si="8"/>
        <v>973.9</v>
      </c>
      <c r="K10" s="18">
        <v>956.9</v>
      </c>
      <c r="L10" s="18">
        <v>17</v>
      </c>
      <c r="M10" s="139">
        <f t="shared" si="9"/>
        <v>36.1</v>
      </c>
      <c r="N10" s="18">
        <v>31.1</v>
      </c>
      <c r="O10" s="18">
        <v>5</v>
      </c>
      <c r="P10" s="139">
        <f t="shared" si="10"/>
        <v>301.5</v>
      </c>
      <c r="Q10" s="18">
        <v>301.5</v>
      </c>
      <c r="R10" s="18">
        <v>0</v>
      </c>
      <c r="S10" s="139">
        <f t="shared" si="11"/>
        <v>0</v>
      </c>
      <c r="T10" s="18">
        <v>0</v>
      </c>
      <c r="U10" s="18">
        <v>0</v>
      </c>
      <c r="V10" s="139">
        <f t="shared" si="12"/>
        <v>0</v>
      </c>
      <c r="W10" s="18">
        <v>0</v>
      </c>
      <c r="X10" s="18">
        <v>0</v>
      </c>
      <c r="Y10" s="140">
        <v>658.4</v>
      </c>
      <c r="Z10" s="141">
        <f t="shared" si="2"/>
        <v>1969.9</v>
      </c>
      <c r="AA10" s="142">
        <f t="shared" si="3"/>
        <v>1311.5</v>
      </c>
      <c r="AB10" s="19">
        <f t="shared" si="4"/>
        <v>1010</v>
      </c>
      <c r="AC10" s="20">
        <f t="shared" si="5"/>
        <v>301.5</v>
      </c>
      <c r="AD10" s="143">
        <f t="shared" si="13"/>
        <v>449.3849953039868</v>
      </c>
      <c r="AE10" s="40">
        <f t="shared" si="14"/>
        <v>346.0761305810344</v>
      </c>
      <c r="AF10" s="41">
        <f t="shared" si="15"/>
        <v>103.30886472295235</v>
      </c>
      <c r="AG10" s="144">
        <f t="shared" si="16"/>
        <v>674.9855144867125</v>
      </c>
      <c r="AH10" s="145">
        <f t="shared" si="17"/>
        <v>225.6005191827258</v>
      </c>
      <c r="AI10" s="24">
        <f t="shared" si="6"/>
        <v>22.9889439573008</v>
      </c>
    </row>
    <row r="11" spans="1:35" s="13" customFormat="1" ht="19.5" customHeight="1">
      <c r="A11" s="17">
        <v>6</v>
      </c>
      <c r="B11" s="15" t="s">
        <v>151</v>
      </c>
      <c r="C11" s="137">
        <v>37782</v>
      </c>
      <c r="D11" s="138">
        <f t="shared" si="7"/>
        <v>744.9000000000001</v>
      </c>
      <c r="E11" s="10">
        <f t="shared" si="7"/>
        <v>685.7</v>
      </c>
      <c r="F11" s="10">
        <f t="shared" si="7"/>
        <v>59.2</v>
      </c>
      <c r="G11" s="139">
        <f>SUM(H11:I11)</f>
        <v>0</v>
      </c>
      <c r="H11" s="21">
        <v>0</v>
      </c>
      <c r="I11" s="18">
        <v>0</v>
      </c>
      <c r="J11" s="139">
        <f t="shared" si="8"/>
        <v>638.6</v>
      </c>
      <c r="K11" s="18">
        <v>595.7</v>
      </c>
      <c r="L11" s="18">
        <v>42.9</v>
      </c>
      <c r="M11" s="139">
        <f t="shared" si="9"/>
        <v>35.1</v>
      </c>
      <c r="N11" s="18">
        <v>23.3</v>
      </c>
      <c r="O11" s="18">
        <v>11.8</v>
      </c>
      <c r="P11" s="139">
        <f t="shared" si="10"/>
        <v>71.2</v>
      </c>
      <c r="Q11" s="18">
        <v>66.7</v>
      </c>
      <c r="R11" s="18">
        <v>4.5</v>
      </c>
      <c r="S11" s="139">
        <f t="shared" si="11"/>
        <v>0</v>
      </c>
      <c r="T11" s="18">
        <v>0</v>
      </c>
      <c r="U11" s="18">
        <v>0</v>
      </c>
      <c r="V11" s="139">
        <f t="shared" si="12"/>
        <v>0</v>
      </c>
      <c r="W11" s="18">
        <v>0</v>
      </c>
      <c r="X11" s="18">
        <v>0</v>
      </c>
      <c r="Y11" s="140">
        <v>273.1</v>
      </c>
      <c r="Z11" s="141">
        <f t="shared" si="2"/>
        <v>1018.0000000000001</v>
      </c>
      <c r="AA11" s="142">
        <f t="shared" si="3"/>
        <v>744.9000000000001</v>
      </c>
      <c r="AB11" s="19">
        <f t="shared" si="4"/>
        <v>673.7</v>
      </c>
      <c r="AC11" s="20">
        <f t="shared" si="5"/>
        <v>71.2</v>
      </c>
      <c r="AD11" s="143">
        <f t="shared" si="13"/>
        <v>635.9915371887279</v>
      </c>
      <c r="AE11" s="40">
        <f t="shared" si="14"/>
        <v>575.2013674373017</v>
      </c>
      <c r="AF11" s="41">
        <f t="shared" si="15"/>
        <v>60.79016975142627</v>
      </c>
      <c r="AG11" s="144">
        <f t="shared" si="16"/>
        <v>869.1628203223587</v>
      </c>
      <c r="AH11" s="145">
        <f t="shared" si="17"/>
        <v>233.17128313363082</v>
      </c>
      <c r="AI11" s="24">
        <f t="shared" si="6"/>
        <v>9.558329977178143</v>
      </c>
    </row>
    <row r="12" spans="1:35" s="13" customFormat="1" ht="19.5" customHeight="1">
      <c r="A12" s="17">
        <v>7</v>
      </c>
      <c r="B12" s="15" t="s">
        <v>26</v>
      </c>
      <c r="C12" s="137">
        <v>29721</v>
      </c>
      <c r="D12" s="138">
        <f>G12+J12+M12+P12+S12+V12</f>
        <v>461.8</v>
      </c>
      <c r="E12" s="10">
        <f>H12+K12+N12+Q12+T12+W12</f>
        <v>432.5</v>
      </c>
      <c r="F12" s="10">
        <f>I12+L12+O12+R12+U12+X12</f>
        <v>29.3</v>
      </c>
      <c r="G12" s="139">
        <f>SUM(H12:I12)</f>
        <v>0</v>
      </c>
      <c r="H12" s="21">
        <v>0</v>
      </c>
      <c r="I12" s="18">
        <v>0</v>
      </c>
      <c r="J12" s="139">
        <f>SUM(K12:L12)</f>
        <v>354.3</v>
      </c>
      <c r="K12" s="18">
        <v>336.1</v>
      </c>
      <c r="L12" s="18">
        <v>18.2</v>
      </c>
      <c r="M12" s="139">
        <f>SUM(N12:O12)</f>
        <v>7.7</v>
      </c>
      <c r="N12" s="18">
        <v>5.9</v>
      </c>
      <c r="O12" s="18">
        <v>1.8</v>
      </c>
      <c r="P12" s="139">
        <f>SUM(Q12:R12)</f>
        <v>94.8</v>
      </c>
      <c r="Q12" s="18">
        <v>88.6</v>
      </c>
      <c r="R12" s="18">
        <v>6.2</v>
      </c>
      <c r="S12" s="139">
        <f>SUM(T12:U12)</f>
        <v>0</v>
      </c>
      <c r="T12" s="18">
        <v>0</v>
      </c>
      <c r="U12" s="18">
        <v>0</v>
      </c>
      <c r="V12" s="139">
        <f>SUM(W12:X12)</f>
        <v>5</v>
      </c>
      <c r="W12" s="18">
        <v>1.9</v>
      </c>
      <c r="X12" s="18">
        <v>3.1</v>
      </c>
      <c r="Y12" s="140">
        <v>203.6</v>
      </c>
      <c r="Z12" s="141">
        <f>D12+Y12</f>
        <v>665.4</v>
      </c>
      <c r="AA12" s="142">
        <f>SUM(AB12:AC12)</f>
        <v>461.8</v>
      </c>
      <c r="AB12" s="19">
        <f>G12+J12+M12+S12+V12</f>
        <v>367</v>
      </c>
      <c r="AC12" s="20">
        <f>P12</f>
        <v>94.8</v>
      </c>
      <c r="AD12" s="143">
        <f t="shared" si="13"/>
        <v>501.22049034515624</v>
      </c>
      <c r="AE12" s="40">
        <f t="shared" si="14"/>
        <v>398.3281073119799</v>
      </c>
      <c r="AF12" s="41">
        <f t="shared" si="15"/>
        <v>102.89238303317627</v>
      </c>
      <c r="AG12" s="144">
        <f t="shared" si="16"/>
        <v>722.200334074636</v>
      </c>
      <c r="AH12" s="145">
        <f t="shared" si="17"/>
        <v>220.97984372947985</v>
      </c>
      <c r="AI12" s="24">
        <f>AC12*100/AA12</f>
        <v>20.528367258553487</v>
      </c>
    </row>
    <row r="13" spans="1:35" s="13" customFormat="1" ht="19.5" customHeight="1">
      <c r="A13" s="17">
        <v>8</v>
      </c>
      <c r="B13" s="15" t="s">
        <v>152</v>
      </c>
      <c r="C13" s="137">
        <v>127407</v>
      </c>
      <c r="D13" s="138">
        <f t="shared" si="7"/>
        <v>1973.1000000000001</v>
      </c>
      <c r="E13" s="10">
        <f t="shared" si="7"/>
        <v>1935.9</v>
      </c>
      <c r="F13" s="10">
        <f t="shared" si="7"/>
        <v>37.199999999999996</v>
      </c>
      <c r="G13" s="139">
        <f t="shared" si="1"/>
        <v>0</v>
      </c>
      <c r="H13" s="18">
        <v>0</v>
      </c>
      <c r="I13" s="18">
        <v>0</v>
      </c>
      <c r="J13" s="139">
        <f t="shared" si="8"/>
        <v>1656.2</v>
      </c>
      <c r="K13" s="18">
        <v>1631.9</v>
      </c>
      <c r="L13" s="18">
        <v>24.3</v>
      </c>
      <c r="M13" s="139">
        <f t="shared" si="9"/>
        <v>73.4</v>
      </c>
      <c r="N13" s="18">
        <v>68.2</v>
      </c>
      <c r="O13" s="18">
        <v>5.2</v>
      </c>
      <c r="P13" s="139">
        <f t="shared" si="10"/>
        <v>236.20000000000002</v>
      </c>
      <c r="Q13" s="18">
        <v>235.8</v>
      </c>
      <c r="R13" s="18">
        <v>0.4</v>
      </c>
      <c r="S13" s="139">
        <f t="shared" si="11"/>
        <v>0</v>
      </c>
      <c r="T13" s="18">
        <v>0</v>
      </c>
      <c r="U13" s="18">
        <v>0</v>
      </c>
      <c r="V13" s="139">
        <f t="shared" si="12"/>
        <v>7.3</v>
      </c>
      <c r="W13" s="18">
        <v>0</v>
      </c>
      <c r="X13" s="18">
        <v>7.3</v>
      </c>
      <c r="Y13" s="140">
        <v>733.5</v>
      </c>
      <c r="Z13" s="141">
        <f t="shared" si="2"/>
        <v>2706.6000000000004</v>
      </c>
      <c r="AA13" s="142">
        <f t="shared" si="3"/>
        <v>1973.1000000000001</v>
      </c>
      <c r="AB13" s="19">
        <f t="shared" si="4"/>
        <v>1736.9</v>
      </c>
      <c r="AC13" s="20">
        <f t="shared" si="5"/>
        <v>236.20000000000002</v>
      </c>
      <c r="AD13" s="143">
        <f t="shared" si="13"/>
        <v>499.5674264112192</v>
      </c>
      <c r="AE13" s="40">
        <f t="shared" si="14"/>
        <v>439.7641594108999</v>
      </c>
      <c r="AF13" s="41">
        <f t="shared" si="15"/>
        <v>59.80326700031927</v>
      </c>
      <c r="AG13" s="144">
        <f t="shared" si="16"/>
        <v>685.2816361687729</v>
      </c>
      <c r="AH13" s="145">
        <f t="shared" si="17"/>
        <v>185.71420975755368</v>
      </c>
      <c r="AI13" s="24">
        <f t="shared" si="6"/>
        <v>11.971010085652019</v>
      </c>
    </row>
    <row r="14" spans="1:35" s="16" customFormat="1" ht="19.5" customHeight="1">
      <c r="A14" s="14">
        <v>9</v>
      </c>
      <c r="B14" s="15" t="s">
        <v>153</v>
      </c>
      <c r="C14" s="137">
        <v>20710</v>
      </c>
      <c r="D14" s="138">
        <f t="shared" si="7"/>
        <v>315.40000000000003</v>
      </c>
      <c r="E14" s="10">
        <f>H14+K14+N14+Q14+T14+W14</f>
        <v>269.1</v>
      </c>
      <c r="F14" s="10">
        <f t="shared" si="7"/>
        <v>46.3</v>
      </c>
      <c r="G14" s="139">
        <f t="shared" si="1"/>
        <v>0</v>
      </c>
      <c r="H14" s="21">
        <v>0</v>
      </c>
      <c r="I14" s="21">
        <v>0</v>
      </c>
      <c r="J14" s="139">
        <f t="shared" si="8"/>
        <v>265.1</v>
      </c>
      <c r="K14" s="21">
        <v>228.8</v>
      </c>
      <c r="L14" s="21">
        <v>36.3</v>
      </c>
      <c r="M14" s="139">
        <f t="shared" si="9"/>
        <v>4</v>
      </c>
      <c r="N14" s="21">
        <v>0.2</v>
      </c>
      <c r="O14" s="21">
        <v>3.8</v>
      </c>
      <c r="P14" s="139">
        <f t="shared" si="10"/>
        <v>46.300000000000004</v>
      </c>
      <c r="Q14" s="21">
        <v>40.1</v>
      </c>
      <c r="R14" s="21">
        <v>6.2</v>
      </c>
      <c r="S14" s="139">
        <f t="shared" si="11"/>
        <v>0</v>
      </c>
      <c r="T14" s="21">
        <v>0</v>
      </c>
      <c r="U14" s="21">
        <v>0</v>
      </c>
      <c r="V14" s="139">
        <f t="shared" si="12"/>
        <v>0</v>
      </c>
      <c r="W14" s="21">
        <v>0</v>
      </c>
      <c r="X14" s="21">
        <v>0</v>
      </c>
      <c r="Y14" s="140">
        <v>60.5</v>
      </c>
      <c r="Z14" s="141">
        <f t="shared" si="2"/>
        <v>375.90000000000003</v>
      </c>
      <c r="AA14" s="142">
        <f t="shared" si="3"/>
        <v>315.40000000000003</v>
      </c>
      <c r="AB14" s="19">
        <f>G14+J14+M14+S14+V14</f>
        <v>269.1</v>
      </c>
      <c r="AC14" s="20">
        <f>P14</f>
        <v>46.300000000000004</v>
      </c>
      <c r="AD14" s="146">
        <f t="shared" si="13"/>
        <v>491.26960639242384</v>
      </c>
      <c r="AE14" s="40">
        <f t="shared" si="14"/>
        <v>419.1523496518746</v>
      </c>
      <c r="AF14" s="41">
        <f t="shared" si="15"/>
        <v>72.11725674054924</v>
      </c>
      <c r="AG14" s="144">
        <f t="shared" si="16"/>
        <v>585.5048986775907</v>
      </c>
      <c r="AH14" s="147">
        <f t="shared" si="17"/>
        <v>94.23529228516689</v>
      </c>
      <c r="AI14" s="24">
        <f>AC14*100/AA14</f>
        <v>14.679771718452757</v>
      </c>
    </row>
    <row r="15" spans="1:35" s="16" customFormat="1" ht="19.5" customHeight="1">
      <c r="A15" s="14">
        <v>10</v>
      </c>
      <c r="B15" s="15" t="s">
        <v>29</v>
      </c>
      <c r="C15" s="137">
        <v>37457</v>
      </c>
      <c r="D15" s="138">
        <f t="shared" si="7"/>
        <v>936.4999999999999</v>
      </c>
      <c r="E15" s="10">
        <f t="shared" si="7"/>
        <v>761.1999999999999</v>
      </c>
      <c r="F15" s="10">
        <f t="shared" si="7"/>
        <v>175.3</v>
      </c>
      <c r="G15" s="139">
        <f t="shared" si="1"/>
        <v>622.9</v>
      </c>
      <c r="H15" s="21">
        <v>622.9</v>
      </c>
      <c r="I15" s="21">
        <v>0</v>
      </c>
      <c r="J15" s="139">
        <f t="shared" si="8"/>
        <v>170.5</v>
      </c>
      <c r="K15" s="21">
        <v>0</v>
      </c>
      <c r="L15" s="21">
        <v>170.5</v>
      </c>
      <c r="M15" s="139">
        <f t="shared" si="9"/>
        <v>2.3</v>
      </c>
      <c r="N15" s="21">
        <v>0</v>
      </c>
      <c r="O15" s="21">
        <v>2.3</v>
      </c>
      <c r="P15" s="139">
        <f t="shared" si="10"/>
        <v>135.5</v>
      </c>
      <c r="Q15" s="21">
        <v>135.5</v>
      </c>
      <c r="R15" s="21">
        <v>0</v>
      </c>
      <c r="S15" s="139">
        <f t="shared" si="11"/>
        <v>0</v>
      </c>
      <c r="T15" s="21">
        <v>0</v>
      </c>
      <c r="U15" s="21">
        <v>0</v>
      </c>
      <c r="V15" s="139">
        <f t="shared" si="12"/>
        <v>5.3</v>
      </c>
      <c r="W15" s="21">
        <v>2.8</v>
      </c>
      <c r="X15" s="21">
        <v>2.5</v>
      </c>
      <c r="Y15" s="140">
        <v>354.4</v>
      </c>
      <c r="Z15" s="141">
        <f t="shared" si="2"/>
        <v>1290.8999999999999</v>
      </c>
      <c r="AA15" s="142">
        <f t="shared" si="3"/>
        <v>936.4999999999999</v>
      </c>
      <c r="AB15" s="19">
        <f>G15+J15+M15+S15+V15</f>
        <v>800.9999999999999</v>
      </c>
      <c r="AC15" s="20">
        <f>P15</f>
        <v>135.5</v>
      </c>
      <c r="AD15" s="143">
        <f t="shared" si="13"/>
        <v>806.5162030956786</v>
      </c>
      <c r="AE15" s="40">
        <f t="shared" si="14"/>
        <v>689.8232553973718</v>
      </c>
      <c r="AF15" s="41">
        <f t="shared" si="15"/>
        <v>116.69294769830695</v>
      </c>
      <c r="AG15" s="144">
        <f t="shared" si="16"/>
        <v>1111.7263924999588</v>
      </c>
      <c r="AH15" s="145">
        <f t="shared" si="17"/>
        <v>305.21018940428036</v>
      </c>
      <c r="AI15" s="24">
        <f>AC15*100/AA15</f>
        <v>14.468766684463429</v>
      </c>
    </row>
    <row r="16" spans="1:35" s="13" customFormat="1" ht="19.5" customHeight="1">
      <c r="A16" s="17">
        <v>11</v>
      </c>
      <c r="B16" s="15" t="s">
        <v>154</v>
      </c>
      <c r="C16" s="137">
        <v>29736</v>
      </c>
      <c r="D16" s="138">
        <f t="shared" si="7"/>
        <v>542.6</v>
      </c>
      <c r="E16" s="10">
        <f t="shared" si="7"/>
        <v>535.2</v>
      </c>
      <c r="F16" s="10">
        <f t="shared" si="7"/>
        <v>7.4</v>
      </c>
      <c r="G16" s="139">
        <f t="shared" si="1"/>
        <v>0</v>
      </c>
      <c r="H16" s="18">
        <v>0</v>
      </c>
      <c r="I16" s="18">
        <v>0</v>
      </c>
      <c r="J16" s="139">
        <f t="shared" si="8"/>
        <v>418.8</v>
      </c>
      <c r="K16" s="18">
        <v>416.5</v>
      </c>
      <c r="L16" s="18">
        <v>2.3</v>
      </c>
      <c r="M16" s="139">
        <f t="shared" si="9"/>
        <v>17.900000000000002</v>
      </c>
      <c r="N16" s="18">
        <v>16.8</v>
      </c>
      <c r="O16" s="18">
        <v>1.1</v>
      </c>
      <c r="P16" s="139">
        <f t="shared" si="10"/>
        <v>95.89999999999999</v>
      </c>
      <c r="Q16" s="18">
        <v>95.3</v>
      </c>
      <c r="R16" s="18">
        <v>0.6</v>
      </c>
      <c r="S16" s="139">
        <f t="shared" si="11"/>
        <v>0</v>
      </c>
      <c r="T16" s="18">
        <v>0</v>
      </c>
      <c r="U16" s="18">
        <v>0</v>
      </c>
      <c r="V16" s="139">
        <f t="shared" si="12"/>
        <v>10</v>
      </c>
      <c r="W16" s="18">
        <v>6.6</v>
      </c>
      <c r="X16" s="18">
        <v>3.4</v>
      </c>
      <c r="Y16" s="140">
        <v>189.5</v>
      </c>
      <c r="Z16" s="141">
        <f t="shared" si="2"/>
        <v>732.1</v>
      </c>
      <c r="AA16" s="142">
        <f t="shared" si="3"/>
        <v>542.6</v>
      </c>
      <c r="AB16" s="19">
        <f t="shared" si="4"/>
        <v>446.7</v>
      </c>
      <c r="AC16" s="20">
        <f t="shared" si="5"/>
        <v>95.89999999999999</v>
      </c>
      <c r="AD16" s="143">
        <f t="shared" si="13"/>
        <v>588.6207225737024</v>
      </c>
      <c r="AE16" s="40">
        <f t="shared" si="14"/>
        <v>484.58694576791896</v>
      </c>
      <c r="AF16" s="41">
        <f t="shared" si="15"/>
        <v>104.03377680578335</v>
      </c>
      <c r="AG16" s="144">
        <f t="shared" si="16"/>
        <v>794.1932012462357</v>
      </c>
      <c r="AH16" s="145">
        <f t="shared" si="17"/>
        <v>205.57247867253332</v>
      </c>
      <c r="AI16" s="24">
        <f t="shared" si="6"/>
        <v>17.67416144489495</v>
      </c>
    </row>
    <row r="17" spans="1:35" s="13" customFormat="1" ht="19.5" customHeight="1">
      <c r="A17" s="17">
        <v>12</v>
      </c>
      <c r="B17" s="15" t="s">
        <v>155</v>
      </c>
      <c r="C17" s="137">
        <v>28480</v>
      </c>
      <c r="D17" s="138">
        <f t="shared" si="7"/>
        <v>537.1</v>
      </c>
      <c r="E17" s="10">
        <f t="shared" si="7"/>
        <v>504.8</v>
      </c>
      <c r="F17" s="10">
        <f t="shared" si="7"/>
        <v>32.3</v>
      </c>
      <c r="G17" s="139">
        <f t="shared" si="1"/>
        <v>0</v>
      </c>
      <c r="H17" s="18">
        <v>0</v>
      </c>
      <c r="I17" s="18">
        <v>0</v>
      </c>
      <c r="J17" s="139">
        <f t="shared" si="8"/>
        <v>437.8</v>
      </c>
      <c r="K17" s="18">
        <v>413.8</v>
      </c>
      <c r="L17" s="18">
        <v>24</v>
      </c>
      <c r="M17" s="139">
        <f t="shared" si="9"/>
        <v>0.1</v>
      </c>
      <c r="N17" s="18">
        <v>0</v>
      </c>
      <c r="O17" s="18">
        <v>0.1</v>
      </c>
      <c r="P17" s="139">
        <f t="shared" si="10"/>
        <v>99.2</v>
      </c>
      <c r="Q17" s="18">
        <v>91</v>
      </c>
      <c r="R17" s="18">
        <v>8.2</v>
      </c>
      <c r="S17" s="139">
        <f t="shared" si="11"/>
        <v>0</v>
      </c>
      <c r="T17" s="18">
        <v>0</v>
      </c>
      <c r="U17" s="18">
        <v>0</v>
      </c>
      <c r="V17" s="139">
        <f t="shared" si="12"/>
        <v>0</v>
      </c>
      <c r="W17" s="18">
        <v>0</v>
      </c>
      <c r="X17" s="18">
        <v>0</v>
      </c>
      <c r="Y17" s="140">
        <v>261.9</v>
      </c>
      <c r="Z17" s="141">
        <f t="shared" si="2"/>
        <v>799</v>
      </c>
      <c r="AA17" s="142">
        <f t="shared" si="3"/>
        <v>537.1</v>
      </c>
      <c r="AB17" s="19">
        <f t="shared" si="4"/>
        <v>437.90000000000003</v>
      </c>
      <c r="AC17" s="20">
        <f t="shared" si="5"/>
        <v>99.2</v>
      </c>
      <c r="AD17" s="143">
        <f t="shared" si="13"/>
        <v>608.3499456324755</v>
      </c>
      <c r="AE17" s="40">
        <f t="shared" si="14"/>
        <v>495.99039507067783</v>
      </c>
      <c r="AF17" s="41">
        <f t="shared" si="15"/>
        <v>112.35955056179776</v>
      </c>
      <c r="AG17" s="144">
        <f t="shared" si="16"/>
        <v>904.992750996738</v>
      </c>
      <c r="AH17" s="145">
        <f t="shared" si="17"/>
        <v>296.64280536426236</v>
      </c>
      <c r="AI17" s="24">
        <f t="shared" si="6"/>
        <v>18.46955874138894</v>
      </c>
    </row>
    <row r="18" spans="1:35" s="13" customFormat="1" ht="19.5" customHeight="1">
      <c r="A18" s="17">
        <v>13</v>
      </c>
      <c r="B18" s="15" t="s">
        <v>156</v>
      </c>
      <c r="C18" s="137">
        <v>124700</v>
      </c>
      <c r="D18" s="138">
        <f t="shared" si="7"/>
        <v>1976.1</v>
      </c>
      <c r="E18" s="10">
        <f t="shared" si="7"/>
        <v>1941</v>
      </c>
      <c r="F18" s="10">
        <f t="shared" si="7"/>
        <v>35.1</v>
      </c>
      <c r="G18" s="139">
        <f t="shared" si="1"/>
        <v>0</v>
      </c>
      <c r="H18" s="18">
        <v>0</v>
      </c>
      <c r="I18" s="18">
        <v>0</v>
      </c>
      <c r="J18" s="139">
        <f t="shared" si="8"/>
        <v>1617.6999999999998</v>
      </c>
      <c r="K18" s="18">
        <v>1591.6</v>
      </c>
      <c r="L18" s="18">
        <v>26.1</v>
      </c>
      <c r="M18" s="139">
        <f t="shared" si="9"/>
        <v>63</v>
      </c>
      <c r="N18" s="18">
        <v>54</v>
      </c>
      <c r="O18" s="18">
        <v>9</v>
      </c>
      <c r="P18" s="139">
        <f t="shared" si="10"/>
        <v>295.4</v>
      </c>
      <c r="Q18" s="18">
        <v>295.4</v>
      </c>
      <c r="R18" s="18">
        <v>0</v>
      </c>
      <c r="S18" s="139">
        <f t="shared" si="11"/>
        <v>0</v>
      </c>
      <c r="T18" s="18">
        <v>0</v>
      </c>
      <c r="U18" s="18">
        <v>0</v>
      </c>
      <c r="V18" s="139">
        <f t="shared" si="12"/>
        <v>0</v>
      </c>
      <c r="W18" s="18">
        <v>0</v>
      </c>
      <c r="X18" s="18">
        <v>0</v>
      </c>
      <c r="Y18" s="140">
        <v>839.5</v>
      </c>
      <c r="Z18" s="141">
        <f t="shared" si="2"/>
        <v>2815.6</v>
      </c>
      <c r="AA18" s="142">
        <f t="shared" si="3"/>
        <v>1976.1</v>
      </c>
      <c r="AB18" s="19">
        <f t="shared" si="4"/>
        <v>1680.6999999999998</v>
      </c>
      <c r="AC18" s="20">
        <f t="shared" si="5"/>
        <v>295.4</v>
      </c>
      <c r="AD18" s="143">
        <f t="shared" si="13"/>
        <v>511.1881418630519</v>
      </c>
      <c r="AE18" s="40">
        <f t="shared" si="14"/>
        <v>434.77248622500446</v>
      </c>
      <c r="AF18" s="41">
        <f t="shared" si="15"/>
        <v>76.41565563804744</v>
      </c>
      <c r="AG18" s="135">
        <f t="shared" si="16"/>
        <v>728.3545024187081</v>
      </c>
      <c r="AH18" s="145">
        <f t="shared" si="17"/>
        <v>217.16636055565615</v>
      </c>
      <c r="AI18" s="24">
        <f t="shared" si="6"/>
        <v>14.948636202621323</v>
      </c>
    </row>
    <row r="19" spans="1:35" s="13" customFormat="1" ht="19.5" customHeight="1">
      <c r="A19" s="17">
        <v>14</v>
      </c>
      <c r="B19" s="15" t="s">
        <v>33</v>
      </c>
      <c r="C19" s="137">
        <v>17983</v>
      </c>
      <c r="D19" s="138">
        <f t="shared" si="7"/>
        <v>345.7</v>
      </c>
      <c r="E19" s="10">
        <f t="shared" si="7"/>
        <v>341.5</v>
      </c>
      <c r="F19" s="10">
        <f t="shared" si="7"/>
        <v>4.2</v>
      </c>
      <c r="G19" s="139">
        <f t="shared" si="1"/>
        <v>0</v>
      </c>
      <c r="H19" s="18">
        <v>0</v>
      </c>
      <c r="I19" s="18">
        <v>0</v>
      </c>
      <c r="J19" s="139">
        <f t="shared" si="8"/>
        <v>270.1</v>
      </c>
      <c r="K19" s="18">
        <v>266.1</v>
      </c>
      <c r="L19" s="18">
        <v>4</v>
      </c>
      <c r="M19" s="139">
        <f t="shared" si="9"/>
        <v>0</v>
      </c>
      <c r="N19" s="18">
        <v>0</v>
      </c>
      <c r="O19" s="18">
        <v>0</v>
      </c>
      <c r="P19" s="139">
        <f t="shared" si="10"/>
        <v>69.4</v>
      </c>
      <c r="Q19" s="18">
        <v>69.4</v>
      </c>
      <c r="R19" s="18">
        <v>0</v>
      </c>
      <c r="S19" s="139">
        <f t="shared" si="11"/>
        <v>0</v>
      </c>
      <c r="T19" s="18">
        <v>0</v>
      </c>
      <c r="U19" s="18">
        <v>0</v>
      </c>
      <c r="V19" s="139">
        <f t="shared" si="12"/>
        <v>6.2</v>
      </c>
      <c r="W19" s="18">
        <v>6</v>
      </c>
      <c r="X19" s="18">
        <v>0.2</v>
      </c>
      <c r="Y19" s="140">
        <v>131.8</v>
      </c>
      <c r="Z19" s="141">
        <f t="shared" si="2"/>
        <v>477.5</v>
      </c>
      <c r="AA19" s="142">
        <f t="shared" si="3"/>
        <v>345.70000000000005</v>
      </c>
      <c r="AB19" s="19">
        <f t="shared" si="4"/>
        <v>276.3</v>
      </c>
      <c r="AC19" s="20">
        <f t="shared" si="5"/>
        <v>69.4</v>
      </c>
      <c r="AD19" s="143">
        <f t="shared" si="13"/>
        <v>620.1197188025251</v>
      </c>
      <c r="AE19" s="40">
        <f t="shared" si="14"/>
        <v>495.62938474150326</v>
      </c>
      <c r="AF19" s="41">
        <f t="shared" si="15"/>
        <v>124.49033406102178</v>
      </c>
      <c r="AG19" s="135">
        <f t="shared" si="16"/>
        <v>856.5437249875779</v>
      </c>
      <c r="AH19" s="145">
        <f t="shared" si="17"/>
        <v>236.42400618505292</v>
      </c>
      <c r="AI19" s="24">
        <f t="shared" si="6"/>
        <v>20.075209719409894</v>
      </c>
    </row>
    <row r="20" spans="1:35" s="13" customFormat="1" ht="19.5" customHeight="1">
      <c r="A20" s="17">
        <v>15</v>
      </c>
      <c r="B20" s="15" t="s">
        <v>34</v>
      </c>
      <c r="C20" s="137">
        <v>7214</v>
      </c>
      <c r="D20" s="138">
        <f t="shared" si="7"/>
        <v>88.4</v>
      </c>
      <c r="E20" s="10">
        <f t="shared" si="7"/>
        <v>87.69999999999999</v>
      </c>
      <c r="F20" s="10">
        <f t="shared" si="7"/>
        <v>0.7</v>
      </c>
      <c r="G20" s="139">
        <f>SUM(H20:I20)</f>
        <v>0</v>
      </c>
      <c r="H20" s="18">
        <v>0</v>
      </c>
      <c r="I20" s="18">
        <v>0</v>
      </c>
      <c r="J20" s="139">
        <f>SUM(K20:L20)</f>
        <v>59.1</v>
      </c>
      <c r="K20" s="18">
        <v>58.4</v>
      </c>
      <c r="L20" s="18">
        <v>0.7</v>
      </c>
      <c r="M20" s="139">
        <f>SUM(N20:O20)</f>
        <v>1.8</v>
      </c>
      <c r="N20" s="18">
        <v>1.8</v>
      </c>
      <c r="O20" s="18">
        <v>0</v>
      </c>
      <c r="P20" s="139">
        <f>SUM(Q20:R20)</f>
        <v>27.5</v>
      </c>
      <c r="Q20" s="18">
        <v>27.5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36.9</v>
      </c>
      <c r="Z20" s="141">
        <f>D20+Y20</f>
        <v>125.30000000000001</v>
      </c>
      <c r="AA20" s="142">
        <f>SUM(AB20:AC20)</f>
        <v>88.4</v>
      </c>
      <c r="AB20" s="19">
        <f>G20+J20+M20+S20+V20</f>
        <v>60.9</v>
      </c>
      <c r="AC20" s="20">
        <f>P20</f>
        <v>27.5</v>
      </c>
      <c r="AD20" s="143">
        <f t="shared" si="13"/>
        <v>395.2887306939017</v>
      </c>
      <c r="AE20" s="40">
        <f t="shared" si="14"/>
        <v>272.3199513490793</v>
      </c>
      <c r="AF20" s="41">
        <f t="shared" si="15"/>
        <v>122.96877934482234</v>
      </c>
      <c r="AG20" s="144">
        <f t="shared" si="16"/>
        <v>560.2904746147724</v>
      </c>
      <c r="AH20" s="145">
        <f t="shared" si="17"/>
        <v>165.0017439208707</v>
      </c>
      <c r="AI20" s="24">
        <f>AC20*100/AA20</f>
        <v>31.108597285067873</v>
      </c>
    </row>
    <row r="21" spans="1:35" s="13" customFormat="1" ht="19.5" customHeight="1">
      <c r="A21" s="17">
        <v>16</v>
      </c>
      <c r="B21" s="15" t="s">
        <v>157</v>
      </c>
      <c r="C21" s="137">
        <v>15098</v>
      </c>
      <c r="D21" s="138">
        <f t="shared" si="7"/>
        <v>250.9</v>
      </c>
      <c r="E21" s="10">
        <f t="shared" si="7"/>
        <v>245.60000000000002</v>
      </c>
      <c r="F21" s="10">
        <f t="shared" si="7"/>
        <v>5.3</v>
      </c>
      <c r="G21" s="139">
        <f>SUM(H21:I21)</f>
        <v>0</v>
      </c>
      <c r="H21" s="18">
        <v>0</v>
      </c>
      <c r="I21" s="18">
        <v>0</v>
      </c>
      <c r="J21" s="139">
        <f>SUM(K21:L21)</f>
        <v>213.20000000000002</v>
      </c>
      <c r="K21" s="18">
        <v>208.9</v>
      </c>
      <c r="L21" s="18">
        <v>4.3</v>
      </c>
      <c r="M21" s="139">
        <f>SUM(N21:O21)</f>
        <v>5</v>
      </c>
      <c r="N21" s="18">
        <v>4.5</v>
      </c>
      <c r="O21" s="18">
        <v>0.5</v>
      </c>
      <c r="P21" s="139">
        <f>SUM(Q21:R21)</f>
        <v>32.5</v>
      </c>
      <c r="Q21" s="18">
        <v>32.2</v>
      </c>
      <c r="R21" s="18">
        <v>0.3</v>
      </c>
      <c r="S21" s="139">
        <f>SUM(T21:U21)</f>
        <v>0</v>
      </c>
      <c r="T21" s="18">
        <v>0</v>
      </c>
      <c r="U21" s="18">
        <v>0</v>
      </c>
      <c r="V21" s="139">
        <f>SUM(W21:X21)</f>
        <v>0.2</v>
      </c>
      <c r="W21" s="18">
        <v>0</v>
      </c>
      <c r="X21" s="18">
        <v>0.2</v>
      </c>
      <c r="Y21" s="140">
        <v>60</v>
      </c>
      <c r="Z21" s="141">
        <f t="shared" si="2"/>
        <v>310.9</v>
      </c>
      <c r="AA21" s="142">
        <f t="shared" si="3"/>
        <v>250.9</v>
      </c>
      <c r="AB21" s="19">
        <f t="shared" si="4"/>
        <v>218.4</v>
      </c>
      <c r="AC21" s="20">
        <f t="shared" si="5"/>
        <v>32.5</v>
      </c>
      <c r="AD21" s="143">
        <f t="shared" si="13"/>
        <v>536.0675842559792</v>
      </c>
      <c r="AE21" s="40">
        <f t="shared" si="14"/>
        <v>466.62877800520477</v>
      </c>
      <c r="AF21" s="41">
        <f t="shared" si="15"/>
        <v>69.43880625077452</v>
      </c>
      <c r="AG21" s="144">
        <f t="shared" si="16"/>
        <v>664.2623034881783</v>
      </c>
      <c r="AH21" s="145">
        <f t="shared" si="17"/>
        <v>128.1947192321991</v>
      </c>
      <c r="AI21" s="24">
        <f t="shared" si="6"/>
        <v>12.953367875647668</v>
      </c>
    </row>
    <row r="22" spans="1:35" s="13" customFormat="1" ht="19.5" customHeight="1">
      <c r="A22" s="17">
        <v>17</v>
      </c>
      <c r="B22" s="15" t="s">
        <v>158</v>
      </c>
      <c r="C22" s="137">
        <v>54711</v>
      </c>
      <c r="D22" s="138">
        <f t="shared" si="7"/>
        <v>977.7</v>
      </c>
      <c r="E22" s="10">
        <f t="shared" si="7"/>
        <v>953.7</v>
      </c>
      <c r="F22" s="10">
        <f t="shared" si="7"/>
        <v>24</v>
      </c>
      <c r="G22" s="139">
        <f t="shared" si="1"/>
        <v>0</v>
      </c>
      <c r="H22" s="18">
        <v>0</v>
      </c>
      <c r="I22" s="18">
        <v>0</v>
      </c>
      <c r="J22" s="139">
        <f t="shared" si="8"/>
        <v>777.3000000000001</v>
      </c>
      <c r="K22" s="18">
        <v>764.7</v>
      </c>
      <c r="L22" s="18">
        <v>12.6</v>
      </c>
      <c r="M22" s="139">
        <v>0</v>
      </c>
      <c r="N22" s="18">
        <v>0</v>
      </c>
      <c r="O22" s="18">
        <v>0</v>
      </c>
      <c r="P22" s="139">
        <f t="shared" si="10"/>
        <v>173.4</v>
      </c>
      <c r="Q22" s="18">
        <v>171</v>
      </c>
      <c r="R22" s="18">
        <v>2.4</v>
      </c>
      <c r="S22" s="139">
        <f t="shared" si="11"/>
        <v>0</v>
      </c>
      <c r="T22" s="18">
        <v>0</v>
      </c>
      <c r="U22" s="18">
        <v>0</v>
      </c>
      <c r="V22" s="139">
        <f t="shared" si="12"/>
        <v>27</v>
      </c>
      <c r="W22" s="18">
        <v>18</v>
      </c>
      <c r="X22" s="18">
        <v>9</v>
      </c>
      <c r="Y22" s="140">
        <v>238.9</v>
      </c>
      <c r="Z22" s="141">
        <f t="shared" si="2"/>
        <v>1216.6000000000001</v>
      </c>
      <c r="AA22" s="142">
        <f t="shared" si="3"/>
        <v>977.7</v>
      </c>
      <c r="AB22" s="19">
        <f t="shared" si="4"/>
        <v>804.3000000000001</v>
      </c>
      <c r="AC22" s="20">
        <f t="shared" si="5"/>
        <v>173.4</v>
      </c>
      <c r="AD22" s="143">
        <f t="shared" si="13"/>
        <v>576.4601209522648</v>
      </c>
      <c r="AE22" s="40">
        <f t="shared" si="14"/>
        <v>474.2220264722374</v>
      </c>
      <c r="AF22" s="41">
        <f t="shared" si="15"/>
        <v>102.23809448002731</v>
      </c>
      <c r="AG22" s="144">
        <f t="shared" si="16"/>
        <v>717.3175648466047</v>
      </c>
      <c r="AH22" s="145">
        <f t="shared" si="17"/>
        <v>140.85744389433984</v>
      </c>
      <c r="AI22" s="24">
        <f>AC22*100/AA22</f>
        <v>17.735501687634244</v>
      </c>
    </row>
    <row r="23" spans="1:35" s="13" customFormat="1" ht="19.5" customHeight="1">
      <c r="A23" s="17">
        <v>18</v>
      </c>
      <c r="B23" s="15" t="s">
        <v>159</v>
      </c>
      <c r="C23" s="137">
        <v>34038</v>
      </c>
      <c r="D23" s="138">
        <f t="shared" si="7"/>
        <v>466.70000000000005</v>
      </c>
      <c r="E23" s="10">
        <f t="shared" si="7"/>
        <v>450.00000000000006</v>
      </c>
      <c r="F23" s="10">
        <f t="shared" si="7"/>
        <v>16.7</v>
      </c>
      <c r="G23" s="139">
        <v>0</v>
      </c>
      <c r="H23" s="18">
        <v>0</v>
      </c>
      <c r="I23" s="22">
        <v>0</v>
      </c>
      <c r="J23" s="139">
        <f t="shared" si="8"/>
        <v>299.1</v>
      </c>
      <c r="K23" s="18">
        <v>286.6</v>
      </c>
      <c r="L23" s="18">
        <v>12.5</v>
      </c>
      <c r="M23" s="139">
        <f t="shared" si="9"/>
        <v>0</v>
      </c>
      <c r="N23" s="18">
        <v>0</v>
      </c>
      <c r="O23" s="18">
        <v>0</v>
      </c>
      <c r="P23" s="139">
        <f t="shared" si="10"/>
        <v>149.10000000000002</v>
      </c>
      <c r="Q23" s="18">
        <v>148.3</v>
      </c>
      <c r="R23" s="18">
        <v>0.8</v>
      </c>
      <c r="S23" s="139">
        <v>0</v>
      </c>
      <c r="T23" s="18">
        <v>0</v>
      </c>
      <c r="U23" s="18">
        <v>0</v>
      </c>
      <c r="V23" s="139">
        <f t="shared" si="12"/>
        <v>18.5</v>
      </c>
      <c r="W23" s="18">
        <v>15.1</v>
      </c>
      <c r="X23" s="18">
        <v>3.4</v>
      </c>
      <c r="Y23" s="140">
        <v>305.2</v>
      </c>
      <c r="Z23" s="141">
        <f t="shared" si="2"/>
        <v>771.9000000000001</v>
      </c>
      <c r="AA23" s="142">
        <f t="shared" si="3"/>
        <v>466.70000000000005</v>
      </c>
      <c r="AB23" s="19">
        <f t="shared" si="4"/>
        <v>317.6</v>
      </c>
      <c r="AC23" s="20">
        <f t="shared" si="5"/>
        <v>149.10000000000002</v>
      </c>
      <c r="AD23" s="143">
        <f t="shared" si="13"/>
        <v>442.2950440589171</v>
      </c>
      <c r="AE23" s="40">
        <f t="shared" si="14"/>
        <v>300.991870565914</v>
      </c>
      <c r="AF23" s="41">
        <f t="shared" si="15"/>
        <v>141.3031734930031</v>
      </c>
      <c r="AG23" s="144">
        <f t="shared" si="16"/>
        <v>731.5353428521066</v>
      </c>
      <c r="AH23" s="145">
        <f t="shared" si="17"/>
        <v>289.24029879318937</v>
      </c>
      <c r="AI23" s="24">
        <f t="shared" si="6"/>
        <v>31.94771802014142</v>
      </c>
    </row>
    <row r="24" spans="1:35" s="13" customFormat="1" ht="19.5" customHeight="1">
      <c r="A24" s="17">
        <v>19</v>
      </c>
      <c r="B24" s="15" t="s">
        <v>160</v>
      </c>
      <c r="C24" s="137">
        <v>26736</v>
      </c>
      <c r="D24" s="138">
        <f t="shared" si="7"/>
        <v>414.7</v>
      </c>
      <c r="E24" s="10">
        <f t="shared" si="7"/>
        <v>401.20000000000005</v>
      </c>
      <c r="F24" s="10">
        <f t="shared" si="7"/>
        <v>13.5</v>
      </c>
      <c r="G24" s="139">
        <v>0</v>
      </c>
      <c r="H24" s="18">
        <v>0</v>
      </c>
      <c r="I24" s="18">
        <v>0</v>
      </c>
      <c r="J24" s="139">
        <f t="shared" si="8"/>
        <v>260.3</v>
      </c>
      <c r="K24" s="18">
        <v>250.1</v>
      </c>
      <c r="L24" s="18">
        <v>10.2</v>
      </c>
      <c r="M24" s="139">
        <f t="shared" si="9"/>
        <v>0</v>
      </c>
      <c r="N24" s="18">
        <v>0</v>
      </c>
      <c r="O24" s="18">
        <v>0</v>
      </c>
      <c r="P24" s="139">
        <f t="shared" si="10"/>
        <v>134.6</v>
      </c>
      <c r="Q24" s="18">
        <v>134.5</v>
      </c>
      <c r="R24" s="18">
        <v>0.1</v>
      </c>
      <c r="S24" s="139">
        <v>0</v>
      </c>
      <c r="T24" s="18">
        <v>0</v>
      </c>
      <c r="U24" s="18">
        <v>0</v>
      </c>
      <c r="V24" s="139">
        <f t="shared" si="12"/>
        <v>19.8</v>
      </c>
      <c r="W24" s="18">
        <v>16.6</v>
      </c>
      <c r="X24" s="18">
        <v>3.2</v>
      </c>
      <c r="Y24" s="140">
        <v>319.8</v>
      </c>
      <c r="Z24" s="141">
        <f t="shared" si="2"/>
        <v>734.5</v>
      </c>
      <c r="AA24" s="142">
        <f t="shared" si="3"/>
        <v>414.70000000000005</v>
      </c>
      <c r="AB24" s="19">
        <f t="shared" si="4"/>
        <v>280.1</v>
      </c>
      <c r="AC24" s="20">
        <f t="shared" si="5"/>
        <v>134.6</v>
      </c>
      <c r="AD24" s="143">
        <f t="shared" si="13"/>
        <v>500.3523098009692</v>
      </c>
      <c r="AE24" s="40">
        <f t="shared" si="14"/>
        <v>337.9519700391885</v>
      </c>
      <c r="AF24" s="41">
        <f t="shared" si="15"/>
        <v>162.40033976178066</v>
      </c>
      <c r="AG24" s="144">
        <f t="shared" si="16"/>
        <v>886.2039342869829</v>
      </c>
      <c r="AH24" s="145">
        <f t="shared" si="17"/>
        <v>385.85162448601386</v>
      </c>
      <c r="AI24" s="24">
        <f t="shared" si="6"/>
        <v>32.45719797443935</v>
      </c>
    </row>
    <row r="25" spans="1:35" s="13" customFormat="1" ht="19.5" customHeight="1">
      <c r="A25" s="17">
        <v>20</v>
      </c>
      <c r="B25" s="15" t="s">
        <v>39</v>
      </c>
      <c r="C25" s="137">
        <v>6569</v>
      </c>
      <c r="D25" s="138">
        <f t="shared" si="7"/>
        <v>85</v>
      </c>
      <c r="E25" s="10">
        <f t="shared" si="7"/>
        <v>85</v>
      </c>
      <c r="F25" s="10">
        <f t="shared" si="7"/>
        <v>0</v>
      </c>
      <c r="G25" s="139">
        <f t="shared" si="1"/>
        <v>0</v>
      </c>
      <c r="H25" s="18">
        <v>0</v>
      </c>
      <c r="I25" s="18">
        <v>0</v>
      </c>
      <c r="J25" s="139">
        <f t="shared" si="8"/>
        <v>66.3</v>
      </c>
      <c r="K25" s="18">
        <v>66.3</v>
      </c>
      <c r="L25" s="18">
        <v>0</v>
      </c>
      <c r="M25" s="139">
        <f t="shared" si="9"/>
        <v>2.7</v>
      </c>
      <c r="N25" s="18">
        <v>2.7</v>
      </c>
      <c r="O25" s="18">
        <v>0</v>
      </c>
      <c r="P25" s="139">
        <f t="shared" si="10"/>
        <v>16</v>
      </c>
      <c r="Q25" s="18">
        <v>16</v>
      </c>
      <c r="R25" s="18">
        <v>0</v>
      </c>
      <c r="S25" s="139">
        <f t="shared" si="11"/>
        <v>0</v>
      </c>
      <c r="T25" s="18">
        <v>0</v>
      </c>
      <c r="U25" s="18">
        <v>0</v>
      </c>
      <c r="V25" s="139">
        <f t="shared" si="12"/>
        <v>0</v>
      </c>
      <c r="W25" s="18">
        <v>0</v>
      </c>
      <c r="X25" s="18">
        <v>0</v>
      </c>
      <c r="Y25" s="140">
        <v>50.5</v>
      </c>
      <c r="Z25" s="141">
        <f t="shared" si="2"/>
        <v>135.5</v>
      </c>
      <c r="AA25" s="142">
        <f t="shared" si="3"/>
        <v>85</v>
      </c>
      <c r="AB25" s="19">
        <f t="shared" si="4"/>
        <v>69</v>
      </c>
      <c r="AC25" s="20">
        <f t="shared" si="5"/>
        <v>16</v>
      </c>
      <c r="AD25" s="143">
        <f t="shared" si="13"/>
        <v>417.4053103776781</v>
      </c>
      <c r="AE25" s="40">
        <f t="shared" si="14"/>
        <v>338.83489901246816</v>
      </c>
      <c r="AF25" s="41">
        <f t="shared" si="15"/>
        <v>78.57041136521</v>
      </c>
      <c r="AG25" s="144">
        <f t="shared" si="16"/>
        <v>665.3931712491222</v>
      </c>
      <c r="AH25" s="145">
        <f t="shared" si="17"/>
        <v>247.9878608714441</v>
      </c>
      <c r="AI25" s="24">
        <f t="shared" si="6"/>
        <v>18.823529411764707</v>
      </c>
    </row>
    <row r="26" spans="1:35" s="13" customFormat="1" ht="19.5" customHeight="1">
      <c r="A26" s="17">
        <v>21</v>
      </c>
      <c r="B26" s="15" t="s">
        <v>40</v>
      </c>
      <c r="C26" s="137">
        <v>16323</v>
      </c>
      <c r="D26" s="138">
        <f t="shared" si="7"/>
        <v>203.6</v>
      </c>
      <c r="E26" s="10">
        <f t="shared" si="7"/>
        <v>195</v>
      </c>
      <c r="F26" s="10">
        <f t="shared" si="7"/>
        <v>8.6</v>
      </c>
      <c r="G26" s="139">
        <f t="shared" si="1"/>
        <v>0</v>
      </c>
      <c r="H26" s="18">
        <v>0</v>
      </c>
      <c r="I26" s="18">
        <v>0</v>
      </c>
      <c r="J26" s="139">
        <f t="shared" si="8"/>
        <v>160.5</v>
      </c>
      <c r="K26" s="18">
        <v>153.7</v>
      </c>
      <c r="L26" s="18">
        <v>6.8</v>
      </c>
      <c r="M26" s="139">
        <f t="shared" si="9"/>
        <v>4.2</v>
      </c>
      <c r="N26" s="18">
        <v>2.4</v>
      </c>
      <c r="O26" s="18">
        <v>1.8</v>
      </c>
      <c r="P26" s="139">
        <f t="shared" si="10"/>
        <v>38.9</v>
      </c>
      <c r="Q26" s="18">
        <v>38.9</v>
      </c>
      <c r="R26" s="18">
        <v>0</v>
      </c>
      <c r="S26" s="139">
        <f t="shared" si="11"/>
        <v>0</v>
      </c>
      <c r="T26" s="18">
        <v>0</v>
      </c>
      <c r="U26" s="18">
        <v>0</v>
      </c>
      <c r="V26" s="139">
        <f t="shared" si="12"/>
        <v>0</v>
      </c>
      <c r="W26" s="18">
        <v>0</v>
      </c>
      <c r="X26" s="18">
        <v>0</v>
      </c>
      <c r="Y26" s="140">
        <v>108.6</v>
      </c>
      <c r="Z26" s="141">
        <f t="shared" si="2"/>
        <v>312.2</v>
      </c>
      <c r="AA26" s="142">
        <f t="shared" si="3"/>
        <v>203.6</v>
      </c>
      <c r="AB26" s="19">
        <f t="shared" si="4"/>
        <v>164.7</v>
      </c>
      <c r="AC26" s="20">
        <f t="shared" si="5"/>
        <v>38.9</v>
      </c>
      <c r="AD26" s="143">
        <f t="shared" si="13"/>
        <v>402.3612041587864</v>
      </c>
      <c r="AE26" s="40">
        <f t="shared" si="14"/>
        <v>325.48570886518723</v>
      </c>
      <c r="AF26" s="41">
        <f t="shared" si="15"/>
        <v>76.87549529359917</v>
      </c>
      <c r="AG26" s="144">
        <f t="shared" si="16"/>
        <v>616.9801961609681</v>
      </c>
      <c r="AH26" s="145">
        <f t="shared" si="17"/>
        <v>214.61899200218173</v>
      </c>
      <c r="AI26" s="24">
        <f t="shared" si="6"/>
        <v>19.106090373280942</v>
      </c>
    </row>
    <row r="27" spans="1:35" s="13" customFormat="1" ht="19.5" customHeight="1">
      <c r="A27" s="14">
        <v>22</v>
      </c>
      <c r="B27" s="15" t="s">
        <v>41</v>
      </c>
      <c r="C27" s="137">
        <v>8262</v>
      </c>
      <c r="D27" s="138">
        <f t="shared" si="7"/>
        <v>120.60000000000001</v>
      </c>
      <c r="E27" s="10">
        <f t="shared" si="7"/>
        <v>119</v>
      </c>
      <c r="F27" s="10">
        <f t="shared" si="7"/>
        <v>1.6</v>
      </c>
      <c r="G27" s="139">
        <f t="shared" si="1"/>
        <v>0</v>
      </c>
      <c r="H27" s="18">
        <v>0</v>
      </c>
      <c r="I27" s="18">
        <v>0</v>
      </c>
      <c r="J27" s="139">
        <f t="shared" si="8"/>
        <v>98.10000000000001</v>
      </c>
      <c r="K27" s="18">
        <v>97.2</v>
      </c>
      <c r="L27" s="18">
        <v>0.9</v>
      </c>
      <c r="M27" s="139">
        <f t="shared" si="9"/>
        <v>5.1</v>
      </c>
      <c r="N27" s="18">
        <v>4.8</v>
      </c>
      <c r="O27" s="18">
        <v>0.3</v>
      </c>
      <c r="P27" s="139">
        <f t="shared" si="10"/>
        <v>17</v>
      </c>
      <c r="Q27" s="18">
        <v>17</v>
      </c>
      <c r="R27" s="18">
        <v>0</v>
      </c>
      <c r="S27" s="139">
        <f t="shared" si="11"/>
        <v>0</v>
      </c>
      <c r="T27" s="18">
        <v>0</v>
      </c>
      <c r="U27" s="18">
        <v>0</v>
      </c>
      <c r="V27" s="139">
        <f t="shared" si="12"/>
        <v>0.4</v>
      </c>
      <c r="W27" s="18">
        <v>0</v>
      </c>
      <c r="X27" s="18">
        <v>0.4</v>
      </c>
      <c r="Y27" s="140">
        <v>44.7</v>
      </c>
      <c r="Z27" s="141">
        <f t="shared" si="2"/>
        <v>165.3</v>
      </c>
      <c r="AA27" s="142">
        <f t="shared" si="3"/>
        <v>120.60000000000001</v>
      </c>
      <c r="AB27" s="19">
        <f t="shared" si="4"/>
        <v>103.60000000000001</v>
      </c>
      <c r="AC27" s="20">
        <f t="shared" si="5"/>
        <v>17</v>
      </c>
      <c r="AD27" s="143">
        <f t="shared" si="13"/>
        <v>470.86935132475935</v>
      </c>
      <c r="AE27" s="40">
        <f t="shared" si="14"/>
        <v>404.49473297881485</v>
      </c>
      <c r="AF27" s="41">
        <f t="shared" si="15"/>
        <v>66.37461834594451</v>
      </c>
      <c r="AG27" s="144">
        <f t="shared" si="16"/>
        <v>645.3955536814486</v>
      </c>
      <c r="AH27" s="145">
        <f t="shared" si="17"/>
        <v>174.5262023566894</v>
      </c>
      <c r="AI27" s="24">
        <f t="shared" si="6"/>
        <v>14.096185737976782</v>
      </c>
    </row>
    <row r="28" spans="1:35" s="16" customFormat="1" ht="19.5" customHeight="1">
      <c r="A28" s="17">
        <v>23</v>
      </c>
      <c r="B28" s="15" t="s">
        <v>42</v>
      </c>
      <c r="C28" s="137">
        <v>6237</v>
      </c>
      <c r="D28" s="138">
        <f t="shared" si="7"/>
        <v>96.5</v>
      </c>
      <c r="E28" s="10">
        <f t="shared" si="7"/>
        <v>93.9</v>
      </c>
      <c r="F28" s="10">
        <f t="shared" si="7"/>
        <v>2.6</v>
      </c>
      <c r="G28" s="139">
        <f t="shared" si="1"/>
        <v>0</v>
      </c>
      <c r="H28" s="21">
        <v>0</v>
      </c>
      <c r="I28" s="21">
        <v>0</v>
      </c>
      <c r="J28" s="139">
        <f t="shared" si="8"/>
        <v>86.2</v>
      </c>
      <c r="K28" s="21">
        <v>83.9</v>
      </c>
      <c r="L28" s="21">
        <v>2.3</v>
      </c>
      <c r="M28" s="139">
        <f t="shared" si="9"/>
        <v>6.699999999999999</v>
      </c>
      <c r="N28" s="21">
        <v>6.6</v>
      </c>
      <c r="O28" s="21">
        <v>0.1</v>
      </c>
      <c r="P28" s="139">
        <f t="shared" si="10"/>
        <v>3.6</v>
      </c>
      <c r="Q28" s="21">
        <v>3.4</v>
      </c>
      <c r="R28" s="21">
        <v>0.2</v>
      </c>
      <c r="S28" s="139">
        <f t="shared" si="11"/>
        <v>0</v>
      </c>
      <c r="T28" s="21">
        <v>0</v>
      </c>
      <c r="U28" s="21">
        <v>0</v>
      </c>
      <c r="V28" s="139">
        <f t="shared" si="12"/>
        <v>0</v>
      </c>
      <c r="W28" s="21">
        <v>0</v>
      </c>
      <c r="X28" s="21">
        <v>0</v>
      </c>
      <c r="Y28" s="140">
        <v>0</v>
      </c>
      <c r="Z28" s="141">
        <f t="shared" si="2"/>
        <v>96.5</v>
      </c>
      <c r="AA28" s="142">
        <f t="shared" si="3"/>
        <v>96.5</v>
      </c>
      <c r="AB28" s="19">
        <f t="shared" si="4"/>
        <v>92.9</v>
      </c>
      <c r="AC28" s="20">
        <f t="shared" si="5"/>
        <v>3.6</v>
      </c>
      <c r="AD28" s="143">
        <f t="shared" si="13"/>
        <v>499.102649640284</v>
      </c>
      <c r="AE28" s="40">
        <f t="shared" si="14"/>
        <v>480.48327618220094</v>
      </c>
      <c r="AF28" s="41">
        <f t="shared" si="15"/>
        <v>18.619373458083135</v>
      </c>
      <c r="AG28" s="144">
        <f t="shared" si="16"/>
        <v>499.102649640284</v>
      </c>
      <c r="AH28" s="145">
        <f t="shared" si="17"/>
        <v>0</v>
      </c>
      <c r="AI28" s="24">
        <f t="shared" si="6"/>
        <v>3.7305699481865284</v>
      </c>
    </row>
    <row r="29" spans="1:35" s="16" customFormat="1" ht="19.5" customHeight="1">
      <c r="A29" s="17">
        <v>24</v>
      </c>
      <c r="B29" s="15" t="s">
        <v>43</v>
      </c>
      <c r="C29" s="137">
        <v>13024</v>
      </c>
      <c r="D29" s="138">
        <f>G29+J29+M29+P29+S29+V29</f>
        <v>253.5</v>
      </c>
      <c r="E29" s="10">
        <f>H29+K29+N29+Q29+T29+W29</f>
        <v>249.3</v>
      </c>
      <c r="F29" s="10">
        <f>L29+I29+O29+R29+U29+X29</f>
        <v>4.199999999999999</v>
      </c>
      <c r="G29" s="139">
        <f>SUM(H29:I29)</f>
        <v>0</v>
      </c>
      <c r="H29" s="21">
        <v>0</v>
      </c>
      <c r="I29" s="21">
        <v>0</v>
      </c>
      <c r="J29" s="139">
        <f>SUM(K29:L29)</f>
        <v>179.8</v>
      </c>
      <c r="K29" s="21">
        <v>178</v>
      </c>
      <c r="L29" s="21">
        <v>1.8</v>
      </c>
      <c r="M29" s="139">
        <f>SUM(N29:O29)</f>
        <v>5</v>
      </c>
      <c r="N29" s="21">
        <v>4</v>
      </c>
      <c r="O29" s="21">
        <v>1</v>
      </c>
      <c r="P29" s="139">
        <f>SUM(Q29:R29)</f>
        <v>65.7</v>
      </c>
      <c r="Q29" s="21">
        <v>64.3</v>
      </c>
      <c r="R29" s="21">
        <v>1.4</v>
      </c>
      <c r="S29" s="139">
        <f>SUM(T29:U29)</f>
        <v>0</v>
      </c>
      <c r="T29" s="21">
        <v>0</v>
      </c>
      <c r="U29" s="21">
        <v>0</v>
      </c>
      <c r="V29" s="139">
        <f>SUM(W29:X29)</f>
        <v>3</v>
      </c>
      <c r="W29" s="21">
        <v>3</v>
      </c>
      <c r="X29" s="21">
        <v>0</v>
      </c>
      <c r="Y29" s="140">
        <v>55.5</v>
      </c>
      <c r="Z29" s="141">
        <f>D29+Y29</f>
        <v>309</v>
      </c>
      <c r="AA29" s="148">
        <f>SUM(AB29:AC29)</f>
        <v>253.5</v>
      </c>
      <c r="AB29" s="18">
        <f>G29+J29+M29+S29+V29</f>
        <v>187.8</v>
      </c>
      <c r="AC29" s="45">
        <f>P29</f>
        <v>65.7</v>
      </c>
      <c r="AD29" s="143">
        <f t="shared" si="13"/>
        <v>627.8731077118174</v>
      </c>
      <c r="AE29" s="40">
        <f t="shared" si="14"/>
        <v>465.1462312752636</v>
      </c>
      <c r="AF29" s="41">
        <f t="shared" si="15"/>
        <v>162.72687643655385</v>
      </c>
      <c r="AG29" s="144">
        <f t="shared" si="16"/>
        <v>765.3364508203217</v>
      </c>
      <c r="AH29" s="145">
        <f t="shared" si="17"/>
        <v>137.46334310850438</v>
      </c>
      <c r="AI29" s="24">
        <f>AC29*100/AA29</f>
        <v>25.91715976331361</v>
      </c>
    </row>
    <row r="30" spans="1:35" s="16" customFormat="1" ht="19.5" customHeight="1">
      <c r="A30" s="17">
        <v>25</v>
      </c>
      <c r="B30" s="15" t="s">
        <v>44</v>
      </c>
      <c r="C30" s="137">
        <v>17182</v>
      </c>
      <c r="D30" s="138">
        <f t="shared" si="7"/>
        <v>300.79999999999995</v>
      </c>
      <c r="E30" s="10">
        <f t="shared" si="7"/>
        <v>293.09999999999997</v>
      </c>
      <c r="F30" s="10">
        <f t="shared" si="7"/>
        <v>7.7</v>
      </c>
      <c r="G30" s="139">
        <f t="shared" si="1"/>
        <v>0</v>
      </c>
      <c r="H30" s="21">
        <v>0</v>
      </c>
      <c r="I30" s="21">
        <v>0</v>
      </c>
      <c r="J30" s="139">
        <f t="shared" si="8"/>
        <v>266.5</v>
      </c>
      <c r="K30" s="21">
        <v>261.8</v>
      </c>
      <c r="L30" s="21">
        <v>4.7</v>
      </c>
      <c r="M30" s="139">
        <f t="shared" si="9"/>
        <v>9.899999999999999</v>
      </c>
      <c r="N30" s="21">
        <v>8.7</v>
      </c>
      <c r="O30" s="21">
        <v>1.2</v>
      </c>
      <c r="P30" s="139">
        <f t="shared" si="10"/>
        <v>21.9</v>
      </c>
      <c r="Q30" s="21">
        <v>21.9</v>
      </c>
      <c r="R30" s="21">
        <v>0</v>
      </c>
      <c r="S30" s="139">
        <f t="shared" si="11"/>
        <v>0</v>
      </c>
      <c r="T30" s="21">
        <v>0</v>
      </c>
      <c r="U30" s="21">
        <v>0</v>
      </c>
      <c r="V30" s="139">
        <f t="shared" si="12"/>
        <v>2.5</v>
      </c>
      <c r="W30" s="21">
        <v>0.7</v>
      </c>
      <c r="X30" s="21">
        <v>1.8</v>
      </c>
      <c r="Y30" s="140">
        <v>44.6</v>
      </c>
      <c r="Z30" s="141">
        <f t="shared" si="2"/>
        <v>345.4</v>
      </c>
      <c r="AA30" s="142">
        <f t="shared" si="3"/>
        <v>300.79999999999995</v>
      </c>
      <c r="AB30" s="19">
        <f t="shared" si="4"/>
        <v>278.9</v>
      </c>
      <c r="AC30" s="20">
        <f t="shared" si="5"/>
        <v>21.9</v>
      </c>
      <c r="AD30" s="143">
        <f t="shared" si="13"/>
        <v>564.7320338989414</v>
      </c>
      <c r="AE30" s="40">
        <f t="shared" si="14"/>
        <v>523.6162375479214</v>
      </c>
      <c r="AF30" s="41">
        <f t="shared" si="15"/>
        <v>41.11579635102001</v>
      </c>
      <c r="AG30" s="144">
        <f t="shared" si="16"/>
        <v>648.4655734996489</v>
      </c>
      <c r="AH30" s="145">
        <f t="shared" si="17"/>
        <v>83.73353960070742</v>
      </c>
      <c r="AI30" s="24">
        <f t="shared" si="6"/>
        <v>7.28058510638298</v>
      </c>
    </row>
    <row r="31" spans="1:35" s="16" customFormat="1" ht="19.5" customHeight="1">
      <c r="A31" s="17">
        <v>26</v>
      </c>
      <c r="B31" s="15" t="s">
        <v>161</v>
      </c>
      <c r="C31" s="137">
        <v>10773</v>
      </c>
      <c r="D31" s="138">
        <f t="shared" si="7"/>
        <v>144.3</v>
      </c>
      <c r="E31" s="10">
        <f t="shared" si="7"/>
        <v>143.10000000000002</v>
      </c>
      <c r="F31" s="10">
        <f t="shared" si="7"/>
        <v>1.2000000000000002</v>
      </c>
      <c r="G31" s="139">
        <f t="shared" si="1"/>
        <v>0</v>
      </c>
      <c r="H31" s="21">
        <v>0</v>
      </c>
      <c r="I31" s="21">
        <v>0</v>
      </c>
      <c r="J31" s="139">
        <f t="shared" si="8"/>
        <v>110.4</v>
      </c>
      <c r="K31" s="21">
        <v>109.9</v>
      </c>
      <c r="L31" s="21">
        <v>0.5</v>
      </c>
      <c r="M31" s="139">
        <f t="shared" si="9"/>
        <v>5.7</v>
      </c>
      <c r="N31" s="21">
        <v>5.4</v>
      </c>
      <c r="O31" s="21">
        <v>0.3</v>
      </c>
      <c r="P31" s="139">
        <f t="shared" si="10"/>
        <v>27.8</v>
      </c>
      <c r="Q31" s="21">
        <v>27.8</v>
      </c>
      <c r="R31" s="21">
        <v>0</v>
      </c>
      <c r="S31" s="139">
        <f t="shared" si="11"/>
        <v>0</v>
      </c>
      <c r="T31" s="21">
        <v>0</v>
      </c>
      <c r="U31" s="21">
        <v>0</v>
      </c>
      <c r="V31" s="139">
        <f t="shared" si="12"/>
        <v>0.4</v>
      </c>
      <c r="W31" s="21">
        <v>0</v>
      </c>
      <c r="X31" s="21">
        <v>0.4</v>
      </c>
      <c r="Y31" s="140">
        <v>43.4</v>
      </c>
      <c r="Z31" s="141">
        <f t="shared" si="2"/>
        <v>187.70000000000002</v>
      </c>
      <c r="AA31" s="142">
        <f t="shared" si="3"/>
        <v>144.3</v>
      </c>
      <c r="AB31" s="19">
        <f t="shared" si="4"/>
        <v>116.50000000000001</v>
      </c>
      <c r="AC31" s="20">
        <f t="shared" si="5"/>
        <v>27.8</v>
      </c>
      <c r="AD31" s="143">
        <f t="shared" si="13"/>
        <v>432.0837937136749</v>
      </c>
      <c r="AE31" s="40">
        <f t="shared" si="14"/>
        <v>348.84103927680616</v>
      </c>
      <c r="AF31" s="41">
        <f t="shared" si="15"/>
        <v>83.24275443686876</v>
      </c>
      <c r="AG31" s="144">
        <f t="shared" si="16"/>
        <v>562.0383096331032</v>
      </c>
      <c r="AH31" s="145">
        <f t="shared" si="17"/>
        <v>129.95451591942822</v>
      </c>
      <c r="AI31" s="24">
        <f t="shared" si="6"/>
        <v>19.265419265419265</v>
      </c>
    </row>
    <row r="32" spans="1:35" s="16" customFormat="1" ht="19.5" customHeight="1">
      <c r="A32" s="17">
        <v>27</v>
      </c>
      <c r="B32" s="15" t="s">
        <v>46</v>
      </c>
      <c r="C32" s="137">
        <v>3818</v>
      </c>
      <c r="D32" s="138">
        <f t="shared" si="7"/>
        <v>51.900000000000006</v>
      </c>
      <c r="E32" s="10">
        <f t="shared" si="7"/>
        <v>51.5</v>
      </c>
      <c r="F32" s="10">
        <f t="shared" si="7"/>
        <v>0.4</v>
      </c>
      <c r="G32" s="139">
        <f>SUM(H32:I32)</f>
        <v>0</v>
      </c>
      <c r="H32" s="21">
        <v>0</v>
      </c>
      <c r="I32" s="21">
        <v>0</v>
      </c>
      <c r="J32" s="139">
        <f>SUM(K32:L32)</f>
        <v>41.800000000000004</v>
      </c>
      <c r="K32" s="21">
        <v>41.7</v>
      </c>
      <c r="L32" s="21">
        <v>0.1</v>
      </c>
      <c r="M32" s="139">
        <f>SUM(N32:O32)</f>
        <v>1.9000000000000001</v>
      </c>
      <c r="N32" s="21">
        <v>1.8</v>
      </c>
      <c r="O32" s="21">
        <v>0.1</v>
      </c>
      <c r="P32" s="139">
        <f>SUM(Q32:R32)</f>
        <v>8</v>
      </c>
      <c r="Q32" s="21">
        <v>8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0.2</v>
      </c>
      <c r="W32" s="21">
        <v>0</v>
      </c>
      <c r="X32" s="21">
        <v>0.2</v>
      </c>
      <c r="Y32" s="173">
        <v>19.3</v>
      </c>
      <c r="Z32" s="174">
        <f>D32+Y32</f>
        <v>71.2</v>
      </c>
      <c r="AA32" s="142">
        <f>SUM(AB32:AC32)</f>
        <v>51.900000000000006</v>
      </c>
      <c r="AB32" s="19">
        <f>G32+J32+M32+S32+V32</f>
        <v>43.900000000000006</v>
      </c>
      <c r="AC32" s="20">
        <f>P32</f>
        <v>8</v>
      </c>
      <c r="AD32" s="143">
        <f t="shared" si="13"/>
        <v>438.50014363203167</v>
      </c>
      <c r="AE32" s="40">
        <f t="shared" si="14"/>
        <v>370.9085993342233</v>
      </c>
      <c r="AF32" s="41">
        <f t="shared" si="15"/>
        <v>67.59154429780834</v>
      </c>
      <c r="AG32" s="175">
        <f t="shared" si="16"/>
        <v>601.5647442504943</v>
      </c>
      <c r="AH32" s="176">
        <f t="shared" si="17"/>
        <v>163.06460061846266</v>
      </c>
      <c r="AI32" s="24">
        <f>AC32*100/AA32</f>
        <v>15.414258188824661</v>
      </c>
    </row>
    <row r="33" spans="1:35" s="13" customFormat="1" ht="19.5" customHeight="1">
      <c r="A33" s="14">
        <v>28</v>
      </c>
      <c r="B33" s="15" t="s">
        <v>162</v>
      </c>
      <c r="C33" s="137">
        <v>2985</v>
      </c>
      <c r="D33" s="138">
        <f t="shared" si="7"/>
        <v>63.29999999999999</v>
      </c>
      <c r="E33" s="10">
        <f t="shared" si="7"/>
        <v>62.2</v>
      </c>
      <c r="F33" s="10">
        <f t="shared" si="7"/>
        <v>1.1</v>
      </c>
      <c r="G33" s="139">
        <f t="shared" si="1"/>
        <v>0</v>
      </c>
      <c r="H33" s="21">
        <v>0</v>
      </c>
      <c r="I33" s="21">
        <v>0</v>
      </c>
      <c r="J33" s="139">
        <f t="shared" si="8"/>
        <v>55.699999999999996</v>
      </c>
      <c r="K33" s="18">
        <v>54.9</v>
      </c>
      <c r="L33" s="18">
        <v>0.8</v>
      </c>
      <c r="M33" s="139">
        <f t="shared" si="9"/>
        <v>3.3000000000000003</v>
      </c>
      <c r="N33" s="18">
        <v>3.1</v>
      </c>
      <c r="O33" s="18">
        <v>0.2</v>
      </c>
      <c r="P33" s="139">
        <f t="shared" si="10"/>
        <v>4.3</v>
      </c>
      <c r="Q33" s="18">
        <v>4.2</v>
      </c>
      <c r="R33" s="18">
        <v>0.1</v>
      </c>
      <c r="S33" s="139">
        <f t="shared" si="11"/>
        <v>0</v>
      </c>
      <c r="T33" s="18">
        <v>0</v>
      </c>
      <c r="U33" s="18">
        <v>0</v>
      </c>
      <c r="V33" s="139">
        <f t="shared" si="12"/>
        <v>0</v>
      </c>
      <c r="W33" s="18">
        <v>0</v>
      </c>
      <c r="X33" s="18">
        <v>0</v>
      </c>
      <c r="Y33" s="140">
        <v>16</v>
      </c>
      <c r="Z33" s="141">
        <f>D33+Y33</f>
        <v>79.29999999999998</v>
      </c>
      <c r="AA33" s="142">
        <f t="shared" si="3"/>
        <v>63.29999999999999</v>
      </c>
      <c r="AB33" s="19">
        <f t="shared" si="4"/>
        <v>58.99999999999999</v>
      </c>
      <c r="AC33" s="20">
        <f t="shared" si="5"/>
        <v>4.3</v>
      </c>
      <c r="AD33" s="143">
        <f t="shared" si="13"/>
        <v>684.0654887339924</v>
      </c>
      <c r="AE33" s="40">
        <f t="shared" si="14"/>
        <v>637.5965850759171</v>
      </c>
      <c r="AF33" s="41">
        <f t="shared" si="15"/>
        <v>46.46890365807532</v>
      </c>
      <c r="AG33" s="144">
        <f t="shared" si="16"/>
        <v>856.9730372291564</v>
      </c>
      <c r="AH33" s="145">
        <f t="shared" si="17"/>
        <v>172.907548495164</v>
      </c>
      <c r="AI33" s="24">
        <f t="shared" si="6"/>
        <v>6.793048973143761</v>
      </c>
    </row>
    <row r="34" spans="1:35" s="13" customFormat="1" ht="19.5" customHeight="1">
      <c r="A34" s="17">
        <v>29</v>
      </c>
      <c r="B34" s="15" t="s">
        <v>49</v>
      </c>
      <c r="C34" s="137">
        <v>10408</v>
      </c>
      <c r="D34" s="138">
        <f t="shared" si="7"/>
        <v>133.39999999999998</v>
      </c>
      <c r="E34" s="10">
        <f t="shared" si="7"/>
        <v>132.4</v>
      </c>
      <c r="F34" s="10">
        <f t="shared" si="7"/>
        <v>1</v>
      </c>
      <c r="G34" s="139">
        <f t="shared" si="1"/>
        <v>0</v>
      </c>
      <c r="H34" s="21">
        <v>0</v>
      </c>
      <c r="I34" s="21">
        <v>0</v>
      </c>
      <c r="J34" s="139">
        <f t="shared" si="8"/>
        <v>112.1</v>
      </c>
      <c r="K34" s="18">
        <v>112</v>
      </c>
      <c r="L34" s="18">
        <v>0.1</v>
      </c>
      <c r="M34" s="139">
        <f t="shared" si="9"/>
        <v>3.8</v>
      </c>
      <c r="N34" s="18">
        <v>3.8</v>
      </c>
      <c r="O34" s="21">
        <v>0</v>
      </c>
      <c r="P34" s="139">
        <f t="shared" si="10"/>
        <v>17.400000000000002</v>
      </c>
      <c r="Q34" s="18">
        <v>16.6</v>
      </c>
      <c r="R34" s="18">
        <v>0.8</v>
      </c>
      <c r="S34" s="139">
        <f t="shared" si="11"/>
        <v>0</v>
      </c>
      <c r="T34" s="18">
        <v>0</v>
      </c>
      <c r="U34" s="18">
        <v>0</v>
      </c>
      <c r="V34" s="139">
        <f t="shared" si="12"/>
        <v>0.1</v>
      </c>
      <c r="W34" s="18">
        <v>0</v>
      </c>
      <c r="X34" s="18">
        <v>0.1</v>
      </c>
      <c r="Y34" s="140">
        <v>20.5</v>
      </c>
      <c r="Z34" s="141">
        <f t="shared" si="2"/>
        <v>153.89999999999998</v>
      </c>
      <c r="AA34" s="142">
        <f t="shared" si="3"/>
        <v>133.39999999999998</v>
      </c>
      <c r="AB34" s="19">
        <f t="shared" si="4"/>
        <v>115.99999999999999</v>
      </c>
      <c r="AC34" s="20">
        <f t="shared" si="5"/>
        <v>17.400000000000002</v>
      </c>
      <c r="AD34" s="143">
        <f t="shared" si="13"/>
        <v>413.45367087352156</v>
      </c>
      <c r="AE34" s="40">
        <f t="shared" si="14"/>
        <v>359.52493119436656</v>
      </c>
      <c r="AF34" s="41">
        <f t="shared" si="15"/>
        <v>53.928739679155</v>
      </c>
      <c r="AG34" s="144">
        <f t="shared" si="16"/>
        <v>476.9904044035605</v>
      </c>
      <c r="AH34" s="145">
        <f t="shared" si="17"/>
        <v>63.53673353003894</v>
      </c>
      <c r="AI34" s="24">
        <f t="shared" si="6"/>
        <v>13.04347826086957</v>
      </c>
    </row>
    <row r="35" spans="1:35" s="16" customFormat="1" ht="19.5" customHeight="1">
      <c r="A35" s="17">
        <v>30</v>
      </c>
      <c r="B35" s="15" t="s">
        <v>50</v>
      </c>
      <c r="C35" s="137">
        <v>4632</v>
      </c>
      <c r="D35" s="138">
        <f>G35+J35+M35+P35+S35+V35</f>
        <v>87.1</v>
      </c>
      <c r="E35" s="10">
        <f>H35+K35+N35+Q35+T35+W35</f>
        <v>81.2</v>
      </c>
      <c r="F35" s="10">
        <f>I35+L35+O35+R35+U35+X35</f>
        <v>5.8999999999999995</v>
      </c>
      <c r="G35" s="139">
        <f>SUM(H35:I35)</f>
        <v>0</v>
      </c>
      <c r="H35" s="21">
        <v>0</v>
      </c>
      <c r="I35" s="21">
        <v>0</v>
      </c>
      <c r="J35" s="139">
        <f>SUM(K35:L35)</f>
        <v>77.2</v>
      </c>
      <c r="K35" s="18">
        <v>72.7</v>
      </c>
      <c r="L35" s="18">
        <v>4.5</v>
      </c>
      <c r="M35" s="139">
        <f>SUM(N35:O35)</f>
        <v>4.3</v>
      </c>
      <c r="N35" s="18">
        <v>3</v>
      </c>
      <c r="O35" s="21">
        <v>1.3</v>
      </c>
      <c r="P35" s="139">
        <f>SUM(Q35:R35)</f>
        <v>5.6</v>
      </c>
      <c r="Q35" s="18">
        <v>5.5</v>
      </c>
      <c r="R35" s="18">
        <v>0.1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74.5</v>
      </c>
      <c r="Z35" s="141">
        <f>D35+Y35</f>
        <v>161.6</v>
      </c>
      <c r="AA35" s="142">
        <f t="shared" si="3"/>
        <v>87.1</v>
      </c>
      <c r="AB35" s="19">
        <f>G35+J35+M35+S35+V35</f>
        <v>81.5</v>
      </c>
      <c r="AC35" s="20">
        <f>P35</f>
        <v>5.6</v>
      </c>
      <c r="AD35" s="143">
        <f t="shared" si="13"/>
        <v>606.5797537467269</v>
      </c>
      <c r="AE35" s="40">
        <f t="shared" si="14"/>
        <v>567.5803665942393</v>
      </c>
      <c r="AF35" s="41">
        <f t="shared" si="15"/>
        <v>38.99938715248761</v>
      </c>
      <c r="AG35" s="144">
        <f t="shared" si="16"/>
        <v>1125.4108864003565</v>
      </c>
      <c r="AH35" s="145">
        <f t="shared" si="17"/>
        <v>518.8311326536297</v>
      </c>
      <c r="AI35" s="24">
        <f>AC35*100/AA35</f>
        <v>6.42939150401837</v>
      </c>
    </row>
    <row r="36" spans="1:35" s="13" customFormat="1" ht="19.5" customHeight="1">
      <c r="A36" s="17">
        <v>31</v>
      </c>
      <c r="B36" s="15" t="s">
        <v>163</v>
      </c>
      <c r="C36" s="137">
        <v>6459</v>
      </c>
      <c r="D36" s="138">
        <f t="shared" si="7"/>
        <v>97.30000000000001</v>
      </c>
      <c r="E36" s="10">
        <f t="shared" si="7"/>
        <v>96.8</v>
      </c>
      <c r="F36" s="10">
        <f t="shared" si="7"/>
        <v>0.5</v>
      </c>
      <c r="G36" s="139">
        <f t="shared" si="1"/>
        <v>0</v>
      </c>
      <c r="H36" s="21">
        <v>0</v>
      </c>
      <c r="I36" s="18">
        <v>0</v>
      </c>
      <c r="J36" s="139">
        <f t="shared" si="8"/>
        <v>77.9</v>
      </c>
      <c r="K36" s="18">
        <v>77.7</v>
      </c>
      <c r="L36" s="18">
        <v>0.2</v>
      </c>
      <c r="M36" s="139">
        <f t="shared" si="9"/>
        <v>4.5</v>
      </c>
      <c r="N36" s="18">
        <v>4.5</v>
      </c>
      <c r="O36" s="18">
        <v>0</v>
      </c>
      <c r="P36" s="139">
        <f t="shared" si="10"/>
        <v>10.7</v>
      </c>
      <c r="Q36" s="18">
        <v>10.5</v>
      </c>
      <c r="R36" s="18">
        <v>0.2</v>
      </c>
      <c r="S36" s="139">
        <f t="shared" si="11"/>
        <v>0</v>
      </c>
      <c r="T36" s="18">
        <v>0</v>
      </c>
      <c r="U36" s="18">
        <v>0</v>
      </c>
      <c r="V36" s="139">
        <f>SUM(W36:X36)</f>
        <v>4.199999999999999</v>
      </c>
      <c r="W36" s="18">
        <v>4.1</v>
      </c>
      <c r="X36" s="18">
        <v>0.1</v>
      </c>
      <c r="Y36" s="140">
        <v>24.2</v>
      </c>
      <c r="Z36" s="141">
        <f t="shared" si="2"/>
        <v>121.50000000000001</v>
      </c>
      <c r="AA36" s="142">
        <f t="shared" si="3"/>
        <v>97.30000000000001</v>
      </c>
      <c r="AB36" s="19">
        <f t="shared" si="4"/>
        <v>86.60000000000001</v>
      </c>
      <c r="AC36" s="20">
        <f t="shared" si="5"/>
        <v>10.7</v>
      </c>
      <c r="AD36" s="143">
        <f t="shared" si="13"/>
        <v>485.9435945842011</v>
      </c>
      <c r="AE36" s="40">
        <f t="shared" si="14"/>
        <v>432.5047820245819</v>
      </c>
      <c r="AF36" s="41">
        <f t="shared" si="15"/>
        <v>53.43881255961923</v>
      </c>
      <c r="AG36" s="144">
        <f t="shared" si="16"/>
        <v>606.8052080367979</v>
      </c>
      <c r="AH36" s="145">
        <f t="shared" si="17"/>
        <v>120.86161345259679</v>
      </c>
      <c r="AI36" s="24">
        <f t="shared" si="6"/>
        <v>10.996916752312435</v>
      </c>
    </row>
    <row r="37" spans="1:35" s="13" customFormat="1" ht="19.5" customHeight="1">
      <c r="A37" s="17">
        <v>32</v>
      </c>
      <c r="B37" s="15" t="s">
        <v>164</v>
      </c>
      <c r="C37" s="137">
        <v>18797</v>
      </c>
      <c r="D37" s="138">
        <f t="shared" si="7"/>
        <v>281.5</v>
      </c>
      <c r="E37" s="10">
        <f t="shared" si="7"/>
        <v>260.8</v>
      </c>
      <c r="F37" s="10">
        <f t="shared" si="7"/>
        <v>20.7</v>
      </c>
      <c r="G37" s="139">
        <f t="shared" si="1"/>
        <v>0</v>
      </c>
      <c r="H37" s="18">
        <v>0</v>
      </c>
      <c r="I37" s="18">
        <v>0</v>
      </c>
      <c r="J37" s="139">
        <f t="shared" si="8"/>
        <v>240.5</v>
      </c>
      <c r="K37" s="18">
        <v>228.2</v>
      </c>
      <c r="L37" s="18">
        <v>12.3</v>
      </c>
      <c r="M37" s="139">
        <f t="shared" si="9"/>
        <v>19.5</v>
      </c>
      <c r="N37" s="18">
        <v>13.3</v>
      </c>
      <c r="O37" s="18">
        <v>6.2</v>
      </c>
      <c r="P37" s="139">
        <f t="shared" si="10"/>
        <v>21.5</v>
      </c>
      <c r="Q37" s="18">
        <v>19.3</v>
      </c>
      <c r="R37" s="18">
        <v>2.2</v>
      </c>
      <c r="S37" s="139">
        <f t="shared" si="11"/>
        <v>0</v>
      </c>
      <c r="T37" s="18">
        <v>0</v>
      </c>
      <c r="U37" s="18">
        <v>0</v>
      </c>
      <c r="V37" s="139">
        <f t="shared" si="12"/>
        <v>0</v>
      </c>
      <c r="W37" s="18">
        <v>0</v>
      </c>
      <c r="X37" s="18">
        <v>0</v>
      </c>
      <c r="Y37" s="140">
        <v>58.3</v>
      </c>
      <c r="Z37" s="141">
        <f t="shared" si="2"/>
        <v>339.8</v>
      </c>
      <c r="AA37" s="142">
        <f t="shared" si="3"/>
        <v>281.5</v>
      </c>
      <c r="AB37" s="19">
        <f t="shared" si="4"/>
        <v>260</v>
      </c>
      <c r="AC37" s="20">
        <f t="shared" si="5"/>
        <v>21.5</v>
      </c>
      <c r="AD37" s="143">
        <f t="shared" si="13"/>
        <v>483.0901293445934</v>
      </c>
      <c r="AE37" s="40">
        <f t="shared" si="14"/>
        <v>446.1933699097488</v>
      </c>
      <c r="AF37" s="41">
        <f t="shared" si="15"/>
        <v>36.89675943484461</v>
      </c>
      <c r="AG37" s="144">
        <f t="shared" si="16"/>
        <v>583.1404119051256</v>
      </c>
      <c r="AH37" s="145">
        <f t="shared" si="17"/>
        <v>100.05028256053214</v>
      </c>
      <c r="AI37" s="24">
        <f t="shared" si="6"/>
        <v>7.63765541740675</v>
      </c>
    </row>
    <row r="38" spans="1:35" s="13" customFormat="1" ht="19.5" customHeight="1" thickBot="1">
      <c r="A38" s="25">
        <v>33</v>
      </c>
      <c r="B38" s="26" t="s">
        <v>53</v>
      </c>
      <c r="C38" s="149">
        <v>14105</v>
      </c>
      <c r="D38" s="150">
        <f t="shared" si="7"/>
        <v>210.70000000000002</v>
      </c>
      <c r="E38" s="27">
        <f t="shared" si="7"/>
        <v>209.1</v>
      </c>
      <c r="F38" s="27">
        <f t="shared" si="7"/>
        <v>1.6</v>
      </c>
      <c r="G38" s="151">
        <f t="shared" si="1"/>
        <v>0</v>
      </c>
      <c r="H38" s="27">
        <v>0</v>
      </c>
      <c r="I38" s="27">
        <v>0</v>
      </c>
      <c r="J38" s="151">
        <f t="shared" si="8"/>
        <v>161.4</v>
      </c>
      <c r="K38" s="27">
        <v>160</v>
      </c>
      <c r="L38" s="27">
        <v>1.4</v>
      </c>
      <c r="M38" s="151">
        <f t="shared" si="9"/>
        <v>7.3999999999999995</v>
      </c>
      <c r="N38" s="27">
        <v>7.3</v>
      </c>
      <c r="O38" s="27">
        <v>0.1</v>
      </c>
      <c r="P38" s="151">
        <f t="shared" si="10"/>
        <v>35.6</v>
      </c>
      <c r="Q38" s="27">
        <v>35.6</v>
      </c>
      <c r="R38" s="27">
        <v>0</v>
      </c>
      <c r="S38" s="151">
        <f t="shared" si="11"/>
        <v>0</v>
      </c>
      <c r="T38" s="27">
        <v>0</v>
      </c>
      <c r="U38" s="27">
        <v>0</v>
      </c>
      <c r="V38" s="151">
        <f t="shared" si="12"/>
        <v>6.3</v>
      </c>
      <c r="W38" s="27">
        <v>6.2</v>
      </c>
      <c r="X38" s="27">
        <v>0.1</v>
      </c>
      <c r="Y38" s="152">
        <v>55.2</v>
      </c>
      <c r="Z38" s="153">
        <f t="shared" si="2"/>
        <v>265.90000000000003</v>
      </c>
      <c r="AA38" s="154">
        <f t="shared" si="3"/>
        <v>210.70000000000002</v>
      </c>
      <c r="AB38" s="28">
        <f t="shared" si="4"/>
        <v>175.10000000000002</v>
      </c>
      <c r="AC38" s="29">
        <f t="shared" si="5"/>
        <v>35.6</v>
      </c>
      <c r="AD38" s="155">
        <f t="shared" si="13"/>
        <v>481.86984711438413</v>
      </c>
      <c r="AE38" s="42">
        <f t="shared" si="14"/>
        <v>400.4528250105774</v>
      </c>
      <c r="AF38" s="43">
        <f t="shared" si="15"/>
        <v>81.4170221038067</v>
      </c>
      <c r="AG38" s="156">
        <f t="shared" si="16"/>
        <v>608.1119712753429</v>
      </c>
      <c r="AH38" s="157">
        <f t="shared" si="17"/>
        <v>126.24212416095871</v>
      </c>
      <c r="AI38" s="44">
        <f t="shared" si="6"/>
        <v>16.896060749881347</v>
      </c>
    </row>
    <row r="39" spans="1:34" s="13" customFormat="1" ht="15" customHeight="1">
      <c r="A39" s="30"/>
      <c r="C39" s="30"/>
      <c r="D39" s="46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46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AK11" sqref="AK11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165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1318725</v>
      </c>
      <c r="D5" s="120">
        <f>SUM(E5:F5)</f>
        <v>17715.9</v>
      </c>
      <c r="E5" s="48">
        <f>SUM(E6:E38)</f>
        <v>17142.600000000002</v>
      </c>
      <c r="F5" s="48">
        <f>SUM(F6:F38)</f>
        <v>573.3000000000002</v>
      </c>
      <c r="G5" s="121">
        <f aca="true" t="shared" si="0" ref="G5:AC5">SUM(G6:G38)</f>
        <v>475.2</v>
      </c>
      <c r="H5" s="49">
        <f t="shared" si="0"/>
        <v>475.2</v>
      </c>
      <c r="I5" s="49">
        <f t="shared" si="0"/>
        <v>0</v>
      </c>
      <c r="J5" s="121">
        <f t="shared" si="0"/>
        <v>13122.3</v>
      </c>
      <c r="K5" s="49">
        <f t="shared" si="0"/>
        <v>12756.700000000004</v>
      </c>
      <c r="L5" s="49">
        <f t="shared" si="0"/>
        <v>365.6</v>
      </c>
      <c r="M5" s="121">
        <f t="shared" si="0"/>
        <v>749</v>
      </c>
      <c r="N5" s="49">
        <f t="shared" si="0"/>
        <v>682.9</v>
      </c>
      <c r="O5" s="49">
        <f t="shared" si="0"/>
        <v>66.10000000000001</v>
      </c>
      <c r="P5" s="121">
        <f t="shared" si="0"/>
        <v>3181.399999999999</v>
      </c>
      <c r="Q5" s="49">
        <f t="shared" si="0"/>
        <v>3111.6</v>
      </c>
      <c r="R5" s="49">
        <f t="shared" si="0"/>
        <v>69.8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188.00000000000006</v>
      </c>
      <c r="W5" s="49">
        <f t="shared" si="0"/>
        <v>116.19999999999999</v>
      </c>
      <c r="X5" s="49">
        <f t="shared" si="0"/>
        <v>71.79999999999998</v>
      </c>
      <c r="Y5" s="122">
        <f t="shared" si="0"/>
        <v>9005.099999999997</v>
      </c>
      <c r="Z5" s="123">
        <f t="shared" si="0"/>
        <v>26720.999999999993</v>
      </c>
      <c r="AA5" s="124">
        <f t="shared" si="0"/>
        <v>17715.899999999994</v>
      </c>
      <c r="AB5" s="50">
        <f t="shared" si="0"/>
        <v>14534.5</v>
      </c>
      <c r="AC5" s="51">
        <f t="shared" si="0"/>
        <v>3181.399999999999</v>
      </c>
      <c r="AD5" s="125">
        <f>AA5/C5/28*1000000</f>
        <v>479.7897319651285</v>
      </c>
      <c r="AE5" s="52">
        <f>AB5/C5/28*1000000</f>
        <v>393.6296693505361</v>
      </c>
      <c r="AF5" s="53">
        <f>AC5/C5/28*1000000</f>
        <v>86.16006261459253</v>
      </c>
      <c r="AG5" s="126">
        <f>Z5/C5/28*1000000</f>
        <v>723.6697784385891</v>
      </c>
      <c r="AH5" s="127">
        <f>Y5/C5/28*1000000</f>
        <v>243.88004647346048</v>
      </c>
      <c r="AI5" s="54">
        <f>AC5*100/AA5</f>
        <v>17.95787964483882</v>
      </c>
    </row>
    <row r="6" spans="1:35" s="13" customFormat="1" ht="19.5" customHeight="1" thickTop="1">
      <c r="A6" s="8">
        <v>1</v>
      </c>
      <c r="B6" s="9" t="s">
        <v>20</v>
      </c>
      <c r="C6" s="128">
        <v>295126</v>
      </c>
      <c r="D6" s="129">
        <f>G6+J6+M6+P6+S6+V6</f>
        <v>4121.8</v>
      </c>
      <c r="E6" s="10">
        <f>H6+K6+N6+Q6+T6+W6</f>
        <v>4101.1</v>
      </c>
      <c r="F6" s="10">
        <f>I6+L6+O6+R6+U6+X6</f>
        <v>20.7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3046.3</v>
      </c>
      <c r="K6" s="10">
        <v>3030.9</v>
      </c>
      <c r="L6" s="10">
        <v>15.4</v>
      </c>
      <c r="M6" s="130">
        <f>SUM(N6:O6)</f>
        <v>215.29999999999998</v>
      </c>
      <c r="N6" s="10">
        <v>215.2</v>
      </c>
      <c r="O6" s="10">
        <v>0.1</v>
      </c>
      <c r="P6" s="130">
        <f>SUM(Q6:R6)</f>
        <v>814.1</v>
      </c>
      <c r="Q6" s="10">
        <v>813.9</v>
      </c>
      <c r="R6" s="10">
        <v>0.2</v>
      </c>
      <c r="S6" s="130">
        <f>SUM(T6:U6)</f>
        <v>0</v>
      </c>
      <c r="T6" s="10">
        <v>0</v>
      </c>
      <c r="U6" s="10">
        <v>0</v>
      </c>
      <c r="V6" s="130">
        <f>SUM(W6:X6)</f>
        <v>46.1</v>
      </c>
      <c r="W6" s="10">
        <v>41.1</v>
      </c>
      <c r="X6" s="10">
        <v>5</v>
      </c>
      <c r="Y6" s="131">
        <v>2772</v>
      </c>
      <c r="Z6" s="132">
        <f aca="true" t="shared" si="2" ref="Z6:Z38">D6+Y6</f>
        <v>6893.8</v>
      </c>
      <c r="AA6" s="133">
        <f aca="true" t="shared" si="3" ref="AA6:AA38">SUM(AB6:AC6)</f>
        <v>4121.8</v>
      </c>
      <c r="AB6" s="11">
        <f aca="true" t="shared" si="4" ref="AB6:AB38">G6+J6+M6+S6+V6</f>
        <v>3307.7000000000003</v>
      </c>
      <c r="AC6" s="12">
        <f aca="true" t="shared" si="5" ref="AC6:AC38">P6</f>
        <v>814.1</v>
      </c>
      <c r="AD6" s="134">
        <f aca="true" t="shared" si="6" ref="AD6:AD38">AA6/C6/28*1000000</f>
        <v>498.79421961176877</v>
      </c>
      <c r="AE6" s="36">
        <f aca="true" t="shared" si="7" ref="AE6:AE38">AB6/C6/28*1000000</f>
        <v>400.27697612932394</v>
      </c>
      <c r="AF6" s="37">
        <f aca="true" t="shared" si="8" ref="AF6:AF38">AC6/C6/28*1000000</f>
        <v>98.5172434824448</v>
      </c>
      <c r="AG6" s="135">
        <f aca="true" t="shared" si="9" ref="AG6:AG38">Z6/C6/28*1000000</f>
        <v>834.2441630257682</v>
      </c>
      <c r="AH6" s="136">
        <f aca="true" t="shared" si="10" ref="AH6:AH38">Y6/C6/28*1000000</f>
        <v>335.44994341399945</v>
      </c>
      <c r="AI6" s="38">
        <f aca="true" t="shared" si="11" ref="AI6:AI38">AC6*100/AA6</f>
        <v>19.751079625406376</v>
      </c>
    </row>
    <row r="7" spans="1:35" s="16" customFormat="1" ht="19.5" customHeight="1">
      <c r="A7" s="14">
        <v>2</v>
      </c>
      <c r="B7" s="39" t="s">
        <v>21</v>
      </c>
      <c r="C7" s="137">
        <v>58116</v>
      </c>
      <c r="D7" s="129">
        <f aca="true" t="shared" si="12" ref="D7:F38">G7+J7+M7+P7+S7+V7</f>
        <v>964</v>
      </c>
      <c r="E7" s="10">
        <f t="shared" si="12"/>
        <v>851.5</v>
      </c>
      <c r="F7" s="10">
        <f t="shared" si="12"/>
        <v>112.5</v>
      </c>
      <c r="G7" s="130">
        <f>SUM(H7:I7)</f>
        <v>0</v>
      </c>
      <c r="H7" s="10">
        <v>0</v>
      </c>
      <c r="I7" s="10">
        <v>0</v>
      </c>
      <c r="J7" s="130">
        <f>SUM(K7:L7)</f>
        <v>697.6</v>
      </c>
      <c r="K7" s="10">
        <v>646.7</v>
      </c>
      <c r="L7" s="10">
        <v>50.9</v>
      </c>
      <c r="M7" s="130">
        <f>SUM(N7:O7)</f>
        <v>44.4</v>
      </c>
      <c r="N7" s="10">
        <v>32.3</v>
      </c>
      <c r="O7" s="10">
        <v>12.1</v>
      </c>
      <c r="P7" s="130">
        <f>SUM(Q7:R7)</f>
        <v>204.5</v>
      </c>
      <c r="Q7" s="10">
        <v>172.5</v>
      </c>
      <c r="R7" s="10">
        <v>32</v>
      </c>
      <c r="S7" s="130">
        <f>SUM(T7:U7)</f>
        <v>0</v>
      </c>
      <c r="T7" s="10">
        <v>0</v>
      </c>
      <c r="U7" s="10">
        <v>0</v>
      </c>
      <c r="V7" s="130">
        <f>SUM(W7:X7)</f>
        <v>17.5</v>
      </c>
      <c r="W7" s="10">
        <v>0</v>
      </c>
      <c r="X7" s="10">
        <v>17.5</v>
      </c>
      <c r="Y7" s="131">
        <v>391.2</v>
      </c>
      <c r="Z7" s="132">
        <f>D7+Y7</f>
        <v>1355.2</v>
      </c>
      <c r="AA7" s="133">
        <f>SUM(AB7:AC7)</f>
        <v>964</v>
      </c>
      <c r="AB7" s="11">
        <f>G7+J7+M7+S7+V7</f>
        <v>759.5</v>
      </c>
      <c r="AC7" s="12">
        <f>P7</f>
        <v>204.5</v>
      </c>
      <c r="AD7" s="134">
        <f t="shared" si="6"/>
        <v>592.4112366400204</v>
      </c>
      <c r="AE7" s="36">
        <f t="shared" si="7"/>
        <v>466.7389359212609</v>
      </c>
      <c r="AF7" s="37">
        <f t="shared" si="8"/>
        <v>125.67230071875953</v>
      </c>
      <c r="AG7" s="135">
        <f t="shared" si="9"/>
        <v>832.8171243719457</v>
      </c>
      <c r="AH7" s="136">
        <f t="shared" si="10"/>
        <v>240.4058877319253</v>
      </c>
      <c r="AI7" s="38">
        <f>AC7*100/AA7</f>
        <v>21.213692946058092</v>
      </c>
    </row>
    <row r="8" spans="1:35" s="16" customFormat="1" ht="19.5" customHeight="1">
      <c r="A8" s="14">
        <v>3</v>
      </c>
      <c r="B8" s="15" t="s">
        <v>22</v>
      </c>
      <c r="C8" s="137">
        <v>39367</v>
      </c>
      <c r="D8" s="129">
        <f t="shared" si="12"/>
        <v>605.8</v>
      </c>
      <c r="E8" s="10">
        <f t="shared" si="12"/>
        <v>580.3</v>
      </c>
      <c r="F8" s="10">
        <f t="shared" si="12"/>
        <v>25.5</v>
      </c>
      <c r="G8" s="130">
        <f>SUM(H8:I8)</f>
        <v>0</v>
      </c>
      <c r="H8" s="10">
        <v>0</v>
      </c>
      <c r="I8" s="10">
        <v>0</v>
      </c>
      <c r="J8" s="130">
        <f>SUM(K8:L8)</f>
        <v>523.3</v>
      </c>
      <c r="K8" s="10">
        <v>508.5</v>
      </c>
      <c r="L8" s="10">
        <v>14.8</v>
      </c>
      <c r="M8" s="130">
        <f>SUM(N8:O8)</f>
        <v>55.3</v>
      </c>
      <c r="N8" s="10">
        <v>52</v>
      </c>
      <c r="O8" s="10">
        <v>3.3</v>
      </c>
      <c r="P8" s="130">
        <f>SUM(Q8:R8)</f>
        <v>27.200000000000003</v>
      </c>
      <c r="Q8" s="10">
        <v>19.8</v>
      </c>
      <c r="R8" s="10">
        <v>7.4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59.7</v>
      </c>
      <c r="Z8" s="132">
        <f>D8+Y8</f>
        <v>665.5</v>
      </c>
      <c r="AA8" s="133">
        <f>SUM(AB8:AC8)</f>
        <v>605.8</v>
      </c>
      <c r="AB8" s="11">
        <f>G8+J8+M8+S8+V8</f>
        <v>578.5999999999999</v>
      </c>
      <c r="AC8" s="12">
        <f>P8</f>
        <v>27.200000000000003</v>
      </c>
      <c r="AD8" s="134">
        <f t="shared" si="6"/>
        <v>549.5901208045897</v>
      </c>
      <c r="AE8" s="36">
        <f t="shared" si="7"/>
        <v>524.9139054102601</v>
      </c>
      <c r="AF8" s="37">
        <f t="shared" si="8"/>
        <v>24.676215394329553</v>
      </c>
      <c r="AG8" s="135">
        <f t="shared" si="9"/>
        <v>603.7507847399381</v>
      </c>
      <c r="AH8" s="136">
        <f t="shared" si="10"/>
        <v>54.16066393534832</v>
      </c>
      <c r="AI8" s="38">
        <f>AC8*100/AA8</f>
        <v>4.489930670188182</v>
      </c>
    </row>
    <row r="9" spans="1:35" s="13" customFormat="1" ht="19.5" customHeight="1">
      <c r="A9" s="17">
        <v>4</v>
      </c>
      <c r="B9" s="15" t="s">
        <v>23</v>
      </c>
      <c r="C9" s="137">
        <v>101278</v>
      </c>
      <c r="D9" s="138">
        <f t="shared" si="12"/>
        <v>1153.7</v>
      </c>
      <c r="E9" s="10">
        <f t="shared" si="12"/>
        <v>1139.3000000000002</v>
      </c>
      <c r="F9" s="10">
        <f t="shared" si="12"/>
        <v>14.399999999999999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988.7</v>
      </c>
      <c r="K9" s="18">
        <v>980.7</v>
      </c>
      <c r="L9" s="18">
        <v>8</v>
      </c>
      <c r="M9" s="139">
        <f aca="true" t="shared" si="14" ref="M9:M38">SUM(N9:O9)</f>
        <v>53.800000000000004</v>
      </c>
      <c r="N9" s="18">
        <v>52.2</v>
      </c>
      <c r="O9" s="18">
        <v>1.6</v>
      </c>
      <c r="P9" s="139">
        <f aca="true" t="shared" si="15" ref="P9:P38">SUM(Q9:R9)</f>
        <v>106.4</v>
      </c>
      <c r="Q9" s="18">
        <v>106.4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4.8</v>
      </c>
      <c r="W9" s="18">
        <v>0</v>
      </c>
      <c r="X9" s="18">
        <v>4.8</v>
      </c>
      <c r="Y9" s="140">
        <v>931.4</v>
      </c>
      <c r="Z9" s="141">
        <f t="shared" si="2"/>
        <v>2085.1</v>
      </c>
      <c r="AA9" s="142">
        <f t="shared" si="3"/>
        <v>1153.7</v>
      </c>
      <c r="AB9" s="19">
        <f t="shared" si="4"/>
        <v>1047.3</v>
      </c>
      <c r="AC9" s="20">
        <f t="shared" si="5"/>
        <v>106.4</v>
      </c>
      <c r="AD9" s="143">
        <f t="shared" si="6"/>
        <v>406.83634578656205</v>
      </c>
      <c r="AE9" s="40">
        <f t="shared" si="7"/>
        <v>369.31585762526345</v>
      </c>
      <c r="AF9" s="41">
        <f t="shared" si="8"/>
        <v>37.5204881612986</v>
      </c>
      <c r="AG9" s="144">
        <f t="shared" si="9"/>
        <v>735.2816716646965</v>
      </c>
      <c r="AH9" s="145">
        <f t="shared" si="10"/>
        <v>328.44532587813455</v>
      </c>
      <c r="AI9" s="24">
        <f t="shared" si="11"/>
        <v>9.222501516858802</v>
      </c>
    </row>
    <row r="10" spans="1:35" s="13" customFormat="1" ht="19.5" customHeight="1">
      <c r="A10" s="17">
        <v>5</v>
      </c>
      <c r="B10" s="15" t="s">
        <v>166</v>
      </c>
      <c r="C10" s="137">
        <v>94155</v>
      </c>
      <c r="D10" s="138">
        <f t="shared" si="12"/>
        <v>1106.1999999999998</v>
      </c>
      <c r="E10" s="10">
        <f t="shared" si="12"/>
        <v>1081.1999999999998</v>
      </c>
      <c r="F10" s="10">
        <f t="shared" si="12"/>
        <v>25</v>
      </c>
      <c r="G10" s="139">
        <f t="shared" si="1"/>
        <v>0</v>
      </c>
      <c r="H10" s="18">
        <v>0</v>
      </c>
      <c r="I10" s="18">
        <v>0</v>
      </c>
      <c r="J10" s="139">
        <f t="shared" si="13"/>
        <v>770.8</v>
      </c>
      <c r="K10" s="18">
        <v>751.8</v>
      </c>
      <c r="L10" s="18">
        <v>19</v>
      </c>
      <c r="M10" s="139">
        <f t="shared" si="14"/>
        <v>40.5</v>
      </c>
      <c r="N10" s="18">
        <v>34.5</v>
      </c>
      <c r="O10" s="18">
        <v>6</v>
      </c>
      <c r="P10" s="139">
        <f t="shared" si="15"/>
        <v>294.9</v>
      </c>
      <c r="Q10" s="18">
        <v>294.9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559</v>
      </c>
      <c r="Z10" s="141">
        <f t="shared" si="2"/>
        <v>1665.1999999999998</v>
      </c>
      <c r="AA10" s="142">
        <f t="shared" si="3"/>
        <v>1106.1999999999998</v>
      </c>
      <c r="AB10" s="19">
        <f t="shared" si="4"/>
        <v>811.3</v>
      </c>
      <c r="AC10" s="20">
        <f t="shared" si="5"/>
        <v>294.9</v>
      </c>
      <c r="AD10" s="143">
        <f t="shared" si="6"/>
        <v>419.59686535120653</v>
      </c>
      <c r="AE10" s="40">
        <f t="shared" si="7"/>
        <v>307.73724178216776</v>
      </c>
      <c r="AF10" s="41">
        <f t="shared" si="8"/>
        <v>111.85962356903889</v>
      </c>
      <c r="AG10" s="144">
        <f t="shared" si="9"/>
        <v>631.6332491256817</v>
      </c>
      <c r="AH10" s="145">
        <f t="shared" si="10"/>
        <v>212.0363837744752</v>
      </c>
      <c r="AI10" s="24">
        <f t="shared" si="11"/>
        <v>26.65883203760622</v>
      </c>
    </row>
    <row r="11" spans="1:35" s="13" customFormat="1" ht="19.5" customHeight="1">
      <c r="A11" s="17">
        <v>6</v>
      </c>
      <c r="B11" s="15" t="s">
        <v>167</v>
      </c>
      <c r="C11" s="137">
        <v>37753</v>
      </c>
      <c r="D11" s="138">
        <f t="shared" si="12"/>
        <v>586</v>
      </c>
      <c r="E11" s="10">
        <f t="shared" si="12"/>
        <v>545</v>
      </c>
      <c r="F11" s="10">
        <f t="shared" si="12"/>
        <v>41</v>
      </c>
      <c r="G11" s="139">
        <f>SUM(H11:I11)</f>
        <v>0</v>
      </c>
      <c r="H11" s="21">
        <v>0</v>
      </c>
      <c r="I11" s="18">
        <v>0</v>
      </c>
      <c r="J11" s="139">
        <f t="shared" si="13"/>
        <v>473.3</v>
      </c>
      <c r="K11" s="18">
        <v>444.6</v>
      </c>
      <c r="L11" s="18">
        <v>28.7</v>
      </c>
      <c r="M11" s="139">
        <f t="shared" si="14"/>
        <v>35.4</v>
      </c>
      <c r="N11" s="18">
        <v>26.2</v>
      </c>
      <c r="O11" s="18">
        <v>9.2</v>
      </c>
      <c r="P11" s="139">
        <f t="shared" si="15"/>
        <v>77.3</v>
      </c>
      <c r="Q11" s="18">
        <v>74.2</v>
      </c>
      <c r="R11" s="18">
        <v>3.1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246.3</v>
      </c>
      <c r="Z11" s="141">
        <f t="shared" si="2"/>
        <v>832.3</v>
      </c>
      <c r="AA11" s="142">
        <f t="shared" si="3"/>
        <v>586</v>
      </c>
      <c r="AB11" s="19">
        <f t="shared" si="4"/>
        <v>508.7</v>
      </c>
      <c r="AC11" s="20">
        <f t="shared" si="5"/>
        <v>77.3</v>
      </c>
      <c r="AD11" s="143">
        <f t="shared" si="6"/>
        <v>554.3551884240042</v>
      </c>
      <c r="AE11" s="40">
        <f t="shared" si="7"/>
        <v>481.2294954800186</v>
      </c>
      <c r="AF11" s="41">
        <f t="shared" si="8"/>
        <v>73.12569294398553</v>
      </c>
      <c r="AG11" s="144">
        <f t="shared" si="9"/>
        <v>787.3546473127963</v>
      </c>
      <c r="AH11" s="145">
        <f t="shared" si="10"/>
        <v>232.99945888879222</v>
      </c>
      <c r="AI11" s="24">
        <f t="shared" si="11"/>
        <v>13.19112627986348</v>
      </c>
    </row>
    <row r="12" spans="1:35" s="13" customFormat="1" ht="19.5" customHeight="1">
      <c r="A12" s="17">
        <v>7</v>
      </c>
      <c r="B12" s="15" t="s">
        <v>26</v>
      </c>
      <c r="C12" s="137">
        <v>29695</v>
      </c>
      <c r="D12" s="138">
        <f>G12+J12+M12+P12+S12+V12</f>
        <v>403.49999999999994</v>
      </c>
      <c r="E12" s="10">
        <f>H12+K12+N12+Q12+T12+W12</f>
        <v>381.6</v>
      </c>
      <c r="F12" s="10">
        <f>I12+L12+O12+R12+U12+X12</f>
        <v>21.900000000000002</v>
      </c>
      <c r="G12" s="139">
        <f>SUM(H12:I12)</f>
        <v>0</v>
      </c>
      <c r="H12" s="21">
        <v>0</v>
      </c>
      <c r="I12" s="18">
        <v>0</v>
      </c>
      <c r="J12" s="139">
        <f>SUM(K12:L12)</f>
        <v>283.3</v>
      </c>
      <c r="K12" s="18">
        <v>272.5</v>
      </c>
      <c r="L12" s="18">
        <v>10.8</v>
      </c>
      <c r="M12" s="139">
        <f>SUM(N12:O12)</f>
        <v>24.900000000000002</v>
      </c>
      <c r="N12" s="18">
        <v>23.1</v>
      </c>
      <c r="O12" s="18">
        <v>1.8</v>
      </c>
      <c r="P12" s="139">
        <f>SUM(Q12:R12)</f>
        <v>87.6</v>
      </c>
      <c r="Q12" s="18">
        <v>82.1</v>
      </c>
      <c r="R12" s="18">
        <v>5.5</v>
      </c>
      <c r="S12" s="139">
        <f>SUM(T12:U12)</f>
        <v>0</v>
      </c>
      <c r="T12" s="18">
        <v>0</v>
      </c>
      <c r="U12" s="18">
        <v>0</v>
      </c>
      <c r="V12" s="139">
        <f>SUM(W12:X12)</f>
        <v>7.699999999999999</v>
      </c>
      <c r="W12" s="18">
        <v>3.9</v>
      </c>
      <c r="X12" s="18">
        <v>3.8</v>
      </c>
      <c r="Y12" s="140">
        <v>193.3</v>
      </c>
      <c r="Z12" s="141">
        <f>D12+Y12</f>
        <v>596.8</v>
      </c>
      <c r="AA12" s="142">
        <f>SUM(AB12:AC12)</f>
        <v>403.5</v>
      </c>
      <c r="AB12" s="19">
        <f>G12+J12+M12+S12+V12</f>
        <v>315.9</v>
      </c>
      <c r="AC12" s="20">
        <f>P12</f>
        <v>87.6</v>
      </c>
      <c r="AD12" s="143">
        <f t="shared" si="6"/>
        <v>485.29093401967623</v>
      </c>
      <c r="AE12" s="40">
        <f t="shared" si="7"/>
        <v>379.93409183845284</v>
      </c>
      <c r="AF12" s="41">
        <f t="shared" si="8"/>
        <v>105.35684218122337</v>
      </c>
      <c r="AG12" s="144">
        <f t="shared" si="9"/>
        <v>717.7735549515309</v>
      </c>
      <c r="AH12" s="145">
        <f t="shared" si="10"/>
        <v>232.48262093185483</v>
      </c>
      <c r="AI12" s="24">
        <f>AC12*100/AA12</f>
        <v>21.71003717472119</v>
      </c>
    </row>
    <row r="13" spans="1:35" s="13" customFormat="1" ht="19.5" customHeight="1">
      <c r="A13" s="17">
        <v>8</v>
      </c>
      <c r="B13" s="15" t="s">
        <v>168</v>
      </c>
      <c r="C13" s="137">
        <v>127284</v>
      </c>
      <c r="D13" s="138">
        <f t="shared" si="12"/>
        <v>1684.8</v>
      </c>
      <c r="E13" s="10">
        <f t="shared" si="12"/>
        <v>1627.1</v>
      </c>
      <c r="F13" s="10">
        <f t="shared" si="12"/>
        <v>57.7</v>
      </c>
      <c r="G13" s="139">
        <f t="shared" si="1"/>
        <v>0</v>
      </c>
      <c r="H13" s="18">
        <v>0</v>
      </c>
      <c r="I13" s="18">
        <v>0</v>
      </c>
      <c r="J13" s="139">
        <f t="shared" si="13"/>
        <v>1316.7</v>
      </c>
      <c r="K13" s="18">
        <v>1273.4</v>
      </c>
      <c r="L13" s="18">
        <v>43.3</v>
      </c>
      <c r="M13" s="139">
        <f t="shared" si="14"/>
        <v>85.8</v>
      </c>
      <c r="N13" s="18">
        <v>81.1</v>
      </c>
      <c r="O13" s="18">
        <v>4.7</v>
      </c>
      <c r="P13" s="139">
        <f t="shared" si="15"/>
        <v>273.1</v>
      </c>
      <c r="Q13" s="18">
        <v>272.6</v>
      </c>
      <c r="R13" s="18">
        <v>0.5</v>
      </c>
      <c r="S13" s="139">
        <f t="shared" si="16"/>
        <v>0</v>
      </c>
      <c r="T13" s="18">
        <v>0</v>
      </c>
      <c r="U13" s="18">
        <v>0</v>
      </c>
      <c r="V13" s="139">
        <f t="shared" si="17"/>
        <v>9.2</v>
      </c>
      <c r="W13" s="18">
        <v>0</v>
      </c>
      <c r="X13" s="18">
        <v>9.2</v>
      </c>
      <c r="Y13" s="140">
        <v>651.4</v>
      </c>
      <c r="Z13" s="141">
        <f t="shared" si="2"/>
        <v>2336.2</v>
      </c>
      <c r="AA13" s="142">
        <f t="shared" si="3"/>
        <v>1684.8000000000002</v>
      </c>
      <c r="AB13" s="19">
        <f t="shared" si="4"/>
        <v>1411.7</v>
      </c>
      <c r="AC13" s="20">
        <f t="shared" si="5"/>
        <v>273.1</v>
      </c>
      <c r="AD13" s="143">
        <f t="shared" si="6"/>
        <v>472.73363951029654</v>
      </c>
      <c r="AE13" s="40">
        <f t="shared" si="7"/>
        <v>396.105222517026</v>
      </c>
      <c r="AF13" s="41">
        <f t="shared" si="8"/>
        <v>76.6284169932704</v>
      </c>
      <c r="AG13" s="144">
        <f t="shared" si="9"/>
        <v>655.5082672269435</v>
      </c>
      <c r="AH13" s="145">
        <f t="shared" si="10"/>
        <v>182.77462771664716</v>
      </c>
      <c r="AI13" s="24">
        <f t="shared" si="11"/>
        <v>16.20963912630579</v>
      </c>
    </row>
    <row r="14" spans="1:35" s="16" customFormat="1" ht="19.5" customHeight="1">
      <c r="A14" s="14">
        <v>9</v>
      </c>
      <c r="B14" s="15" t="s">
        <v>169</v>
      </c>
      <c r="C14" s="137">
        <v>20687</v>
      </c>
      <c r="D14" s="138">
        <f t="shared" si="12"/>
        <v>265.09999999999997</v>
      </c>
      <c r="E14" s="10">
        <f>H14+K14+N14+Q14+T14+W14</f>
        <v>227.2</v>
      </c>
      <c r="F14" s="10">
        <f t="shared" si="12"/>
        <v>37.9</v>
      </c>
      <c r="G14" s="139">
        <f t="shared" si="1"/>
        <v>0</v>
      </c>
      <c r="H14" s="21">
        <v>0</v>
      </c>
      <c r="I14" s="21">
        <v>0</v>
      </c>
      <c r="J14" s="139">
        <f t="shared" si="13"/>
        <v>206.2</v>
      </c>
      <c r="K14" s="21">
        <v>176.7</v>
      </c>
      <c r="L14" s="21">
        <v>29.5</v>
      </c>
      <c r="M14" s="139">
        <f t="shared" si="14"/>
        <v>3.5</v>
      </c>
      <c r="N14" s="21">
        <v>0</v>
      </c>
      <c r="O14" s="21">
        <v>3.5</v>
      </c>
      <c r="P14" s="139">
        <f t="shared" si="15"/>
        <v>55.4</v>
      </c>
      <c r="Q14" s="21">
        <v>50.5</v>
      </c>
      <c r="R14" s="21">
        <v>4.9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49.5</v>
      </c>
      <c r="Z14" s="141">
        <f t="shared" si="2"/>
        <v>314.59999999999997</v>
      </c>
      <c r="AA14" s="142">
        <f t="shared" si="3"/>
        <v>265.09999999999997</v>
      </c>
      <c r="AB14" s="19">
        <f>G14+J14+M14+S14+V14</f>
        <v>209.7</v>
      </c>
      <c r="AC14" s="20">
        <f>P14</f>
        <v>55.4</v>
      </c>
      <c r="AD14" s="146">
        <f t="shared" si="6"/>
        <v>457.6718297895849</v>
      </c>
      <c r="AE14" s="40">
        <f t="shared" si="7"/>
        <v>362.02860319455283</v>
      </c>
      <c r="AF14" s="41">
        <f t="shared" si="8"/>
        <v>95.64322659503208</v>
      </c>
      <c r="AG14" s="144">
        <f t="shared" si="9"/>
        <v>543.1292253934491</v>
      </c>
      <c r="AH14" s="147">
        <f t="shared" si="10"/>
        <v>85.4573956038644</v>
      </c>
      <c r="AI14" s="24">
        <f>AC14*100/AA14</f>
        <v>20.897774424745382</v>
      </c>
    </row>
    <row r="15" spans="1:35" s="16" customFormat="1" ht="19.5" customHeight="1">
      <c r="A15" s="14">
        <v>10</v>
      </c>
      <c r="B15" s="15" t="s">
        <v>29</v>
      </c>
      <c r="C15" s="137">
        <v>37413</v>
      </c>
      <c r="D15" s="138">
        <f t="shared" si="12"/>
        <v>626.9000000000001</v>
      </c>
      <c r="E15" s="10">
        <f t="shared" si="12"/>
        <v>597.5</v>
      </c>
      <c r="F15" s="10">
        <f t="shared" si="12"/>
        <v>29.4</v>
      </c>
      <c r="G15" s="139">
        <f t="shared" si="1"/>
        <v>475.2</v>
      </c>
      <c r="H15" s="21">
        <v>475.2</v>
      </c>
      <c r="I15" s="21">
        <v>0</v>
      </c>
      <c r="J15" s="139">
        <f t="shared" si="13"/>
        <v>24.8</v>
      </c>
      <c r="K15" s="21">
        <v>0</v>
      </c>
      <c r="L15" s="21">
        <v>24.8</v>
      </c>
      <c r="M15" s="139">
        <f t="shared" si="14"/>
        <v>2.2</v>
      </c>
      <c r="N15" s="21">
        <v>0</v>
      </c>
      <c r="O15" s="21">
        <v>2.2</v>
      </c>
      <c r="P15" s="139">
        <f t="shared" si="15"/>
        <v>119.5</v>
      </c>
      <c r="Q15" s="21">
        <v>119.5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5.199999999999999</v>
      </c>
      <c r="W15" s="21">
        <v>2.8</v>
      </c>
      <c r="X15" s="21">
        <v>2.4</v>
      </c>
      <c r="Y15" s="140">
        <v>389.4</v>
      </c>
      <c r="Z15" s="141">
        <f t="shared" si="2"/>
        <v>1016.3000000000001</v>
      </c>
      <c r="AA15" s="142">
        <f t="shared" si="3"/>
        <v>626.9</v>
      </c>
      <c r="AB15" s="19">
        <f>G15+J15+M15+S15+V15</f>
        <v>507.4</v>
      </c>
      <c r="AC15" s="20">
        <f>P15</f>
        <v>119.5</v>
      </c>
      <c r="AD15" s="143">
        <f t="shared" si="6"/>
        <v>598.435990545685</v>
      </c>
      <c r="AE15" s="40">
        <f t="shared" si="7"/>
        <v>484.36181464807873</v>
      </c>
      <c r="AF15" s="41">
        <f t="shared" si="8"/>
        <v>114.07417589760627</v>
      </c>
      <c r="AG15" s="144">
        <f t="shared" si="9"/>
        <v>970.1555227174665</v>
      </c>
      <c r="AH15" s="145">
        <f t="shared" si="10"/>
        <v>371.7195321717814</v>
      </c>
      <c r="AI15" s="24">
        <f>AC15*100/AA15</f>
        <v>19.062051363853886</v>
      </c>
    </row>
    <row r="16" spans="1:35" s="13" customFormat="1" ht="19.5" customHeight="1">
      <c r="A16" s="17">
        <v>11</v>
      </c>
      <c r="B16" s="15" t="s">
        <v>170</v>
      </c>
      <c r="C16" s="137">
        <v>29698</v>
      </c>
      <c r="D16" s="138">
        <f t="shared" si="12"/>
        <v>428.4</v>
      </c>
      <c r="E16" s="10">
        <f t="shared" si="12"/>
        <v>422.29999999999995</v>
      </c>
      <c r="F16" s="10">
        <f t="shared" si="12"/>
        <v>6.1</v>
      </c>
      <c r="G16" s="139">
        <f t="shared" si="1"/>
        <v>0</v>
      </c>
      <c r="H16" s="18">
        <v>0</v>
      </c>
      <c r="I16" s="18">
        <v>0</v>
      </c>
      <c r="J16" s="139">
        <f t="shared" si="13"/>
        <v>335.9</v>
      </c>
      <c r="K16" s="18">
        <v>334.2</v>
      </c>
      <c r="L16" s="18">
        <v>1.7</v>
      </c>
      <c r="M16" s="139">
        <f t="shared" si="14"/>
        <v>13.700000000000001</v>
      </c>
      <c r="N16" s="18">
        <v>12.3</v>
      </c>
      <c r="O16" s="18">
        <v>1.4</v>
      </c>
      <c r="P16" s="139">
        <f t="shared" si="15"/>
        <v>68.2</v>
      </c>
      <c r="Q16" s="18">
        <v>67.9</v>
      </c>
      <c r="R16" s="18">
        <v>0.3</v>
      </c>
      <c r="S16" s="139">
        <f t="shared" si="16"/>
        <v>0</v>
      </c>
      <c r="T16" s="18">
        <v>0</v>
      </c>
      <c r="U16" s="18">
        <v>0</v>
      </c>
      <c r="V16" s="139">
        <f t="shared" si="17"/>
        <v>10.600000000000001</v>
      </c>
      <c r="W16" s="18">
        <v>7.9</v>
      </c>
      <c r="X16" s="18">
        <v>2.7</v>
      </c>
      <c r="Y16" s="140">
        <v>168.7</v>
      </c>
      <c r="Z16" s="141">
        <f t="shared" si="2"/>
        <v>597.0999999999999</v>
      </c>
      <c r="AA16" s="142">
        <f t="shared" si="3"/>
        <v>428.4</v>
      </c>
      <c r="AB16" s="19">
        <f t="shared" si="4"/>
        <v>360.2</v>
      </c>
      <c r="AC16" s="20">
        <f t="shared" si="5"/>
        <v>68.2</v>
      </c>
      <c r="AD16" s="143">
        <f t="shared" si="6"/>
        <v>515.1862078254428</v>
      </c>
      <c r="AE16" s="40">
        <f t="shared" si="7"/>
        <v>433.17010284482836</v>
      </c>
      <c r="AF16" s="41">
        <f t="shared" si="8"/>
        <v>82.01610498061439</v>
      </c>
      <c r="AG16" s="144">
        <f t="shared" si="9"/>
        <v>718.0618223449388</v>
      </c>
      <c r="AH16" s="145">
        <f t="shared" si="10"/>
        <v>202.87561451949625</v>
      </c>
      <c r="AI16" s="24">
        <f t="shared" si="11"/>
        <v>15.919701213818861</v>
      </c>
    </row>
    <row r="17" spans="1:35" s="13" customFormat="1" ht="19.5" customHeight="1">
      <c r="A17" s="17">
        <v>12</v>
      </c>
      <c r="B17" s="15" t="s">
        <v>171</v>
      </c>
      <c r="C17" s="137">
        <v>28458</v>
      </c>
      <c r="D17" s="138">
        <f t="shared" si="12"/>
        <v>422.90000000000003</v>
      </c>
      <c r="E17" s="10">
        <f t="shared" si="12"/>
        <v>397.8</v>
      </c>
      <c r="F17" s="10">
        <f t="shared" si="12"/>
        <v>25.1</v>
      </c>
      <c r="G17" s="139">
        <f t="shared" si="1"/>
        <v>0</v>
      </c>
      <c r="H17" s="18">
        <v>0</v>
      </c>
      <c r="I17" s="18">
        <v>0</v>
      </c>
      <c r="J17" s="139">
        <f t="shared" si="13"/>
        <v>347.1</v>
      </c>
      <c r="K17" s="18">
        <v>328</v>
      </c>
      <c r="L17" s="18">
        <v>19.1</v>
      </c>
      <c r="M17" s="139">
        <f t="shared" si="14"/>
        <v>0.3</v>
      </c>
      <c r="N17" s="18">
        <v>0</v>
      </c>
      <c r="O17" s="18">
        <v>0.3</v>
      </c>
      <c r="P17" s="139">
        <f t="shared" si="15"/>
        <v>75.5</v>
      </c>
      <c r="Q17" s="18">
        <v>69.8</v>
      </c>
      <c r="R17" s="18">
        <v>5.7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235.9</v>
      </c>
      <c r="Z17" s="141">
        <f t="shared" si="2"/>
        <v>658.8000000000001</v>
      </c>
      <c r="AA17" s="142">
        <f t="shared" si="3"/>
        <v>422.90000000000003</v>
      </c>
      <c r="AB17" s="19">
        <f t="shared" si="4"/>
        <v>347.40000000000003</v>
      </c>
      <c r="AC17" s="20">
        <f t="shared" si="5"/>
        <v>75.5</v>
      </c>
      <c r="AD17" s="143">
        <f t="shared" si="6"/>
        <v>530.7320060640744</v>
      </c>
      <c r="AE17" s="40">
        <f t="shared" si="7"/>
        <v>435.98084395048346</v>
      </c>
      <c r="AF17" s="41">
        <f t="shared" si="8"/>
        <v>94.75116211359095</v>
      </c>
      <c r="AG17" s="144">
        <f t="shared" si="9"/>
        <v>826.7823258335593</v>
      </c>
      <c r="AH17" s="145">
        <f t="shared" si="10"/>
        <v>296.0503197694848</v>
      </c>
      <c r="AI17" s="24">
        <f t="shared" si="11"/>
        <v>17.852920312130525</v>
      </c>
    </row>
    <row r="18" spans="1:35" s="13" customFormat="1" ht="19.5" customHeight="1">
      <c r="A18" s="17">
        <v>13</v>
      </c>
      <c r="B18" s="15" t="s">
        <v>172</v>
      </c>
      <c r="C18" s="137">
        <v>124600</v>
      </c>
      <c r="D18" s="138">
        <f t="shared" si="12"/>
        <v>1562.4</v>
      </c>
      <c r="E18" s="10">
        <f t="shared" si="12"/>
        <v>1524.1000000000001</v>
      </c>
      <c r="F18" s="10">
        <f t="shared" si="12"/>
        <v>38.3</v>
      </c>
      <c r="G18" s="139">
        <f t="shared" si="1"/>
        <v>0</v>
      </c>
      <c r="H18" s="18">
        <v>0</v>
      </c>
      <c r="I18" s="18">
        <v>0</v>
      </c>
      <c r="J18" s="139">
        <f t="shared" si="13"/>
        <v>1236.2</v>
      </c>
      <c r="K18" s="18">
        <v>1207.2</v>
      </c>
      <c r="L18" s="18">
        <v>29</v>
      </c>
      <c r="M18" s="139">
        <f t="shared" si="14"/>
        <v>79.2</v>
      </c>
      <c r="N18" s="18">
        <v>69.9</v>
      </c>
      <c r="O18" s="18">
        <v>9.3</v>
      </c>
      <c r="P18" s="139">
        <f t="shared" si="15"/>
        <v>247</v>
      </c>
      <c r="Q18" s="18">
        <v>247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801</v>
      </c>
      <c r="Z18" s="141">
        <f t="shared" si="2"/>
        <v>2363.4</v>
      </c>
      <c r="AA18" s="142">
        <f t="shared" si="3"/>
        <v>1562.4</v>
      </c>
      <c r="AB18" s="19">
        <f t="shared" si="4"/>
        <v>1315.4</v>
      </c>
      <c r="AC18" s="20">
        <f t="shared" si="5"/>
        <v>247</v>
      </c>
      <c r="AD18" s="143">
        <f t="shared" si="6"/>
        <v>447.8330658105939</v>
      </c>
      <c r="AE18" s="40">
        <f t="shared" si="7"/>
        <v>377.0350836963999</v>
      </c>
      <c r="AF18" s="41">
        <f t="shared" si="8"/>
        <v>70.79798211419399</v>
      </c>
      <c r="AG18" s="135">
        <f t="shared" si="9"/>
        <v>677.4249025452878</v>
      </c>
      <c r="AH18" s="145">
        <f t="shared" si="10"/>
        <v>229.59183673469386</v>
      </c>
      <c r="AI18" s="24">
        <f t="shared" si="11"/>
        <v>15.809011776753712</v>
      </c>
    </row>
    <row r="19" spans="1:35" s="13" customFormat="1" ht="19.5" customHeight="1">
      <c r="A19" s="17">
        <v>14</v>
      </c>
      <c r="B19" s="15" t="s">
        <v>33</v>
      </c>
      <c r="C19" s="137">
        <v>17964</v>
      </c>
      <c r="D19" s="138">
        <f t="shared" si="12"/>
        <v>258.59999999999997</v>
      </c>
      <c r="E19" s="10">
        <f t="shared" si="12"/>
        <v>253.8</v>
      </c>
      <c r="F19" s="10">
        <f t="shared" si="12"/>
        <v>4.8</v>
      </c>
      <c r="G19" s="139">
        <f t="shared" si="1"/>
        <v>0</v>
      </c>
      <c r="H19" s="18">
        <v>0</v>
      </c>
      <c r="I19" s="18">
        <v>0</v>
      </c>
      <c r="J19" s="139">
        <f t="shared" si="13"/>
        <v>219.6</v>
      </c>
      <c r="K19" s="18">
        <v>216.2</v>
      </c>
      <c r="L19" s="18">
        <v>3.4</v>
      </c>
      <c r="M19" s="139">
        <f t="shared" si="14"/>
        <v>0</v>
      </c>
      <c r="N19" s="18">
        <v>0</v>
      </c>
      <c r="O19" s="18">
        <v>0</v>
      </c>
      <c r="P19" s="139">
        <f t="shared" si="15"/>
        <v>34.8</v>
      </c>
      <c r="Q19" s="18">
        <v>34.8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4.199999999999999</v>
      </c>
      <c r="W19" s="18">
        <v>2.8</v>
      </c>
      <c r="X19" s="18">
        <v>1.4</v>
      </c>
      <c r="Y19" s="140">
        <v>116.2</v>
      </c>
      <c r="Z19" s="141">
        <f t="shared" si="2"/>
        <v>374.79999999999995</v>
      </c>
      <c r="AA19" s="142">
        <f t="shared" si="3"/>
        <v>258.59999999999997</v>
      </c>
      <c r="AB19" s="19">
        <f t="shared" si="4"/>
        <v>223.79999999999998</v>
      </c>
      <c r="AC19" s="20">
        <f t="shared" si="5"/>
        <v>34.8</v>
      </c>
      <c r="AD19" s="143">
        <f t="shared" si="6"/>
        <v>514.1234850653688</v>
      </c>
      <c r="AE19" s="40">
        <f t="shared" si="7"/>
        <v>444.93749403569035</v>
      </c>
      <c r="AF19" s="41">
        <f t="shared" si="8"/>
        <v>69.1859910296784</v>
      </c>
      <c r="AG19" s="135">
        <f t="shared" si="9"/>
        <v>745.1410758023984</v>
      </c>
      <c r="AH19" s="145">
        <f t="shared" si="10"/>
        <v>231.01759073702962</v>
      </c>
      <c r="AI19" s="24">
        <f t="shared" si="11"/>
        <v>13.45707656612529</v>
      </c>
    </row>
    <row r="20" spans="1:35" s="13" customFormat="1" ht="19.5" customHeight="1">
      <c r="A20" s="17">
        <v>15</v>
      </c>
      <c r="B20" s="15" t="s">
        <v>34</v>
      </c>
      <c r="C20" s="137">
        <v>7203</v>
      </c>
      <c r="D20" s="138">
        <f t="shared" si="12"/>
        <v>70</v>
      </c>
      <c r="E20" s="10">
        <f t="shared" si="12"/>
        <v>69.1</v>
      </c>
      <c r="F20" s="10">
        <f t="shared" si="12"/>
        <v>0.9</v>
      </c>
      <c r="G20" s="139">
        <f>SUM(H20:I20)</f>
        <v>0</v>
      </c>
      <c r="H20" s="18">
        <v>0</v>
      </c>
      <c r="I20" s="18">
        <v>0</v>
      </c>
      <c r="J20" s="139">
        <f>SUM(K20:L20)</f>
        <v>43</v>
      </c>
      <c r="K20" s="18">
        <v>42.2</v>
      </c>
      <c r="L20" s="18">
        <v>0.8</v>
      </c>
      <c r="M20" s="139">
        <f>SUM(N20:O20)</f>
        <v>3.6</v>
      </c>
      <c r="N20" s="18">
        <v>3.5</v>
      </c>
      <c r="O20" s="18">
        <v>0.1</v>
      </c>
      <c r="P20" s="139">
        <f>SUM(Q20:R20)</f>
        <v>23.4</v>
      </c>
      <c r="Q20" s="18">
        <v>23.4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34.3</v>
      </c>
      <c r="Z20" s="141">
        <f>D20+Y20</f>
        <v>104.3</v>
      </c>
      <c r="AA20" s="142">
        <f>SUM(AB20:AC20)</f>
        <v>70</v>
      </c>
      <c r="AB20" s="19">
        <f>G20+J20+M20+S20+V20</f>
        <v>46.6</v>
      </c>
      <c r="AC20" s="20">
        <f>P20</f>
        <v>23.4</v>
      </c>
      <c r="AD20" s="143">
        <f t="shared" si="6"/>
        <v>347.0776065528252</v>
      </c>
      <c r="AE20" s="40">
        <f t="shared" si="7"/>
        <v>231.05452093373793</v>
      </c>
      <c r="AF20" s="41">
        <f t="shared" si="8"/>
        <v>116.02308561908728</v>
      </c>
      <c r="AG20" s="144">
        <f t="shared" si="9"/>
        <v>517.1456337637095</v>
      </c>
      <c r="AH20" s="145">
        <f t="shared" si="10"/>
        <v>170.06802721088434</v>
      </c>
      <c r="AI20" s="24">
        <f>AC20*100/AA20</f>
        <v>33.42857142857143</v>
      </c>
    </row>
    <row r="21" spans="1:35" s="13" customFormat="1" ht="19.5" customHeight="1">
      <c r="A21" s="17">
        <v>16</v>
      </c>
      <c r="B21" s="15" t="s">
        <v>173</v>
      </c>
      <c r="C21" s="137">
        <v>15099</v>
      </c>
      <c r="D21" s="138">
        <f t="shared" si="12"/>
        <v>205.1</v>
      </c>
      <c r="E21" s="10">
        <f t="shared" si="12"/>
        <v>199</v>
      </c>
      <c r="F21" s="10">
        <f t="shared" si="12"/>
        <v>6.1000000000000005</v>
      </c>
      <c r="G21" s="139">
        <f>SUM(H21:I21)</f>
        <v>0</v>
      </c>
      <c r="H21" s="18">
        <v>0</v>
      </c>
      <c r="I21" s="18">
        <v>0</v>
      </c>
      <c r="J21" s="139">
        <f>SUM(K21:L21)</f>
        <v>165.8</v>
      </c>
      <c r="K21" s="18">
        <v>161.4</v>
      </c>
      <c r="L21" s="18">
        <v>4.4</v>
      </c>
      <c r="M21" s="139">
        <f>SUM(N21:O21)</f>
        <v>4.7</v>
      </c>
      <c r="N21" s="18">
        <v>3.7</v>
      </c>
      <c r="O21" s="18">
        <v>1</v>
      </c>
      <c r="P21" s="139">
        <f>SUM(Q21:R21)</f>
        <v>34.1</v>
      </c>
      <c r="Q21" s="18">
        <v>33.9</v>
      </c>
      <c r="R21" s="18">
        <v>0.2</v>
      </c>
      <c r="S21" s="139">
        <f>SUM(T21:U21)</f>
        <v>0</v>
      </c>
      <c r="T21" s="18">
        <v>0</v>
      </c>
      <c r="U21" s="18">
        <v>0</v>
      </c>
      <c r="V21" s="139">
        <f>SUM(W21:X21)</f>
        <v>0.5</v>
      </c>
      <c r="W21" s="18">
        <v>0</v>
      </c>
      <c r="X21" s="18">
        <v>0.5</v>
      </c>
      <c r="Y21" s="140">
        <v>47.8</v>
      </c>
      <c r="Z21" s="141">
        <f t="shared" si="2"/>
        <v>252.89999999999998</v>
      </c>
      <c r="AA21" s="142">
        <f t="shared" si="3"/>
        <v>205.1</v>
      </c>
      <c r="AB21" s="19">
        <f t="shared" si="4"/>
        <v>171</v>
      </c>
      <c r="AC21" s="20">
        <f t="shared" si="5"/>
        <v>34.1</v>
      </c>
      <c r="AD21" s="143">
        <f t="shared" si="6"/>
        <v>485.13146565997744</v>
      </c>
      <c r="AE21" s="40">
        <f t="shared" si="7"/>
        <v>404.47333314410605</v>
      </c>
      <c r="AF21" s="41">
        <f t="shared" si="8"/>
        <v>80.65813251587144</v>
      </c>
      <c r="AG21" s="144">
        <f t="shared" si="9"/>
        <v>598.1947716499674</v>
      </c>
      <c r="AH21" s="145">
        <f t="shared" si="10"/>
        <v>113.06330598998987</v>
      </c>
      <c r="AI21" s="24">
        <f t="shared" si="11"/>
        <v>16.626036079960993</v>
      </c>
    </row>
    <row r="22" spans="1:35" s="13" customFormat="1" ht="19.5" customHeight="1">
      <c r="A22" s="17">
        <v>17</v>
      </c>
      <c r="B22" s="15" t="s">
        <v>174</v>
      </c>
      <c r="C22" s="137">
        <v>54713</v>
      </c>
      <c r="D22" s="138">
        <f t="shared" si="12"/>
        <v>785.8000000000001</v>
      </c>
      <c r="E22" s="10">
        <f t="shared" si="12"/>
        <v>768.5000000000001</v>
      </c>
      <c r="F22" s="10">
        <f t="shared" si="12"/>
        <v>17.299999999999997</v>
      </c>
      <c r="G22" s="139">
        <f t="shared" si="1"/>
        <v>0</v>
      </c>
      <c r="H22" s="18">
        <v>0</v>
      </c>
      <c r="I22" s="18">
        <v>0</v>
      </c>
      <c r="J22" s="139">
        <f t="shared" si="13"/>
        <v>635.9000000000001</v>
      </c>
      <c r="K22" s="18">
        <v>626.7</v>
      </c>
      <c r="L22" s="18">
        <v>9.2</v>
      </c>
      <c r="M22" s="139">
        <v>0</v>
      </c>
      <c r="N22" s="18">
        <v>0</v>
      </c>
      <c r="O22" s="18">
        <v>0</v>
      </c>
      <c r="P22" s="139">
        <f t="shared" si="15"/>
        <v>128.6</v>
      </c>
      <c r="Q22" s="18">
        <v>127.6</v>
      </c>
      <c r="R22" s="18">
        <v>1</v>
      </c>
      <c r="S22" s="139">
        <f t="shared" si="16"/>
        <v>0</v>
      </c>
      <c r="T22" s="18">
        <v>0</v>
      </c>
      <c r="U22" s="18">
        <v>0</v>
      </c>
      <c r="V22" s="139">
        <f t="shared" si="17"/>
        <v>21.299999999999997</v>
      </c>
      <c r="W22" s="18">
        <v>14.2</v>
      </c>
      <c r="X22" s="18">
        <v>7.1</v>
      </c>
      <c r="Y22" s="140">
        <v>249.1</v>
      </c>
      <c r="Z22" s="141">
        <f t="shared" si="2"/>
        <v>1034.9</v>
      </c>
      <c r="AA22" s="142">
        <f t="shared" si="3"/>
        <v>785.8000000000001</v>
      </c>
      <c r="AB22" s="19">
        <f t="shared" si="4"/>
        <v>657.2</v>
      </c>
      <c r="AC22" s="20">
        <f t="shared" si="5"/>
        <v>128.6</v>
      </c>
      <c r="AD22" s="143">
        <f t="shared" si="6"/>
        <v>512.9363353185846</v>
      </c>
      <c r="AE22" s="40">
        <f t="shared" si="7"/>
        <v>428.99180398495</v>
      </c>
      <c r="AF22" s="41">
        <f t="shared" si="8"/>
        <v>83.94453133363447</v>
      </c>
      <c r="AG22" s="144">
        <f t="shared" si="9"/>
        <v>675.5380674741704</v>
      </c>
      <c r="AH22" s="145">
        <f t="shared" si="10"/>
        <v>162.60173215558586</v>
      </c>
      <c r="AI22" s="24">
        <f>AC22*100/AA22</f>
        <v>16.365487401374395</v>
      </c>
    </row>
    <row r="23" spans="1:35" s="13" customFormat="1" ht="19.5" customHeight="1">
      <c r="A23" s="17">
        <v>18</v>
      </c>
      <c r="B23" s="15" t="s">
        <v>175</v>
      </c>
      <c r="C23" s="137">
        <v>34026</v>
      </c>
      <c r="D23" s="138">
        <f t="shared" si="12"/>
        <v>379.9</v>
      </c>
      <c r="E23" s="10">
        <f t="shared" si="12"/>
        <v>361.09999999999997</v>
      </c>
      <c r="F23" s="10">
        <f t="shared" si="12"/>
        <v>18.8</v>
      </c>
      <c r="G23" s="139">
        <v>0</v>
      </c>
      <c r="H23" s="18">
        <v>0</v>
      </c>
      <c r="I23" s="22">
        <v>0</v>
      </c>
      <c r="J23" s="139">
        <f t="shared" si="13"/>
        <v>236.79999999999998</v>
      </c>
      <c r="K23" s="18">
        <v>223.2</v>
      </c>
      <c r="L23" s="18">
        <v>13.6</v>
      </c>
      <c r="M23" s="139">
        <f t="shared" si="14"/>
        <v>0</v>
      </c>
      <c r="N23" s="18">
        <v>0</v>
      </c>
      <c r="O23" s="18">
        <v>0</v>
      </c>
      <c r="P23" s="139">
        <f t="shared" si="15"/>
        <v>122</v>
      </c>
      <c r="Q23" s="18">
        <v>121.6</v>
      </c>
      <c r="R23" s="18">
        <v>0.4</v>
      </c>
      <c r="S23" s="139">
        <v>0</v>
      </c>
      <c r="T23" s="18">
        <v>0</v>
      </c>
      <c r="U23" s="18">
        <v>0</v>
      </c>
      <c r="V23" s="139">
        <f t="shared" si="17"/>
        <v>21.1</v>
      </c>
      <c r="W23" s="18">
        <v>16.3</v>
      </c>
      <c r="X23" s="18">
        <v>4.8</v>
      </c>
      <c r="Y23" s="140">
        <v>270.9</v>
      </c>
      <c r="Z23" s="141">
        <f t="shared" si="2"/>
        <v>650.8</v>
      </c>
      <c r="AA23" s="142">
        <f t="shared" si="3"/>
        <v>379.9</v>
      </c>
      <c r="AB23" s="19">
        <f t="shared" si="4"/>
        <v>257.9</v>
      </c>
      <c r="AC23" s="20">
        <f t="shared" si="5"/>
        <v>122</v>
      </c>
      <c r="AD23" s="143">
        <f t="shared" si="6"/>
        <v>398.74969561091933</v>
      </c>
      <c r="AE23" s="40">
        <f t="shared" si="7"/>
        <v>270.6963582470548</v>
      </c>
      <c r="AF23" s="41">
        <f t="shared" si="8"/>
        <v>128.0533373638646</v>
      </c>
      <c r="AG23" s="144">
        <f t="shared" si="9"/>
        <v>683.0910816098614</v>
      </c>
      <c r="AH23" s="145">
        <f t="shared" si="10"/>
        <v>284.341385998942</v>
      </c>
      <c r="AI23" s="24">
        <f t="shared" si="11"/>
        <v>32.113714135298764</v>
      </c>
    </row>
    <row r="24" spans="1:35" s="13" customFormat="1" ht="19.5" customHeight="1">
      <c r="A24" s="17">
        <v>19</v>
      </c>
      <c r="B24" s="15" t="s">
        <v>176</v>
      </c>
      <c r="C24" s="137">
        <v>26718</v>
      </c>
      <c r="D24" s="138">
        <f t="shared" si="12"/>
        <v>334.8</v>
      </c>
      <c r="E24" s="10">
        <f t="shared" si="12"/>
        <v>322.9</v>
      </c>
      <c r="F24" s="10">
        <f t="shared" si="12"/>
        <v>11.9</v>
      </c>
      <c r="G24" s="139">
        <v>0</v>
      </c>
      <c r="H24" s="18">
        <v>0</v>
      </c>
      <c r="I24" s="18">
        <v>0</v>
      </c>
      <c r="J24" s="139">
        <f t="shared" si="13"/>
        <v>207.5</v>
      </c>
      <c r="K24" s="18">
        <v>199.6</v>
      </c>
      <c r="L24" s="18">
        <v>7.9</v>
      </c>
      <c r="M24" s="139">
        <f t="shared" si="14"/>
        <v>0</v>
      </c>
      <c r="N24" s="18">
        <v>0</v>
      </c>
      <c r="O24" s="18">
        <v>0</v>
      </c>
      <c r="P24" s="139">
        <f t="shared" si="15"/>
        <v>108</v>
      </c>
      <c r="Q24" s="18">
        <v>107.9</v>
      </c>
      <c r="R24" s="18">
        <v>0.1</v>
      </c>
      <c r="S24" s="139">
        <v>0</v>
      </c>
      <c r="T24" s="18">
        <v>0</v>
      </c>
      <c r="U24" s="18">
        <v>0</v>
      </c>
      <c r="V24" s="139">
        <f t="shared" si="17"/>
        <v>19.3</v>
      </c>
      <c r="W24" s="18">
        <v>15.4</v>
      </c>
      <c r="X24" s="18">
        <v>3.9</v>
      </c>
      <c r="Y24" s="140">
        <v>273.1</v>
      </c>
      <c r="Z24" s="141">
        <f t="shared" si="2"/>
        <v>607.9000000000001</v>
      </c>
      <c r="AA24" s="142">
        <f t="shared" si="3"/>
        <v>334.8</v>
      </c>
      <c r="AB24" s="19">
        <f t="shared" si="4"/>
        <v>226.8</v>
      </c>
      <c r="AC24" s="20">
        <f t="shared" si="5"/>
        <v>108</v>
      </c>
      <c r="AD24" s="143">
        <f t="shared" si="6"/>
        <v>447.5313592762504</v>
      </c>
      <c r="AE24" s="40">
        <f t="shared" si="7"/>
        <v>303.1664046710083</v>
      </c>
      <c r="AF24" s="41">
        <f t="shared" si="8"/>
        <v>144.36495460524205</v>
      </c>
      <c r="AG24" s="144">
        <f t="shared" si="9"/>
        <v>812.5875546715431</v>
      </c>
      <c r="AH24" s="145">
        <f t="shared" si="10"/>
        <v>365.05619539529266</v>
      </c>
      <c r="AI24" s="24">
        <f t="shared" si="11"/>
        <v>32.25806451612903</v>
      </c>
    </row>
    <row r="25" spans="1:35" s="13" customFormat="1" ht="19.5" customHeight="1">
      <c r="A25" s="17">
        <v>20</v>
      </c>
      <c r="B25" s="15" t="s">
        <v>39</v>
      </c>
      <c r="C25" s="137">
        <v>6559</v>
      </c>
      <c r="D25" s="138">
        <f t="shared" si="12"/>
        <v>65.1</v>
      </c>
      <c r="E25" s="10">
        <f t="shared" si="12"/>
        <v>65.1</v>
      </c>
      <c r="F25" s="10">
        <f t="shared" si="12"/>
        <v>0</v>
      </c>
      <c r="G25" s="139">
        <f t="shared" si="1"/>
        <v>0</v>
      </c>
      <c r="H25" s="18">
        <v>0</v>
      </c>
      <c r="I25" s="18">
        <v>0</v>
      </c>
      <c r="J25" s="139">
        <f t="shared" si="13"/>
        <v>54.3</v>
      </c>
      <c r="K25" s="18">
        <v>54.3</v>
      </c>
      <c r="L25" s="18">
        <v>0</v>
      </c>
      <c r="M25" s="139">
        <f t="shared" si="14"/>
        <v>1.8</v>
      </c>
      <c r="N25" s="18">
        <v>1.8</v>
      </c>
      <c r="O25" s="18">
        <v>0</v>
      </c>
      <c r="P25" s="139">
        <f t="shared" si="15"/>
        <v>9</v>
      </c>
      <c r="Q25" s="18">
        <v>9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0</v>
      </c>
      <c r="W25" s="18">
        <v>0</v>
      </c>
      <c r="X25" s="18">
        <v>0</v>
      </c>
      <c r="Y25" s="140">
        <v>42</v>
      </c>
      <c r="Z25" s="141">
        <f t="shared" si="2"/>
        <v>107.1</v>
      </c>
      <c r="AA25" s="142">
        <f t="shared" si="3"/>
        <v>65.1</v>
      </c>
      <c r="AB25" s="19">
        <f t="shared" si="4"/>
        <v>56.099999999999994</v>
      </c>
      <c r="AC25" s="20">
        <f t="shared" si="5"/>
        <v>9</v>
      </c>
      <c r="AD25" s="143">
        <f t="shared" si="6"/>
        <v>354.47476749504494</v>
      </c>
      <c r="AE25" s="40">
        <f t="shared" si="7"/>
        <v>305.4690392699235</v>
      </c>
      <c r="AF25" s="41">
        <f t="shared" si="8"/>
        <v>49.00572822512143</v>
      </c>
      <c r="AG25" s="144">
        <f t="shared" si="9"/>
        <v>583.168165878945</v>
      </c>
      <c r="AH25" s="145">
        <f t="shared" si="10"/>
        <v>228.6933983839</v>
      </c>
      <c r="AI25" s="24">
        <f t="shared" si="11"/>
        <v>13.82488479262673</v>
      </c>
    </row>
    <row r="26" spans="1:35" s="13" customFormat="1" ht="19.5" customHeight="1">
      <c r="A26" s="17">
        <v>21</v>
      </c>
      <c r="B26" s="15" t="s">
        <v>40</v>
      </c>
      <c r="C26" s="137">
        <v>16256</v>
      </c>
      <c r="D26" s="138">
        <f t="shared" si="12"/>
        <v>157.20000000000002</v>
      </c>
      <c r="E26" s="10">
        <f t="shared" si="12"/>
        <v>150.6</v>
      </c>
      <c r="F26" s="10">
        <f t="shared" si="12"/>
        <v>6.6000000000000005</v>
      </c>
      <c r="G26" s="139">
        <f t="shared" si="1"/>
        <v>0</v>
      </c>
      <c r="H26" s="18">
        <v>0</v>
      </c>
      <c r="I26" s="18">
        <v>0</v>
      </c>
      <c r="J26" s="139">
        <f t="shared" si="13"/>
        <v>119.4</v>
      </c>
      <c r="K26" s="18">
        <v>113.5</v>
      </c>
      <c r="L26" s="18">
        <v>5.9</v>
      </c>
      <c r="M26" s="139">
        <f t="shared" si="14"/>
        <v>2.7</v>
      </c>
      <c r="N26" s="18">
        <v>2</v>
      </c>
      <c r="O26" s="18">
        <v>0.7</v>
      </c>
      <c r="P26" s="139">
        <f t="shared" si="15"/>
        <v>35.1</v>
      </c>
      <c r="Q26" s="18">
        <v>35.1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100.8</v>
      </c>
      <c r="Z26" s="141">
        <f t="shared" si="2"/>
        <v>258</v>
      </c>
      <c r="AA26" s="142">
        <f t="shared" si="3"/>
        <v>157.20000000000002</v>
      </c>
      <c r="AB26" s="19">
        <f t="shared" si="4"/>
        <v>122.10000000000001</v>
      </c>
      <c r="AC26" s="20">
        <f t="shared" si="5"/>
        <v>35.1</v>
      </c>
      <c r="AD26" s="143">
        <f t="shared" si="6"/>
        <v>345.3669853768279</v>
      </c>
      <c r="AE26" s="40">
        <f t="shared" si="7"/>
        <v>268.25260123734535</v>
      </c>
      <c r="AF26" s="41">
        <f t="shared" si="8"/>
        <v>77.11438413948257</v>
      </c>
      <c r="AG26" s="144">
        <f t="shared" si="9"/>
        <v>566.8236782902137</v>
      </c>
      <c r="AH26" s="145">
        <f t="shared" si="10"/>
        <v>221.45669291338584</v>
      </c>
      <c r="AI26" s="24">
        <f t="shared" si="11"/>
        <v>22.32824427480916</v>
      </c>
    </row>
    <row r="27" spans="1:35" s="13" customFormat="1" ht="19.5" customHeight="1">
      <c r="A27" s="14">
        <v>22</v>
      </c>
      <c r="B27" s="15" t="s">
        <v>41</v>
      </c>
      <c r="C27" s="137">
        <v>8263</v>
      </c>
      <c r="D27" s="138">
        <f t="shared" si="12"/>
        <v>105.10000000000001</v>
      </c>
      <c r="E27" s="10">
        <f t="shared" si="12"/>
        <v>103.6</v>
      </c>
      <c r="F27" s="10">
        <f t="shared" si="12"/>
        <v>1.5</v>
      </c>
      <c r="G27" s="139">
        <f t="shared" si="1"/>
        <v>0</v>
      </c>
      <c r="H27" s="18">
        <v>0</v>
      </c>
      <c r="I27" s="18">
        <v>0</v>
      </c>
      <c r="J27" s="139">
        <f t="shared" si="13"/>
        <v>76.7</v>
      </c>
      <c r="K27" s="18">
        <v>75.8</v>
      </c>
      <c r="L27" s="18">
        <v>0.9</v>
      </c>
      <c r="M27" s="139">
        <f t="shared" si="14"/>
        <v>5.8999999999999995</v>
      </c>
      <c r="N27" s="18">
        <v>5.6</v>
      </c>
      <c r="O27" s="18">
        <v>0.3</v>
      </c>
      <c r="P27" s="139">
        <f t="shared" si="15"/>
        <v>22.2</v>
      </c>
      <c r="Q27" s="18">
        <v>22.2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0.3</v>
      </c>
      <c r="W27" s="18">
        <v>0</v>
      </c>
      <c r="X27" s="18">
        <v>0.3</v>
      </c>
      <c r="Y27" s="140">
        <v>39.3</v>
      </c>
      <c r="Z27" s="141">
        <f t="shared" si="2"/>
        <v>144.4</v>
      </c>
      <c r="AA27" s="142">
        <f t="shared" si="3"/>
        <v>105.10000000000001</v>
      </c>
      <c r="AB27" s="19">
        <f t="shared" si="4"/>
        <v>82.9</v>
      </c>
      <c r="AC27" s="20">
        <f t="shared" si="5"/>
        <v>22.2</v>
      </c>
      <c r="AD27" s="143">
        <f t="shared" si="6"/>
        <v>454.26254732802</v>
      </c>
      <c r="AE27" s="40">
        <f t="shared" si="7"/>
        <v>358.309849414775</v>
      </c>
      <c r="AF27" s="41">
        <f t="shared" si="8"/>
        <v>95.95269791324493</v>
      </c>
      <c r="AG27" s="144">
        <f t="shared" si="9"/>
        <v>624.1247557960615</v>
      </c>
      <c r="AH27" s="145">
        <f t="shared" si="10"/>
        <v>169.8622084680417</v>
      </c>
      <c r="AI27" s="24">
        <f t="shared" si="11"/>
        <v>21.122740247383444</v>
      </c>
    </row>
    <row r="28" spans="1:35" s="16" customFormat="1" ht="19.5" customHeight="1">
      <c r="A28" s="17">
        <v>23</v>
      </c>
      <c r="B28" s="15" t="s">
        <v>42</v>
      </c>
      <c r="C28" s="137">
        <v>6226</v>
      </c>
      <c r="D28" s="138">
        <f t="shared" si="12"/>
        <v>85</v>
      </c>
      <c r="E28" s="10">
        <f t="shared" si="12"/>
        <v>84</v>
      </c>
      <c r="F28" s="10">
        <f t="shared" si="12"/>
        <v>1</v>
      </c>
      <c r="G28" s="139">
        <f t="shared" si="1"/>
        <v>0</v>
      </c>
      <c r="H28" s="21">
        <v>0</v>
      </c>
      <c r="I28" s="21">
        <v>0</v>
      </c>
      <c r="J28" s="139">
        <f t="shared" si="13"/>
        <v>67.6</v>
      </c>
      <c r="K28" s="21">
        <v>67</v>
      </c>
      <c r="L28" s="21">
        <v>0.6</v>
      </c>
      <c r="M28" s="139">
        <f t="shared" si="14"/>
        <v>11.4</v>
      </c>
      <c r="N28" s="21">
        <v>11.3</v>
      </c>
      <c r="O28" s="21">
        <v>0.1</v>
      </c>
      <c r="P28" s="139">
        <f t="shared" si="15"/>
        <v>6</v>
      </c>
      <c r="Q28" s="21">
        <v>5.7</v>
      </c>
      <c r="R28" s="21">
        <v>0.3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85</v>
      </c>
      <c r="AA28" s="142">
        <f t="shared" si="3"/>
        <v>85</v>
      </c>
      <c r="AB28" s="19">
        <f t="shared" si="4"/>
        <v>79</v>
      </c>
      <c r="AC28" s="20">
        <f t="shared" si="5"/>
        <v>6</v>
      </c>
      <c r="AD28" s="143">
        <f t="shared" si="6"/>
        <v>487.58661832866784</v>
      </c>
      <c r="AE28" s="40">
        <f t="shared" si="7"/>
        <v>453.16873938782066</v>
      </c>
      <c r="AF28" s="41">
        <f t="shared" si="8"/>
        <v>34.41787894084714</v>
      </c>
      <c r="AG28" s="144">
        <f t="shared" si="9"/>
        <v>487.58661832866784</v>
      </c>
      <c r="AH28" s="145">
        <f t="shared" si="10"/>
        <v>0</v>
      </c>
      <c r="AI28" s="24">
        <f t="shared" si="11"/>
        <v>7.0588235294117645</v>
      </c>
    </row>
    <row r="29" spans="1:35" s="16" customFormat="1" ht="19.5" customHeight="1">
      <c r="A29" s="17">
        <v>24</v>
      </c>
      <c r="B29" s="15" t="s">
        <v>43</v>
      </c>
      <c r="C29" s="137">
        <v>12987</v>
      </c>
      <c r="D29" s="138">
        <f>G29+J29+M29+P29+S29+V29</f>
        <v>193.60000000000002</v>
      </c>
      <c r="E29" s="10">
        <f>H29+K29+N29+Q29+T29+W29</f>
        <v>184.9</v>
      </c>
      <c r="F29" s="10">
        <f>L29+I29+O29+R29+U29+X29</f>
        <v>8.7</v>
      </c>
      <c r="G29" s="139">
        <f>SUM(H29:I29)</f>
        <v>0</v>
      </c>
      <c r="H29" s="21">
        <v>0</v>
      </c>
      <c r="I29" s="21">
        <v>0</v>
      </c>
      <c r="J29" s="139">
        <f>SUM(K29:L29)</f>
        <v>136.4</v>
      </c>
      <c r="K29" s="21">
        <v>133.3</v>
      </c>
      <c r="L29" s="21">
        <v>3.1</v>
      </c>
      <c r="M29" s="139">
        <f>SUM(N29:O29)</f>
        <v>4.8</v>
      </c>
      <c r="N29" s="21">
        <v>4.1</v>
      </c>
      <c r="O29" s="21">
        <v>0.7</v>
      </c>
      <c r="P29" s="139">
        <f>SUM(Q29:R29)</f>
        <v>50.5</v>
      </c>
      <c r="Q29" s="21">
        <v>45.6</v>
      </c>
      <c r="R29" s="21">
        <v>4.9</v>
      </c>
      <c r="S29" s="139">
        <f>SUM(T29:U29)</f>
        <v>0</v>
      </c>
      <c r="T29" s="21">
        <v>0</v>
      </c>
      <c r="U29" s="21">
        <v>0</v>
      </c>
      <c r="V29" s="139">
        <f>SUM(W29:X29)</f>
        <v>1.9</v>
      </c>
      <c r="W29" s="21">
        <v>1.9</v>
      </c>
      <c r="X29" s="21">
        <v>0</v>
      </c>
      <c r="Y29" s="140">
        <v>57.3</v>
      </c>
      <c r="Z29" s="141">
        <f>D29+Y29</f>
        <v>250.90000000000003</v>
      </c>
      <c r="AA29" s="148">
        <f>SUM(AB29:AC29)</f>
        <v>193.60000000000002</v>
      </c>
      <c r="AB29" s="18">
        <f>G29+J29+M29+S29+V29</f>
        <v>143.10000000000002</v>
      </c>
      <c r="AC29" s="45">
        <f>P29</f>
        <v>50.5</v>
      </c>
      <c r="AD29" s="143">
        <f t="shared" si="6"/>
        <v>532.4005324005325</v>
      </c>
      <c r="AE29" s="40">
        <f t="shared" si="7"/>
        <v>393.5253935253936</v>
      </c>
      <c r="AF29" s="41">
        <f t="shared" si="8"/>
        <v>138.87513887513887</v>
      </c>
      <c r="AG29" s="144">
        <f t="shared" si="9"/>
        <v>689.9756899756901</v>
      </c>
      <c r="AH29" s="145">
        <f t="shared" si="10"/>
        <v>157.5751575751576</v>
      </c>
      <c r="AI29" s="24">
        <f>AC29*100/AA29</f>
        <v>26.08471074380165</v>
      </c>
    </row>
    <row r="30" spans="1:35" s="16" customFormat="1" ht="19.5" customHeight="1">
      <c r="A30" s="17">
        <v>25</v>
      </c>
      <c r="B30" s="15" t="s">
        <v>44</v>
      </c>
      <c r="C30" s="137">
        <v>17183</v>
      </c>
      <c r="D30" s="138">
        <f t="shared" si="12"/>
        <v>261.7</v>
      </c>
      <c r="E30" s="10">
        <f t="shared" si="12"/>
        <v>252.7</v>
      </c>
      <c r="F30" s="10">
        <f t="shared" si="12"/>
        <v>9</v>
      </c>
      <c r="G30" s="139">
        <f t="shared" si="1"/>
        <v>0</v>
      </c>
      <c r="H30" s="21">
        <v>0</v>
      </c>
      <c r="I30" s="21">
        <v>0</v>
      </c>
      <c r="J30" s="139">
        <f t="shared" si="13"/>
        <v>220.79999999999998</v>
      </c>
      <c r="K30" s="21">
        <v>215.7</v>
      </c>
      <c r="L30" s="21">
        <v>5.1</v>
      </c>
      <c r="M30" s="139">
        <f t="shared" si="14"/>
        <v>9.9</v>
      </c>
      <c r="N30" s="21">
        <v>8.4</v>
      </c>
      <c r="O30" s="21">
        <v>1.5</v>
      </c>
      <c r="P30" s="139">
        <f t="shared" si="15"/>
        <v>28.700000000000003</v>
      </c>
      <c r="Q30" s="21">
        <v>28.6</v>
      </c>
      <c r="R30" s="21">
        <v>0.1</v>
      </c>
      <c r="S30" s="139">
        <f t="shared" si="16"/>
        <v>0</v>
      </c>
      <c r="T30" s="21">
        <v>0</v>
      </c>
      <c r="U30" s="21">
        <v>0</v>
      </c>
      <c r="V30" s="139">
        <f t="shared" si="17"/>
        <v>2.3</v>
      </c>
      <c r="W30" s="21">
        <v>0</v>
      </c>
      <c r="X30" s="21">
        <v>2.3</v>
      </c>
      <c r="Y30" s="140">
        <v>42.9</v>
      </c>
      <c r="Z30" s="141">
        <f t="shared" si="2"/>
        <v>304.59999999999997</v>
      </c>
      <c r="AA30" s="142">
        <f t="shared" si="3"/>
        <v>261.7</v>
      </c>
      <c r="AB30" s="19">
        <f t="shared" si="4"/>
        <v>233</v>
      </c>
      <c r="AC30" s="20">
        <f t="shared" si="5"/>
        <v>28.700000000000003</v>
      </c>
      <c r="AD30" s="143">
        <f t="shared" si="6"/>
        <v>543.9346197653828</v>
      </c>
      <c r="AE30" s="40">
        <f t="shared" si="7"/>
        <v>484.28263815565225</v>
      </c>
      <c r="AF30" s="41">
        <f t="shared" si="8"/>
        <v>59.651981609730555</v>
      </c>
      <c r="AG30" s="144">
        <f t="shared" si="9"/>
        <v>633.1008222412516</v>
      </c>
      <c r="AH30" s="145">
        <f t="shared" si="10"/>
        <v>89.166202475869</v>
      </c>
      <c r="AI30" s="24">
        <f t="shared" si="11"/>
        <v>10.966755827283151</v>
      </c>
    </row>
    <row r="31" spans="1:35" s="16" customFormat="1" ht="19.5" customHeight="1">
      <c r="A31" s="17">
        <v>26</v>
      </c>
      <c r="B31" s="15" t="s">
        <v>177</v>
      </c>
      <c r="C31" s="137">
        <v>10772</v>
      </c>
      <c r="D31" s="138">
        <f t="shared" si="12"/>
        <v>134.1</v>
      </c>
      <c r="E31" s="10">
        <f t="shared" si="12"/>
        <v>130</v>
      </c>
      <c r="F31" s="10">
        <f t="shared" si="12"/>
        <v>4.1000000000000005</v>
      </c>
      <c r="G31" s="139">
        <f t="shared" si="1"/>
        <v>0</v>
      </c>
      <c r="H31" s="21">
        <v>0</v>
      </c>
      <c r="I31" s="21">
        <v>0</v>
      </c>
      <c r="J31" s="139">
        <f t="shared" si="13"/>
        <v>99.1</v>
      </c>
      <c r="K31" s="21">
        <v>98</v>
      </c>
      <c r="L31" s="21">
        <v>1.1</v>
      </c>
      <c r="M31" s="139">
        <f t="shared" si="14"/>
        <v>6.2</v>
      </c>
      <c r="N31" s="21">
        <v>5.9</v>
      </c>
      <c r="O31" s="21">
        <v>0.3</v>
      </c>
      <c r="P31" s="139">
        <f t="shared" si="15"/>
        <v>26.1</v>
      </c>
      <c r="Q31" s="21">
        <v>26.1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2.7</v>
      </c>
      <c r="W31" s="21">
        <v>0</v>
      </c>
      <c r="X31" s="21">
        <v>2.7</v>
      </c>
      <c r="Y31" s="140">
        <v>38</v>
      </c>
      <c r="Z31" s="141">
        <f t="shared" si="2"/>
        <v>172.1</v>
      </c>
      <c r="AA31" s="142">
        <f t="shared" si="3"/>
        <v>134.1</v>
      </c>
      <c r="AB31" s="19">
        <f t="shared" si="4"/>
        <v>108</v>
      </c>
      <c r="AC31" s="20">
        <f t="shared" si="5"/>
        <v>26.1</v>
      </c>
      <c r="AD31" s="143">
        <f t="shared" si="6"/>
        <v>444.60506073948324</v>
      </c>
      <c r="AE31" s="40">
        <f t="shared" si="7"/>
        <v>358.071189857302</v>
      </c>
      <c r="AF31" s="41">
        <f t="shared" si="8"/>
        <v>86.53387088218132</v>
      </c>
      <c r="AG31" s="144">
        <f t="shared" si="9"/>
        <v>570.5930719855711</v>
      </c>
      <c r="AH31" s="145">
        <f t="shared" si="10"/>
        <v>125.98801124608775</v>
      </c>
      <c r="AI31" s="24">
        <f t="shared" si="11"/>
        <v>19.46308724832215</v>
      </c>
    </row>
    <row r="32" spans="1:35" s="16" customFormat="1" ht="19.5" customHeight="1">
      <c r="A32" s="17">
        <v>27</v>
      </c>
      <c r="B32" s="15" t="s">
        <v>46</v>
      </c>
      <c r="C32" s="137">
        <v>3807</v>
      </c>
      <c r="D32" s="138">
        <f t="shared" si="12"/>
        <v>44.800000000000004</v>
      </c>
      <c r="E32" s="10">
        <f t="shared" si="12"/>
        <v>44.7</v>
      </c>
      <c r="F32" s="10">
        <f t="shared" si="12"/>
        <v>0.1</v>
      </c>
      <c r="G32" s="139">
        <f>SUM(H32:I32)</f>
        <v>0</v>
      </c>
      <c r="H32" s="21">
        <v>0</v>
      </c>
      <c r="I32" s="21">
        <v>0</v>
      </c>
      <c r="J32" s="139">
        <f>SUM(K32:L32)</f>
        <v>35.2</v>
      </c>
      <c r="K32" s="21">
        <v>35.2</v>
      </c>
      <c r="L32" s="21">
        <v>0</v>
      </c>
      <c r="M32" s="139">
        <f>SUM(N32:O32)</f>
        <v>1.9</v>
      </c>
      <c r="N32" s="21">
        <v>1.9</v>
      </c>
      <c r="O32" s="21">
        <v>0</v>
      </c>
      <c r="P32" s="139">
        <f>SUM(Q32:R32)</f>
        <v>7.6</v>
      </c>
      <c r="Q32" s="21">
        <v>7.6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0.1</v>
      </c>
      <c r="W32" s="21">
        <v>0</v>
      </c>
      <c r="X32" s="21">
        <v>0.1</v>
      </c>
      <c r="Y32" s="140">
        <v>16.8</v>
      </c>
      <c r="Z32" s="141">
        <f>D32+Y32</f>
        <v>61.60000000000001</v>
      </c>
      <c r="AA32" s="142">
        <f>SUM(AB32:AC32)</f>
        <v>44.800000000000004</v>
      </c>
      <c r="AB32" s="19">
        <f>G32+J32+M32+S32+V32</f>
        <v>37.2</v>
      </c>
      <c r="AC32" s="20">
        <f>P32</f>
        <v>7.6</v>
      </c>
      <c r="AD32" s="143">
        <f t="shared" si="6"/>
        <v>420.2784344628316</v>
      </c>
      <c r="AE32" s="40">
        <f t="shared" si="7"/>
        <v>348.9812000450299</v>
      </c>
      <c r="AF32" s="41">
        <f t="shared" si="8"/>
        <v>71.29723441780179</v>
      </c>
      <c r="AG32" s="144">
        <f t="shared" si="9"/>
        <v>577.8828473863937</v>
      </c>
      <c r="AH32" s="145">
        <f t="shared" si="10"/>
        <v>157.60441292356188</v>
      </c>
      <c r="AI32" s="24">
        <f>AC32*100/AA32</f>
        <v>16.96428571428571</v>
      </c>
    </row>
    <row r="33" spans="1:35" s="13" customFormat="1" ht="19.5" customHeight="1">
      <c r="A33" s="14">
        <v>28</v>
      </c>
      <c r="B33" s="15" t="s">
        <v>54</v>
      </c>
      <c r="C33" s="137">
        <v>2985</v>
      </c>
      <c r="D33" s="138">
        <f t="shared" si="12"/>
        <v>52.400000000000006</v>
      </c>
      <c r="E33" s="10">
        <f t="shared" si="12"/>
        <v>51</v>
      </c>
      <c r="F33" s="10">
        <f t="shared" si="12"/>
        <v>1.4000000000000001</v>
      </c>
      <c r="G33" s="139">
        <f t="shared" si="1"/>
        <v>0</v>
      </c>
      <c r="H33" s="21">
        <v>0</v>
      </c>
      <c r="I33" s="21">
        <v>0</v>
      </c>
      <c r="J33" s="139">
        <f t="shared" si="13"/>
        <v>43.300000000000004</v>
      </c>
      <c r="K33" s="18">
        <v>42.2</v>
      </c>
      <c r="L33" s="18">
        <v>1.1</v>
      </c>
      <c r="M33" s="139">
        <f t="shared" si="14"/>
        <v>5.1</v>
      </c>
      <c r="N33" s="18">
        <v>5</v>
      </c>
      <c r="O33" s="18">
        <v>0.1</v>
      </c>
      <c r="P33" s="139">
        <f t="shared" si="15"/>
        <v>4</v>
      </c>
      <c r="Q33" s="18">
        <v>3.8</v>
      </c>
      <c r="R33" s="18">
        <v>0.2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11.1</v>
      </c>
      <c r="Z33" s="141">
        <f>D33+Y33</f>
        <v>63.50000000000001</v>
      </c>
      <c r="AA33" s="142">
        <f t="shared" si="3"/>
        <v>52.400000000000006</v>
      </c>
      <c r="AB33" s="19">
        <f t="shared" si="4"/>
        <v>48.400000000000006</v>
      </c>
      <c r="AC33" s="20">
        <f t="shared" si="5"/>
        <v>4</v>
      </c>
      <c r="AD33" s="143">
        <f t="shared" si="6"/>
        <v>626.9442450346974</v>
      </c>
      <c r="AE33" s="40">
        <f t="shared" si="7"/>
        <v>579.0859057190715</v>
      </c>
      <c r="AF33" s="41">
        <f t="shared" si="8"/>
        <v>47.85833931562575</v>
      </c>
      <c r="AG33" s="144">
        <f t="shared" si="9"/>
        <v>759.7511366355589</v>
      </c>
      <c r="AH33" s="145">
        <f t="shared" si="10"/>
        <v>132.80689160086143</v>
      </c>
      <c r="AI33" s="24">
        <f t="shared" si="11"/>
        <v>7.633587786259541</v>
      </c>
    </row>
    <row r="34" spans="1:35" s="13" customFormat="1" ht="19.5" customHeight="1">
      <c r="A34" s="17">
        <v>29</v>
      </c>
      <c r="B34" s="15" t="s">
        <v>49</v>
      </c>
      <c r="C34" s="137">
        <v>10386</v>
      </c>
      <c r="D34" s="138">
        <f t="shared" si="12"/>
        <v>108.8</v>
      </c>
      <c r="E34" s="10">
        <f t="shared" si="12"/>
        <v>106.6</v>
      </c>
      <c r="F34" s="10">
        <f t="shared" si="12"/>
        <v>2.2</v>
      </c>
      <c r="G34" s="139">
        <f t="shared" si="1"/>
        <v>0</v>
      </c>
      <c r="H34" s="21">
        <v>0</v>
      </c>
      <c r="I34" s="21">
        <v>0</v>
      </c>
      <c r="J34" s="139">
        <f t="shared" si="13"/>
        <v>86</v>
      </c>
      <c r="K34" s="18">
        <v>85.7</v>
      </c>
      <c r="L34" s="18">
        <v>0.3</v>
      </c>
      <c r="M34" s="139">
        <f t="shared" si="14"/>
        <v>3.1</v>
      </c>
      <c r="N34" s="18">
        <v>3.1</v>
      </c>
      <c r="O34" s="21">
        <v>0</v>
      </c>
      <c r="P34" s="139">
        <f t="shared" si="15"/>
        <v>19.2</v>
      </c>
      <c r="Q34" s="18">
        <v>17.8</v>
      </c>
      <c r="R34" s="18">
        <v>1.4</v>
      </c>
      <c r="S34" s="139">
        <f t="shared" si="16"/>
        <v>0</v>
      </c>
      <c r="T34" s="18">
        <v>0</v>
      </c>
      <c r="U34" s="18">
        <v>0</v>
      </c>
      <c r="V34" s="139">
        <f t="shared" si="17"/>
        <v>0.5</v>
      </c>
      <c r="W34" s="18">
        <v>0</v>
      </c>
      <c r="X34" s="18">
        <v>0.5</v>
      </c>
      <c r="Y34" s="140">
        <v>23.7</v>
      </c>
      <c r="Z34" s="141">
        <f t="shared" si="2"/>
        <v>132.5</v>
      </c>
      <c r="AA34" s="142">
        <f t="shared" si="3"/>
        <v>108.8</v>
      </c>
      <c r="AB34" s="19">
        <f t="shared" si="4"/>
        <v>89.6</v>
      </c>
      <c r="AC34" s="20">
        <f t="shared" si="5"/>
        <v>19.2</v>
      </c>
      <c r="AD34" s="143">
        <f t="shared" si="6"/>
        <v>374.130010178537</v>
      </c>
      <c r="AE34" s="40">
        <f t="shared" si="7"/>
        <v>308.10706720585404</v>
      </c>
      <c r="AF34" s="41">
        <f t="shared" si="8"/>
        <v>66.022942972683</v>
      </c>
      <c r="AG34" s="144">
        <f t="shared" si="9"/>
        <v>455.62708041044266</v>
      </c>
      <c r="AH34" s="145">
        <f t="shared" si="10"/>
        <v>81.49707023190558</v>
      </c>
      <c r="AI34" s="24">
        <f t="shared" si="11"/>
        <v>17.647058823529413</v>
      </c>
    </row>
    <row r="35" spans="1:35" s="16" customFormat="1" ht="19.5" customHeight="1">
      <c r="A35" s="17">
        <v>30</v>
      </c>
      <c r="B35" s="15" t="s">
        <v>50</v>
      </c>
      <c r="C35" s="137">
        <v>4619</v>
      </c>
      <c r="D35" s="138">
        <f>G35+J35+M35+P35+S35+V35</f>
        <v>64.1</v>
      </c>
      <c r="E35" s="10">
        <f>H35+K35+N35+Q35+T35+W35</f>
        <v>61.60000000000001</v>
      </c>
      <c r="F35" s="10">
        <f>I35+L35+O35+R35+U35+X35</f>
        <v>2.5</v>
      </c>
      <c r="G35" s="139">
        <f>SUM(H35:I35)</f>
        <v>0</v>
      </c>
      <c r="H35" s="21">
        <v>0</v>
      </c>
      <c r="I35" s="21">
        <v>0</v>
      </c>
      <c r="J35" s="139">
        <f>SUM(K35:L35)</f>
        <v>54.5</v>
      </c>
      <c r="K35" s="18">
        <v>52.7</v>
      </c>
      <c r="L35" s="18">
        <v>1.8</v>
      </c>
      <c r="M35" s="139">
        <f>SUM(N35:O35)</f>
        <v>3.3000000000000003</v>
      </c>
      <c r="N35" s="18">
        <v>2.7</v>
      </c>
      <c r="O35" s="21">
        <v>0.6</v>
      </c>
      <c r="P35" s="139">
        <f>SUM(Q35:R35)</f>
        <v>6.3</v>
      </c>
      <c r="Q35" s="18">
        <v>6.2</v>
      </c>
      <c r="R35" s="18">
        <v>0.1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61.7</v>
      </c>
      <c r="Z35" s="141">
        <f>D35+Y35</f>
        <v>125.8</v>
      </c>
      <c r="AA35" s="142">
        <f t="shared" si="3"/>
        <v>64.1</v>
      </c>
      <c r="AB35" s="19">
        <f>G35+J35+M35+S35+V35</f>
        <v>57.8</v>
      </c>
      <c r="AC35" s="20">
        <f>P35</f>
        <v>6.3</v>
      </c>
      <c r="AD35" s="143">
        <f t="shared" si="6"/>
        <v>495.6236662233631</v>
      </c>
      <c r="AE35" s="40">
        <f t="shared" si="7"/>
        <v>446.91182383323536</v>
      </c>
      <c r="AF35" s="41">
        <f t="shared" si="8"/>
        <v>48.71184239012773</v>
      </c>
      <c r="AG35" s="144">
        <f t="shared" si="9"/>
        <v>972.6904401076299</v>
      </c>
      <c r="AH35" s="145">
        <f t="shared" si="10"/>
        <v>477.06677388426687</v>
      </c>
      <c r="AI35" s="24">
        <f>AC35*100/AA35</f>
        <v>9.82839313572543</v>
      </c>
    </row>
    <row r="36" spans="1:35" s="13" customFormat="1" ht="19.5" customHeight="1">
      <c r="A36" s="17">
        <v>31</v>
      </c>
      <c r="B36" s="15" t="s">
        <v>178</v>
      </c>
      <c r="C36" s="137">
        <v>6462</v>
      </c>
      <c r="D36" s="138">
        <f t="shared" si="12"/>
        <v>76.5</v>
      </c>
      <c r="E36" s="10">
        <f t="shared" si="12"/>
        <v>76.19999999999999</v>
      </c>
      <c r="F36" s="10">
        <f t="shared" si="12"/>
        <v>0.30000000000000004</v>
      </c>
      <c r="G36" s="139">
        <f t="shared" si="1"/>
        <v>0</v>
      </c>
      <c r="H36" s="21">
        <v>0</v>
      </c>
      <c r="I36" s="18">
        <v>0</v>
      </c>
      <c r="J36" s="139">
        <f t="shared" si="13"/>
        <v>61.5</v>
      </c>
      <c r="K36" s="18">
        <v>61.3</v>
      </c>
      <c r="L36" s="18">
        <v>0.2</v>
      </c>
      <c r="M36" s="139">
        <f t="shared" si="14"/>
        <v>3</v>
      </c>
      <c r="N36" s="18">
        <v>3</v>
      </c>
      <c r="O36" s="18">
        <v>0</v>
      </c>
      <c r="P36" s="139">
        <f t="shared" si="15"/>
        <v>8.1</v>
      </c>
      <c r="Q36" s="18">
        <v>8.1</v>
      </c>
      <c r="R36" s="18">
        <v>0</v>
      </c>
      <c r="S36" s="139">
        <f t="shared" si="16"/>
        <v>0</v>
      </c>
      <c r="T36" s="18">
        <v>0</v>
      </c>
      <c r="U36" s="18">
        <v>0</v>
      </c>
      <c r="V36" s="139">
        <f>SUM(W36:X36)</f>
        <v>3.9</v>
      </c>
      <c r="W36" s="18">
        <v>3.8</v>
      </c>
      <c r="X36" s="18">
        <v>0.1</v>
      </c>
      <c r="Y36" s="140">
        <v>23.8</v>
      </c>
      <c r="Z36" s="141">
        <f t="shared" si="2"/>
        <v>100.3</v>
      </c>
      <c r="AA36" s="142">
        <f t="shared" si="3"/>
        <v>76.5</v>
      </c>
      <c r="AB36" s="19">
        <f t="shared" si="4"/>
        <v>68.4</v>
      </c>
      <c r="AC36" s="20">
        <f t="shared" si="5"/>
        <v>8.1</v>
      </c>
      <c r="AD36" s="143">
        <f t="shared" si="6"/>
        <v>422.80143255073614</v>
      </c>
      <c r="AE36" s="40">
        <f t="shared" si="7"/>
        <v>378.0342220453641</v>
      </c>
      <c r="AF36" s="41">
        <f t="shared" si="8"/>
        <v>44.76721050537206</v>
      </c>
      <c r="AG36" s="144">
        <f t="shared" si="9"/>
        <v>554.3396560109652</v>
      </c>
      <c r="AH36" s="145">
        <f t="shared" si="10"/>
        <v>131.53822346022903</v>
      </c>
      <c r="AI36" s="24">
        <f t="shared" si="11"/>
        <v>10.588235294117647</v>
      </c>
    </row>
    <row r="37" spans="1:35" s="13" customFormat="1" ht="19.5" customHeight="1">
      <c r="A37" s="17">
        <v>32</v>
      </c>
      <c r="B37" s="15" t="s">
        <v>179</v>
      </c>
      <c r="C37" s="137">
        <v>18784</v>
      </c>
      <c r="D37" s="138">
        <f t="shared" si="12"/>
        <v>232.00000000000003</v>
      </c>
      <c r="E37" s="10">
        <f t="shared" si="12"/>
        <v>215.4</v>
      </c>
      <c r="F37" s="10">
        <f t="shared" si="12"/>
        <v>16.6</v>
      </c>
      <c r="G37" s="139">
        <f t="shared" si="1"/>
        <v>0</v>
      </c>
      <c r="H37" s="18">
        <v>0</v>
      </c>
      <c r="I37" s="18">
        <v>0</v>
      </c>
      <c r="J37" s="139">
        <f t="shared" si="13"/>
        <v>182.10000000000002</v>
      </c>
      <c r="K37" s="18">
        <v>171.8</v>
      </c>
      <c r="L37" s="18">
        <v>10.3</v>
      </c>
      <c r="M37" s="139">
        <f t="shared" si="14"/>
        <v>21.8</v>
      </c>
      <c r="N37" s="18">
        <v>17</v>
      </c>
      <c r="O37" s="18">
        <v>4.8</v>
      </c>
      <c r="P37" s="139">
        <f t="shared" si="15"/>
        <v>28.1</v>
      </c>
      <c r="Q37" s="18">
        <v>26.6</v>
      </c>
      <c r="R37" s="18">
        <v>1.5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52.5</v>
      </c>
      <c r="Z37" s="141">
        <f t="shared" si="2"/>
        <v>284.5</v>
      </c>
      <c r="AA37" s="142">
        <f t="shared" si="3"/>
        <v>232.00000000000003</v>
      </c>
      <c r="AB37" s="19">
        <f t="shared" si="4"/>
        <v>203.90000000000003</v>
      </c>
      <c r="AC37" s="20">
        <f t="shared" si="5"/>
        <v>28.1</v>
      </c>
      <c r="AD37" s="143">
        <f t="shared" si="6"/>
        <v>441.10489170114386</v>
      </c>
      <c r="AE37" s="40">
        <f t="shared" si="7"/>
        <v>387.6779630080312</v>
      </c>
      <c r="AF37" s="41">
        <f t="shared" si="8"/>
        <v>53.42692869311268</v>
      </c>
      <c r="AG37" s="144">
        <f t="shared" si="9"/>
        <v>540.9238865904113</v>
      </c>
      <c r="AH37" s="145">
        <f t="shared" si="10"/>
        <v>99.81899488926746</v>
      </c>
      <c r="AI37" s="24">
        <f t="shared" si="11"/>
        <v>12.11206896551724</v>
      </c>
    </row>
    <row r="38" spans="1:35" s="13" customFormat="1" ht="19.5" customHeight="1" thickBot="1">
      <c r="A38" s="25">
        <v>33</v>
      </c>
      <c r="B38" s="26" t="s">
        <v>53</v>
      </c>
      <c r="C38" s="149">
        <v>14083</v>
      </c>
      <c r="D38" s="150">
        <f t="shared" si="12"/>
        <v>169.80000000000004</v>
      </c>
      <c r="E38" s="27">
        <f t="shared" si="12"/>
        <v>165.8</v>
      </c>
      <c r="F38" s="27">
        <f t="shared" si="12"/>
        <v>4</v>
      </c>
      <c r="G38" s="151">
        <f t="shared" si="1"/>
        <v>0</v>
      </c>
      <c r="H38" s="27">
        <v>0</v>
      </c>
      <c r="I38" s="27">
        <v>0</v>
      </c>
      <c r="J38" s="151">
        <f t="shared" si="13"/>
        <v>126.60000000000001</v>
      </c>
      <c r="K38" s="27">
        <v>125.7</v>
      </c>
      <c r="L38" s="27">
        <v>0.9</v>
      </c>
      <c r="M38" s="151">
        <f t="shared" si="14"/>
        <v>5.5</v>
      </c>
      <c r="N38" s="27">
        <v>5.1</v>
      </c>
      <c r="O38" s="27">
        <v>0.4</v>
      </c>
      <c r="P38" s="151">
        <f t="shared" si="15"/>
        <v>28.9</v>
      </c>
      <c r="Q38" s="27">
        <v>28.9</v>
      </c>
      <c r="R38" s="27">
        <v>0</v>
      </c>
      <c r="S38" s="151">
        <f t="shared" si="16"/>
        <v>0</v>
      </c>
      <c r="T38" s="27">
        <v>0</v>
      </c>
      <c r="U38" s="27">
        <v>0</v>
      </c>
      <c r="V38" s="151">
        <f t="shared" si="17"/>
        <v>8.8</v>
      </c>
      <c r="W38" s="27">
        <v>6.1</v>
      </c>
      <c r="X38" s="27">
        <v>2.7</v>
      </c>
      <c r="Y38" s="152">
        <v>55</v>
      </c>
      <c r="Z38" s="153">
        <f t="shared" si="2"/>
        <v>224.80000000000004</v>
      </c>
      <c r="AA38" s="154">
        <f t="shared" si="3"/>
        <v>169.80000000000004</v>
      </c>
      <c r="AB38" s="28">
        <f t="shared" si="4"/>
        <v>140.90000000000003</v>
      </c>
      <c r="AC38" s="29">
        <f t="shared" si="5"/>
        <v>28.9</v>
      </c>
      <c r="AD38" s="155">
        <f t="shared" si="6"/>
        <v>430.6103610229153</v>
      </c>
      <c r="AE38" s="42">
        <f t="shared" si="7"/>
        <v>357.3203761373897</v>
      </c>
      <c r="AF38" s="43">
        <f t="shared" si="8"/>
        <v>73.2899848855256</v>
      </c>
      <c r="AG38" s="156">
        <f t="shared" si="9"/>
        <v>570.0895710126698</v>
      </c>
      <c r="AH38" s="157">
        <f t="shared" si="10"/>
        <v>139.47920998975462</v>
      </c>
      <c r="AI38" s="44">
        <f t="shared" si="11"/>
        <v>17.020023557126027</v>
      </c>
    </row>
    <row r="39" spans="1:34" s="13" customFormat="1" ht="15" customHeight="1">
      <c r="A39" s="30"/>
      <c r="C39" s="30"/>
      <c r="D39" s="55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55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H23" sqref="H23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180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1313271</v>
      </c>
      <c r="D5" s="120">
        <f>SUM(E5:F5)</f>
        <v>22087.099999999995</v>
      </c>
      <c r="E5" s="48">
        <f>SUM(E6:E38)</f>
        <v>20795.299999999996</v>
      </c>
      <c r="F5" s="48">
        <f>SUM(F6:F38)</f>
        <v>1291.8</v>
      </c>
      <c r="G5" s="121">
        <f aca="true" t="shared" si="0" ref="G5:AC5">SUM(G6:G38)</f>
        <v>578.1</v>
      </c>
      <c r="H5" s="49">
        <f t="shared" si="0"/>
        <v>578.1</v>
      </c>
      <c r="I5" s="49">
        <f t="shared" si="0"/>
        <v>0</v>
      </c>
      <c r="J5" s="121">
        <f t="shared" si="0"/>
        <v>16414.3</v>
      </c>
      <c r="K5" s="49">
        <f t="shared" si="0"/>
        <v>15605.5</v>
      </c>
      <c r="L5" s="49">
        <f t="shared" si="0"/>
        <v>808.8000000000002</v>
      </c>
      <c r="M5" s="121">
        <f t="shared" si="0"/>
        <v>999.2</v>
      </c>
      <c r="N5" s="49">
        <f t="shared" si="0"/>
        <v>822.3000000000001</v>
      </c>
      <c r="O5" s="49">
        <f t="shared" si="0"/>
        <v>176.89999999999998</v>
      </c>
      <c r="P5" s="121">
        <f t="shared" si="0"/>
        <v>3732.4000000000005</v>
      </c>
      <c r="Q5" s="49">
        <f t="shared" si="0"/>
        <v>3603.6000000000004</v>
      </c>
      <c r="R5" s="49">
        <f t="shared" si="0"/>
        <v>128.79999999999998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363.1</v>
      </c>
      <c r="W5" s="49">
        <f t="shared" si="0"/>
        <v>185.79999999999998</v>
      </c>
      <c r="X5" s="49">
        <f t="shared" si="0"/>
        <v>177.29999999999998</v>
      </c>
      <c r="Y5" s="122">
        <f t="shared" si="0"/>
        <v>11350.8</v>
      </c>
      <c r="Z5" s="123">
        <f t="shared" si="0"/>
        <v>33437.899999999994</v>
      </c>
      <c r="AA5" s="124">
        <f t="shared" si="0"/>
        <v>22087.1</v>
      </c>
      <c r="AB5" s="50">
        <f t="shared" si="0"/>
        <v>18354.699999999997</v>
      </c>
      <c r="AC5" s="51">
        <f t="shared" si="0"/>
        <v>3732.4000000000005</v>
      </c>
      <c r="AD5" s="125">
        <f>AA5/C5/31*1000000</f>
        <v>542.5286150186776</v>
      </c>
      <c r="AE5" s="52">
        <f>AB5/C5/31*1000000</f>
        <v>450.8491368302456</v>
      </c>
      <c r="AF5" s="53">
        <f>AC5/C5/31*1000000</f>
        <v>91.6794781884318</v>
      </c>
      <c r="AG5" s="126">
        <f>Z5/C5/31*1000000</f>
        <v>821.3399484827356</v>
      </c>
      <c r="AH5" s="127">
        <f>Y5/C5/31*1000000</f>
        <v>278.8113334640584</v>
      </c>
      <c r="AI5" s="54">
        <f>AC5*100/AA5</f>
        <v>16.898551643266888</v>
      </c>
    </row>
    <row r="6" spans="1:35" s="13" customFormat="1" ht="19.5" customHeight="1" thickTop="1">
      <c r="A6" s="8">
        <v>1</v>
      </c>
      <c r="B6" s="9" t="s">
        <v>20</v>
      </c>
      <c r="C6" s="128">
        <v>294435</v>
      </c>
      <c r="D6" s="129">
        <f>G6+J6+M6+P6+S6+V6</f>
        <v>5137</v>
      </c>
      <c r="E6" s="10">
        <f>H6+K6+N6+Q6+T6+W6</f>
        <v>5091.599999999999</v>
      </c>
      <c r="F6" s="10">
        <f>I6+L6+O6+R6+U6+X6</f>
        <v>45.4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3811.5</v>
      </c>
      <c r="K6" s="10">
        <v>3776.1</v>
      </c>
      <c r="L6" s="10">
        <v>35.4</v>
      </c>
      <c r="M6" s="130">
        <f>SUM(N6:O6)</f>
        <v>336.2</v>
      </c>
      <c r="N6" s="10">
        <v>335.7</v>
      </c>
      <c r="O6" s="10">
        <v>0.5</v>
      </c>
      <c r="P6" s="130">
        <f>SUM(Q6:R6)</f>
        <v>924</v>
      </c>
      <c r="Q6" s="10">
        <v>922.4</v>
      </c>
      <c r="R6" s="10">
        <v>1.6</v>
      </c>
      <c r="S6" s="130">
        <f>SUM(T6:U6)</f>
        <v>0</v>
      </c>
      <c r="T6" s="10">
        <v>0</v>
      </c>
      <c r="U6" s="10">
        <v>0</v>
      </c>
      <c r="V6" s="130">
        <f>SUM(W6:X6)</f>
        <v>65.3</v>
      </c>
      <c r="W6" s="10">
        <v>57.4</v>
      </c>
      <c r="X6" s="10">
        <v>7.9</v>
      </c>
      <c r="Y6" s="131">
        <v>3643.8</v>
      </c>
      <c r="Z6" s="132">
        <f aca="true" t="shared" si="2" ref="Z6:Z38">D6+Y6</f>
        <v>8780.8</v>
      </c>
      <c r="AA6" s="133">
        <f aca="true" t="shared" si="3" ref="AA6:AA38">SUM(AB6:AC6)</f>
        <v>5137</v>
      </c>
      <c r="AB6" s="11">
        <f aca="true" t="shared" si="4" ref="AB6:AB38">G6+J6+M6+S6+V6</f>
        <v>4213</v>
      </c>
      <c r="AC6" s="12">
        <f aca="true" t="shared" si="5" ref="AC6:AC38">P6</f>
        <v>924</v>
      </c>
      <c r="AD6" s="134">
        <f aca="true" t="shared" si="6" ref="AD6:AD38">AA6/C6/31*1000000</f>
        <v>562.8056359446223</v>
      </c>
      <c r="AE6" s="36">
        <f aca="true" t="shared" si="7" ref="AE6:AE38">AB6/C6/31*1000000</f>
        <v>461.5729305498722</v>
      </c>
      <c r="AF6" s="37">
        <f aca="true" t="shared" si="8" ref="AF6:AF38">AC6/C6/31*1000000</f>
        <v>101.23270539475004</v>
      </c>
      <c r="AG6" s="135">
        <f aca="true" t="shared" si="9" ref="AG6:AG38">Z6/C6/31*1000000</f>
        <v>962.0174670240488</v>
      </c>
      <c r="AH6" s="136">
        <f aca="true" t="shared" si="10" ref="AH6:AH38">Y6/C6/31*1000000</f>
        <v>399.2118310794266</v>
      </c>
      <c r="AI6" s="38">
        <f aca="true" t="shared" si="11" ref="AI6:AI38">AC6*100/AA6</f>
        <v>17.987152034261243</v>
      </c>
    </row>
    <row r="7" spans="1:35" s="16" customFormat="1" ht="19.5" customHeight="1">
      <c r="A7" s="14">
        <v>2</v>
      </c>
      <c r="B7" s="39" t="s">
        <v>21</v>
      </c>
      <c r="C7" s="137">
        <v>57575</v>
      </c>
      <c r="D7" s="129">
        <f aca="true" t="shared" si="12" ref="D7:F38">G7+J7+M7+P7+S7+V7</f>
        <v>1196.8000000000002</v>
      </c>
      <c r="E7" s="10">
        <f t="shared" si="12"/>
        <v>979.1</v>
      </c>
      <c r="F7" s="10">
        <f t="shared" si="12"/>
        <v>217.7</v>
      </c>
      <c r="G7" s="130">
        <f>SUM(H7:I7)</f>
        <v>0</v>
      </c>
      <c r="H7" s="10">
        <v>0</v>
      </c>
      <c r="I7" s="10">
        <v>0</v>
      </c>
      <c r="J7" s="130">
        <f>SUM(K7:L7)</f>
        <v>879.9000000000001</v>
      </c>
      <c r="K7" s="10">
        <v>783.7</v>
      </c>
      <c r="L7" s="10">
        <v>96.2</v>
      </c>
      <c r="M7" s="130">
        <f>SUM(N7:O7)</f>
        <v>62.4</v>
      </c>
      <c r="N7" s="10">
        <v>31</v>
      </c>
      <c r="O7" s="10">
        <v>31.4</v>
      </c>
      <c r="P7" s="130">
        <f>SUM(Q7:R7)</f>
        <v>214.3</v>
      </c>
      <c r="Q7" s="10">
        <v>164.4</v>
      </c>
      <c r="R7" s="10">
        <v>49.9</v>
      </c>
      <c r="S7" s="130">
        <f>SUM(T7:U7)</f>
        <v>0</v>
      </c>
      <c r="T7" s="10">
        <v>0</v>
      </c>
      <c r="U7" s="10">
        <v>0</v>
      </c>
      <c r="V7" s="130">
        <f>SUM(W7:X7)</f>
        <v>40.2</v>
      </c>
      <c r="W7" s="10">
        <v>0</v>
      </c>
      <c r="X7" s="10">
        <v>40.2</v>
      </c>
      <c r="Y7" s="131">
        <v>491.2</v>
      </c>
      <c r="Z7" s="132">
        <f>D7+Y7</f>
        <v>1688.0000000000002</v>
      </c>
      <c r="AA7" s="133">
        <f>SUM(AB7:AC7)</f>
        <v>1196.8000000000002</v>
      </c>
      <c r="AB7" s="11">
        <f>G7+J7+M7+S7+V7</f>
        <v>982.5000000000001</v>
      </c>
      <c r="AC7" s="12">
        <f>P7</f>
        <v>214.3</v>
      </c>
      <c r="AD7" s="134">
        <f t="shared" si="6"/>
        <v>670.5419298810809</v>
      </c>
      <c r="AE7" s="36">
        <f t="shared" si="7"/>
        <v>550.4741361197878</v>
      </c>
      <c r="AF7" s="37">
        <f t="shared" si="8"/>
        <v>120.06779376129313</v>
      </c>
      <c r="AG7" s="135">
        <f t="shared" si="9"/>
        <v>945.7509839900272</v>
      </c>
      <c r="AH7" s="136">
        <f t="shared" si="10"/>
        <v>275.20905410894625</v>
      </c>
      <c r="AI7" s="38">
        <f>AC7*100/AA7</f>
        <v>17.90608288770053</v>
      </c>
    </row>
    <row r="8" spans="1:35" s="16" customFormat="1" ht="19.5" customHeight="1">
      <c r="A8" s="14">
        <v>3</v>
      </c>
      <c r="B8" s="15" t="s">
        <v>22</v>
      </c>
      <c r="C8" s="137">
        <v>39117</v>
      </c>
      <c r="D8" s="129">
        <f t="shared" si="12"/>
        <v>700.3000000000001</v>
      </c>
      <c r="E8" s="10">
        <f t="shared" si="12"/>
        <v>663.9</v>
      </c>
      <c r="F8" s="10">
        <f t="shared" si="12"/>
        <v>36.4</v>
      </c>
      <c r="G8" s="130">
        <f>SUM(H8:I8)</f>
        <v>0</v>
      </c>
      <c r="H8" s="10">
        <v>0</v>
      </c>
      <c r="I8" s="10">
        <v>0</v>
      </c>
      <c r="J8" s="130">
        <f>SUM(K8:L8)</f>
        <v>622.3000000000001</v>
      </c>
      <c r="K8" s="10">
        <v>602.6</v>
      </c>
      <c r="L8" s="10">
        <v>19.7</v>
      </c>
      <c r="M8" s="130">
        <f>SUM(N8:O8)</f>
        <v>53</v>
      </c>
      <c r="N8" s="10">
        <v>48.3</v>
      </c>
      <c r="O8" s="10">
        <v>4.7</v>
      </c>
      <c r="P8" s="130">
        <f>SUM(Q8:R8)</f>
        <v>25</v>
      </c>
      <c r="Q8" s="10">
        <v>13</v>
      </c>
      <c r="R8" s="10">
        <v>12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75</v>
      </c>
      <c r="Z8" s="132">
        <f>D8+Y8</f>
        <v>775.3000000000001</v>
      </c>
      <c r="AA8" s="133">
        <f>SUM(AB8:AC8)</f>
        <v>700.3000000000001</v>
      </c>
      <c r="AB8" s="11">
        <f>G8+J8+M8+S8+V8</f>
        <v>675.3000000000001</v>
      </c>
      <c r="AC8" s="12">
        <f>P8</f>
        <v>25</v>
      </c>
      <c r="AD8" s="134">
        <f t="shared" si="6"/>
        <v>577.5065209664638</v>
      </c>
      <c r="AE8" s="36">
        <f t="shared" si="7"/>
        <v>556.8901236736441</v>
      </c>
      <c r="AF8" s="37">
        <f t="shared" si="8"/>
        <v>20.616397292819638</v>
      </c>
      <c r="AG8" s="135">
        <f t="shared" si="9"/>
        <v>639.3557128449227</v>
      </c>
      <c r="AH8" s="136">
        <f t="shared" si="10"/>
        <v>61.84919187845892</v>
      </c>
      <c r="AI8" s="38">
        <f>AC8*100/AA8</f>
        <v>3.569898614879337</v>
      </c>
    </row>
    <row r="9" spans="1:35" s="13" customFormat="1" ht="19.5" customHeight="1">
      <c r="A9" s="17">
        <v>4</v>
      </c>
      <c r="B9" s="15" t="s">
        <v>23</v>
      </c>
      <c r="C9" s="137">
        <v>100920</v>
      </c>
      <c r="D9" s="138">
        <f t="shared" si="12"/>
        <v>1386.6</v>
      </c>
      <c r="E9" s="10">
        <f t="shared" si="12"/>
        <v>1345.5</v>
      </c>
      <c r="F9" s="10">
        <f t="shared" si="12"/>
        <v>41.1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1209.1</v>
      </c>
      <c r="K9" s="18">
        <v>1186</v>
      </c>
      <c r="L9" s="18">
        <v>23.1</v>
      </c>
      <c r="M9" s="139">
        <f aca="true" t="shared" si="14" ref="M9:M38">SUM(N9:O9)</f>
        <v>60.1</v>
      </c>
      <c r="N9" s="18">
        <v>56.1</v>
      </c>
      <c r="O9" s="18">
        <v>4</v>
      </c>
      <c r="P9" s="139">
        <f aca="true" t="shared" si="15" ref="P9:P38">SUM(Q9:R9)</f>
        <v>103.4</v>
      </c>
      <c r="Q9" s="18">
        <v>103.4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14</v>
      </c>
      <c r="W9" s="18">
        <v>0</v>
      </c>
      <c r="X9" s="18">
        <v>14</v>
      </c>
      <c r="Y9" s="140">
        <v>1105.2</v>
      </c>
      <c r="Z9" s="141">
        <f t="shared" si="2"/>
        <v>2491.8</v>
      </c>
      <c r="AA9" s="142">
        <f t="shared" si="3"/>
        <v>1386.6</v>
      </c>
      <c r="AB9" s="19">
        <f t="shared" si="4"/>
        <v>1283.1999999999998</v>
      </c>
      <c r="AC9" s="20">
        <f t="shared" si="5"/>
        <v>103.4</v>
      </c>
      <c r="AD9" s="143">
        <f t="shared" si="6"/>
        <v>443.2127651413448</v>
      </c>
      <c r="AE9" s="40">
        <f t="shared" si="7"/>
        <v>410.1619935304872</v>
      </c>
      <c r="AF9" s="41">
        <f t="shared" si="8"/>
        <v>33.05077161085754</v>
      </c>
      <c r="AG9" s="144">
        <f t="shared" si="9"/>
        <v>796.4788462276092</v>
      </c>
      <c r="AH9" s="145">
        <f t="shared" si="10"/>
        <v>353.2660810862644</v>
      </c>
      <c r="AI9" s="24">
        <f t="shared" si="11"/>
        <v>7.457089283138613</v>
      </c>
    </row>
    <row r="10" spans="1:35" s="13" customFormat="1" ht="19.5" customHeight="1">
      <c r="A10" s="17">
        <v>5</v>
      </c>
      <c r="B10" s="15" t="s">
        <v>181</v>
      </c>
      <c r="C10" s="137">
        <v>93914</v>
      </c>
      <c r="D10" s="138">
        <f t="shared" si="12"/>
        <v>1302.8000000000002</v>
      </c>
      <c r="E10" s="10">
        <f t="shared" si="12"/>
        <v>1253.8000000000002</v>
      </c>
      <c r="F10" s="10">
        <f t="shared" si="12"/>
        <v>49</v>
      </c>
      <c r="G10" s="139">
        <f t="shared" si="1"/>
        <v>0</v>
      </c>
      <c r="H10" s="18">
        <v>0</v>
      </c>
      <c r="I10" s="18">
        <v>0</v>
      </c>
      <c r="J10" s="139">
        <f t="shared" si="13"/>
        <v>909.5</v>
      </c>
      <c r="K10" s="18">
        <v>876.5</v>
      </c>
      <c r="L10" s="18">
        <v>33</v>
      </c>
      <c r="M10" s="139">
        <f t="shared" si="14"/>
        <v>54.2</v>
      </c>
      <c r="N10" s="18">
        <v>38.2</v>
      </c>
      <c r="O10" s="18">
        <v>16</v>
      </c>
      <c r="P10" s="139">
        <f t="shared" si="15"/>
        <v>339.1</v>
      </c>
      <c r="Q10" s="18">
        <v>339.1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708.7</v>
      </c>
      <c r="Z10" s="141">
        <f t="shared" si="2"/>
        <v>2011.5000000000002</v>
      </c>
      <c r="AA10" s="142">
        <f t="shared" si="3"/>
        <v>1302.8000000000002</v>
      </c>
      <c r="AB10" s="19">
        <f t="shared" si="4"/>
        <v>963.7</v>
      </c>
      <c r="AC10" s="20">
        <f t="shared" si="5"/>
        <v>339.1</v>
      </c>
      <c r="AD10" s="143">
        <f t="shared" si="6"/>
        <v>447.4924553486478</v>
      </c>
      <c r="AE10" s="40">
        <f t="shared" si="7"/>
        <v>331.0166404816486</v>
      </c>
      <c r="AF10" s="41">
        <f t="shared" si="8"/>
        <v>116.47581486699912</v>
      </c>
      <c r="AG10" s="144">
        <f t="shared" si="9"/>
        <v>690.9203822027979</v>
      </c>
      <c r="AH10" s="145">
        <f t="shared" si="10"/>
        <v>243.42792685415003</v>
      </c>
      <c r="AI10" s="24">
        <f t="shared" si="11"/>
        <v>26.028553883942273</v>
      </c>
    </row>
    <row r="11" spans="1:35" s="13" customFormat="1" ht="19.5" customHeight="1">
      <c r="A11" s="17">
        <v>6</v>
      </c>
      <c r="B11" s="15" t="s">
        <v>182</v>
      </c>
      <c r="C11" s="137">
        <v>37440</v>
      </c>
      <c r="D11" s="138">
        <f t="shared" si="12"/>
        <v>756.4000000000001</v>
      </c>
      <c r="E11" s="10">
        <f t="shared" si="12"/>
        <v>652.1</v>
      </c>
      <c r="F11" s="10">
        <f t="shared" si="12"/>
        <v>104.3</v>
      </c>
      <c r="G11" s="139">
        <f>SUM(H11:I11)</f>
        <v>0</v>
      </c>
      <c r="H11" s="21">
        <v>0</v>
      </c>
      <c r="I11" s="18">
        <v>0</v>
      </c>
      <c r="J11" s="139">
        <f t="shared" si="13"/>
        <v>614.2</v>
      </c>
      <c r="K11" s="18">
        <v>547.6</v>
      </c>
      <c r="L11" s="18">
        <v>66.6</v>
      </c>
      <c r="M11" s="139">
        <f t="shared" si="14"/>
        <v>59.099999999999994</v>
      </c>
      <c r="N11" s="18">
        <v>27.7</v>
      </c>
      <c r="O11" s="18">
        <v>31.4</v>
      </c>
      <c r="P11" s="139">
        <f t="shared" si="15"/>
        <v>83.1</v>
      </c>
      <c r="Q11" s="18">
        <v>76.8</v>
      </c>
      <c r="R11" s="18">
        <v>6.3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339.4</v>
      </c>
      <c r="Z11" s="141">
        <f t="shared" si="2"/>
        <v>1095.8000000000002</v>
      </c>
      <c r="AA11" s="142">
        <f t="shared" si="3"/>
        <v>756.4000000000001</v>
      </c>
      <c r="AB11" s="19">
        <f t="shared" si="4"/>
        <v>673.3000000000001</v>
      </c>
      <c r="AC11" s="20">
        <f t="shared" si="5"/>
        <v>83.1</v>
      </c>
      <c r="AD11" s="143">
        <f t="shared" si="6"/>
        <v>651.7094017094018</v>
      </c>
      <c r="AE11" s="40">
        <f t="shared" si="7"/>
        <v>580.1109732561346</v>
      </c>
      <c r="AF11" s="41">
        <f t="shared" si="8"/>
        <v>71.59842845326716</v>
      </c>
      <c r="AG11" s="144">
        <f t="shared" si="9"/>
        <v>944.1342707471741</v>
      </c>
      <c r="AH11" s="145">
        <f t="shared" si="10"/>
        <v>292.4248690377722</v>
      </c>
      <c r="AI11" s="24">
        <f t="shared" si="11"/>
        <v>10.986250661025911</v>
      </c>
    </row>
    <row r="12" spans="1:35" s="13" customFormat="1" ht="19.5" customHeight="1">
      <c r="A12" s="17">
        <v>7</v>
      </c>
      <c r="B12" s="15" t="s">
        <v>26</v>
      </c>
      <c r="C12" s="137">
        <v>29587</v>
      </c>
      <c r="D12" s="138">
        <f>G12+J12+M12+P12+S12+V12</f>
        <v>475.20000000000005</v>
      </c>
      <c r="E12" s="10">
        <f>H12+K12+N12+Q12+T12+W12</f>
        <v>432.3</v>
      </c>
      <c r="F12" s="10">
        <f>I12+L12+O12+R12+U12+X12</f>
        <v>42.9</v>
      </c>
      <c r="G12" s="139">
        <f>SUM(H12:I12)</f>
        <v>0</v>
      </c>
      <c r="H12" s="21">
        <v>0</v>
      </c>
      <c r="I12" s="18">
        <v>0</v>
      </c>
      <c r="J12" s="139">
        <f>SUM(K12:L12)</f>
        <v>342.40000000000003</v>
      </c>
      <c r="K12" s="18">
        <v>318.6</v>
      </c>
      <c r="L12" s="18">
        <v>23.8</v>
      </c>
      <c r="M12" s="139">
        <f>SUM(N12:O12)</f>
        <v>21.599999999999998</v>
      </c>
      <c r="N12" s="18">
        <v>19.7</v>
      </c>
      <c r="O12" s="18">
        <v>1.9</v>
      </c>
      <c r="P12" s="139">
        <f>SUM(Q12:R12)</f>
        <v>105.2</v>
      </c>
      <c r="Q12" s="18">
        <v>92.5</v>
      </c>
      <c r="R12" s="18">
        <v>12.7</v>
      </c>
      <c r="S12" s="139">
        <f>SUM(T12:U12)</f>
        <v>0</v>
      </c>
      <c r="T12" s="18">
        <v>0</v>
      </c>
      <c r="U12" s="18">
        <v>0</v>
      </c>
      <c r="V12" s="139">
        <f>SUM(W12:X12)</f>
        <v>6</v>
      </c>
      <c r="W12" s="18">
        <v>1.5</v>
      </c>
      <c r="X12" s="18">
        <v>4.5</v>
      </c>
      <c r="Y12" s="140">
        <v>250.9</v>
      </c>
      <c r="Z12" s="141">
        <f>D12+Y12</f>
        <v>726.1</v>
      </c>
      <c r="AA12" s="142">
        <f>SUM(AB12:AC12)</f>
        <v>475.20000000000005</v>
      </c>
      <c r="AB12" s="19">
        <f>G12+J12+M12+S12+V12</f>
        <v>370.00000000000006</v>
      </c>
      <c r="AC12" s="20">
        <f>P12</f>
        <v>105.2</v>
      </c>
      <c r="AD12" s="143">
        <f t="shared" si="6"/>
        <v>518.1002554522092</v>
      </c>
      <c r="AE12" s="40">
        <f t="shared" si="7"/>
        <v>403.4029766778566</v>
      </c>
      <c r="AF12" s="41">
        <f t="shared" si="8"/>
        <v>114.69727877435272</v>
      </c>
      <c r="AG12" s="144">
        <f t="shared" si="9"/>
        <v>791.65108477241</v>
      </c>
      <c r="AH12" s="145">
        <f t="shared" si="10"/>
        <v>273.5508293202006</v>
      </c>
      <c r="AI12" s="24">
        <f>AC12*100/AA12</f>
        <v>22.138047138047135</v>
      </c>
    </row>
    <row r="13" spans="1:35" s="13" customFormat="1" ht="19.5" customHeight="1">
      <c r="A13" s="17">
        <v>8</v>
      </c>
      <c r="B13" s="15" t="s">
        <v>183</v>
      </c>
      <c r="C13" s="137">
        <v>126589</v>
      </c>
      <c r="D13" s="138">
        <f t="shared" si="12"/>
        <v>2022.3</v>
      </c>
      <c r="E13" s="10">
        <f t="shared" si="12"/>
        <v>1918.3999999999999</v>
      </c>
      <c r="F13" s="10">
        <f t="shared" si="12"/>
        <v>103.9</v>
      </c>
      <c r="G13" s="139">
        <f t="shared" si="1"/>
        <v>0</v>
      </c>
      <c r="H13" s="18">
        <v>0</v>
      </c>
      <c r="I13" s="18">
        <v>0</v>
      </c>
      <c r="J13" s="139">
        <f t="shared" si="13"/>
        <v>1663.5</v>
      </c>
      <c r="K13" s="18">
        <v>1588.6</v>
      </c>
      <c r="L13" s="18">
        <v>74.9</v>
      </c>
      <c r="M13" s="139">
        <f t="shared" si="14"/>
        <v>89.1</v>
      </c>
      <c r="N13" s="18">
        <v>77.6</v>
      </c>
      <c r="O13" s="18">
        <v>11.5</v>
      </c>
      <c r="P13" s="139">
        <f t="shared" si="15"/>
        <v>252.39999999999998</v>
      </c>
      <c r="Q13" s="18">
        <v>252.2</v>
      </c>
      <c r="R13" s="18">
        <v>0.2</v>
      </c>
      <c r="S13" s="139">
        <f t="shared" si="16"/>
        <v>0</v>
      </c>
      <c r="T13" s="18">
        <v>0</v>
      </c>
      <c r="U13" s="18">
        <v>0</v>
      </c>
      <c r="V13" s="139">
        <f t="shared" si="17"/>
        <v>17.3</v>
      </c>
      <c r="W13" s="18">
        <v>0</v>
      </c>
      <c r="X13" s="18">
        <v>17.3</v>
      </c>
      <c r="Y13" s="140">
        <v>805.5</v>
      </c>
      <c r="Z13" s="141">
        <f t="shared" si="2"/>
        <v>2827.8</v>
      </c>
      <c r="AA13" s="142">
        <f t="shared" si="3"/>
        <v>2022.2999999999997</v>
      </c>
      <c r="AB13" s="19">
        <f t="shared" si="4"/>
        <v>1769.8999999999999</v>
      </c>
      <c r="AC13" s="20">
        <f t="shared" si="5"/>
        <v>252.39999999999998</v>
      </c>
      <c r="AD13" s="143">
        <f t="shared" si="6"/>
        <v>515.3329584005539</v>
      </c>
      <c r="AE13" s="40">
        <f t="shared" si="7"/>
        <v>451.0150833571382</v>
      </c>
      <c r="AF13" s="41">
        <f t="shared" si="8"/>
        <v>64.31787504341584</v>
      </c>
      <c r="AG13" s="144">
        <f t="shared" si="9"/>
        <v>720.5946396504411</v>
      </c>
      <c r="AH13" s="145">
        <f t="shared" si="10"/>
        <v>205.26168124988692</v>
      </c>
      <c r="AI13" s="24">
        <f t="shared" si="11"/>
        <v>12.480838649062948</v>
      </c>
    </row>
    <row r="14" spans="1:35" s="16" customFormat="1" ht="17.25" customHeight="1">
      <c r="A14" s="14">
        <v>9</v>
      </c>
      <c r="B14" s="15" t="s">
        <v>184</v>
      </c>
      <c r="C14" s="137">
        <v>20631</v>
      </c>
      <c r="D14" s="138">
        <f t="shared" si="12"/>
        <v>304.19999999999993</v>
      </c>
      <c r="E14" s="10">
        <f>H14+K14+N14+Q14+T14+W14</f>
        <v>243.39999999999998</v>
      </c>
      <c r="F14" s="10">
        <f t="shared" si="12"/>
        <v>60.8</v>
      </c>
      <c r="G14" s="139">
        <f t="shared" si="1"/>
        <v>0</v>
      </c>
      <c r="H14" s="21">
        <v>0</v>
      </c>
      <c r="I14" s="21">
        <v>0</v>
      </c>
      <c r="J14" s="139">
        <f t="shared" si="13"/>
        <v>234.39999999999998</v>
      </c>
      <c r="K14" s="21">
        <v>188.6</v>
      </c>
      <c r="L14" s="21">
        <v>45.8</v>
      </c>
      <c r="M14" s="139">
        <f t="shared" si="14"/>
        <v>6.2</v>
      </c>
      <c r="N14" s="21">
        <v>0.5</v>
      </c>
      <c r="O14" s="21">
        <v>5.7</v>
      </c>
      <c r="P14" s="139">
        <f t="shared" si="15"/>
        <v>63.599999999999994</v>
      </c>
      <c r="Q14" s="21">
        <v>54.3</v>
      </c>
      <c r="R14" s="21">
        <v>9.3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63.6</v>
      </c>
      <c r="Z14" s="141">
        <f t="shared" si="2"/>
        <v>367.79999999999995</v>
      </c>
      <c r="AA14" s="142">
        <f t="shared" si="3"/>
        <v>304.19999999999993</v>
      </c>
      <c r="AB14" s="19">
        <f>G14+J14+M14+S14+V14</f>
        <v>240.59999999999997</v>
      </c>
      <c r="AC14" s="20">
        <f>P14</f>
        <v>63.599999999999994</v>
      </c>
      <c r="AD14" s="146">
        <f t="shared" si="6"/>
        <v>475.6387584608816</v>
      </c>
      <c r="AE14" s="40">
        <f t="shared" si="7"/>
        <v>376.19554663276836</v>
      </c>
      <c r="AF14" s="41">
        <f t="shared" si="8"/>
        <v>99.44321182811335</v>
      </c>
      <c r="AG14" s="144">
        <f t="shared" si="9"/>
        <v>575.0819702889951</v>
      </c>
      <c r="AH14" s="147">
        <f t="shared" si="10"/>
        <v>99.44321182811335</v>
      </c>
      <c r="AI14" s="24">
        <f>AC14*100/AA14</f>
        <v>20.907297830374755</v>
      </c>
    </row>
    <row r="15" spans="1:35" s="16" customFormat="1" ht="19.5" customHeight="1">
      <c r="A15" s="14">
        <v>10</v>
      </c>
      <c r="B15" s="15" t="s">
        <v>29</v>
      </c>
      <c r="C15" s="137">
        <v>37161</v>
      </c>
      <c r="D15" s="138">
        <f t="shared" si="12"/>
        <v>819.2</v>
      </c>
      <c r="E15" s="10">
        <f t="shared" si="12"/>
        <v>720.2</v>
      </c>
      <c r="F15" s="10">
        <f t="shared" si="12"/>
        <v>99</v>
      </c>
      <c r="G15" s="139">
        <f t="shared" si="1"/>
        <v>578.1</v>
      </c>
      <c r="H15" s="21">
        <v>578.1</v>
      </c>
      <c r="I15" s="21">
        <v>0</v>
      </c>
      <c r="J15" s="139">
        <f t="shared" si="13"/>
        <v>88.6</v>
      </c>
      <c r="K15" s="21">
        <v>0</v>
      </c>
      <c r="L15" s="21">
        <v>88.6</v>
      </c>
      <c r="M15" s="139">
        <f t="shared" si="14"/>
        <v>3.4</v>
      </c>
      <c r="N15" s="21">
        <v>0</v>
      </c>
      <c r="O15" s="21">
        <v>3.4</v>
      </c>
      <c r="P15" s="139">
        <f t="shared" si="15"/>
        <v>137.1</v>
      </c>
      <c r="Q15" s="21">
        <v>137.1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12</v>
      </c>
      <c r="W15" s="21">
        <v>5</v>
      </c>
      <c r="X15" s="21">
        <v>7</v>
      </c>
      <c r="Y15" s="140">
        <v>411.1</v>
      </c>
      <c r="Z15" s="141">
        <f t="shared" si="2"/>
        <v>1230.3000000000002</v>
      </c>
      <c r="AA15" s="142">
        <f t="shared" si="3"/>
        <v>819.2</v>
      </c>
      <c r="AB15" s="19">
        <f>G15+J15+M15+S15+V15</f>
        <v>682.1</v>
      </c>
      <c r="AC15" s="20">
        <f>P15</f>
        <v>137.1</v>
      </c>
      <c r="AD15" s="143">
        <f t="shared" si="6"/>
        <v>711.1166667100699</v>
      </c>
      <c r="AE15" s="40">
        <f t="shared" si="7"/>
        <v>592.1053202672591</v>
      </c>
      <c r="AF15" s="41">
        <f t="shared" si="8"/>
        <v>119.01134644281075</v>
      </c>
      <c r="AG15" s="144">
        <f t="shared" si="9"/>
        <v>1067.9770935710435</v>
      </c>
      <c r="AH15" s="145">
        <f t="shared" si="10"/>
        <v>356.8604268609738</v>
      </c>
      <c r="AI15" s="24">
        <f>AC15*100/AA15</f>
        <v>16.73583984375</v>
      </c>
    </row>
    <row r="16" spans="1:35" s="13" customFormat="1" ht="19.5" customHeight="1">
      <c r="A16" s="17">
        <v>11</v>
      </c>
      <c r="B16" s="15" t="s">
        <v>185</v>
      </c>
      <c r="C16" s="137">
        <v>29486</v>
      </c>
      <c r="D16" s="138">
        <f t="shared" si="12"/>
        <v>557.0000000000001</v>
      </c>
      <c r="E16" s="10">
        <f t="shared" si="12"/>
        <v>533.8</v>
      </c>
      <c r="F16" s="10">
        <f t="shared" si="12"/>
        <v>23.2</v>
      </c>
      <c r="G16" s="139">
        <f t="shared" si="1"/>
        <v>0</v>
      </c>
      <c r="H16" s="18">
        <v>0</v>
      </c>
      <c r="I16" s="18">
        <v>0</v>
      </c>
      <c r="J16" s="139">
        <f t="shared" si="13"/>
        <v>419.3</v>
      </c>
      <c r="K16" s="18">
        <v>411.7</v>
      </c>
      <c r="L16" s="18">
        <v>7.6</v>
      </c>
      <c r="M16" s="139">
        <f t="shared" si="14"/>
        <v>17.6</v>
      </c>
      <c r="N16" s="18">
        <v>13.6</v>
      </c>
      <c r="O16" s="18">
        <v>4</v>
      </c>
      <c r="P16" s="139">
        <f t="shared" si="15"/>
        <v>89</v>
      </c>
      <c r="Q16" s="18">
        <v>88.1</v>
      </c>
      <c r="R16" s="18">
        <v>0.9</v>
      </c>
      <c r="S16" s="139">
        <f t="shared" si="16"/>
        <v>0</v>
      </c>
      <c r="T16" s="18">
        <v>0</v>
      </c>
      <c r="U16" s="18">
        <v>0</v>
      </c>
      <c r="V16" s="139">
        <f t="shared" si="17"/>
        <v>31.099999999999998</v>
      </c>
      <c r="W16" s="18">
        <v>20.4</v>
      </c>
      <c r="X16" s="18">
        <v>10.7</v>
      </c>
      <c r="Y16" s="140">
        <v>198.3</v>
      </c>
      <c r="Z16" s="141">
        <f t="shared" si="2"/>
        <v>755.3000000000002</v>
      </c>
      <c r="AA16" s="142">
        <f t="shared" si="3"/>
        <v>557</v>
      </c>
      <c r="AB16" s="19">
        <f t="shared" si="4"/>
        <v>468.00000000000006</v>
      </c>
      <c r="AC16" s="20">
        <f t="shared" si="5"/>
        <v>89</v>
      </c>
      <c r="AD16" s="143">
        <f t="shared" si="6"/>
        <v>609.3651880717586</v>
      </c>
      <c r="AE16" s="40">
        <f t="shared" si="7"/>
        <v>511.99803952887424</v>
      </c>
      <c r="AF16" s="41">
        <f t="shared" si="8"/>
        <v>97.36714854288421</v>
      </c>
      <c r="AG16" s="144">
        <f t="shared" si="9"/>
        <v>826.3079471285445</v>
      </c>
      <c r="AH16" s="145">
        <f t="shared" si="10"/>
        <v>216.94275905678586</v>
      </c>
      <c r="AI16" s="24">
        <f t="shared" si="11"/>
        <v>15.978456014362656</v>
      </c>
    </row>
    <row r="17" spans="1:35" s="13" customFormat="1" ht="19.5" customHeight="1">
      <c r="A17" s="17">
        <v>12</v>
      </c>
      <c r="B17" s="15" t="s">
        <v>186</v>
      </c>
      <c r="C17" s="137">
        <v>28308</v>
      </c>
      <c r="D17" s="138">
        <f t="shared" si="12"/>
        <v>550.2</v>
      </c>
      <c r="E17" s="10">
        <f t="shared" si="12"/>
        <v>482.5</v>
      </c>
      <c r="F17" s="10">
        <f t="shared" si="12"/>
        <v>67.7</v>
      </c>
      <c r="G17" s="139">
        <f t="shared" si="1"/>
        <v>0</v>
      </c>
      <c r="H17" s="18">
        <v>0</v>
      </c>
      <c r="I17" s="18">
        <v>0</v>
      </c>
      <c r="J17" s="139">
        <f t="shared" si="13"/>
        <v>433.20000000000005</v>
      </c>
      <c r="K17" s="18">
        <v>388.6</v>
      </c>
      <c r="L17" s="18">
        <v>44.6</v>
      </c>
      <c r="M17" s="139">
        <f t="shared" si="14"/>
        <v>0.5</v>
      </c>
      <c r="N17" s="18">
        <v>0</v>
      </c>
      <c r="O17" s="18">
        <v>0.5</v>
      </c>
      <c r="P17" s="139">
        <f t="shared" si="15"/>
        <v>116.5</v>
      </c>
      <c r="Q17" s="18">
        <v>93.9</v>
      </c>
      <c r="R17" s="18">
        <v>22.6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268.4</v>
      </c>
      <c r="Z17" s="141">
        <f t="shared" si="2"/>
        <v>818.6</v>
      </c>
      <c r="AA17" s="142">
        <f t="shared" si="3"/>
        <v>550.2</v>
      </c>
      <c r="AB17" s="19">
        <f t="shared" si="4"/>
        <v>433.70000000000005</v>
      </c>
      <c r="AC17" s="20">
        <f t="shared" si="5"/>
        <v>116.5</v>
      </c>
      <c r="AD17" s="143">
        <f t="shared" si="6"/>
        <v>626.974250981143</v>
      </c>
      <c r="AE17" s="40">
        <f t="shared" si="7"/>
        <v>494.21798009909435</v>
      </c>
      <c r="AF17" s="41">
        <f t="shared" si="8"/>
        <v>132.75627088204863</v>
      </c>
      <c r="AG17" s="144">
        <f t="shared" si="9"/>
        <v>932.8264664724893</v>
      </c>
      <c r="AH17" s="145">
        <f t="shared" si="10"/>
        <v>305.85221549134627</v>
      </c>
      <c r="AI17" s="24">
        <f t="shared" si="11"/>
        <v>21.174118502362777</v>
      </c>
    </row>
    <row r="18" spans="1:35" s="13" customFormat="1" ht="19.5" customHeight="1">
      <c r="A18" s="17">
        <v>13</v>
      </c>
      <c r="B18" s="15" t="s">
        <v>187</v>
      </c>
      <c r="C18" s="137">
        <v>124074</v>
      </c>
      <c r="D18" s="138">
        <f t="shared" si="12"/>
        <v>1989.3000000000002</v>
      </c>
      <c r="E18" s="10">
        <f t="shared" si="12"/>
        <v>1891.9</v>
      </c>
      <c r="F18" s="10">
        <f t="shared" si="12"/>
        <v>97.4</v>
      </c>
      <c r="G18" s="139">
        <f t="shared" si="1"/>
        <v>0</v>
      </c>
      <c r="H18" s="18">
        <v>0</v>
      </c>
      <c r="I18" s="18">
        <v>0</v>
      </c>
      <c r="J18" s="139">
        <f t="shared" si="13"/>
        <v>1544.3000000000002</v>
      </c>
      <c r="K18" s="18">
        <v>1473.9</v>
      </c>
      <c r="L18" s="18">
        <v>70.4</v>
      </c>
      <c r="M18" s="139">
        <f t="shared" si="14"/>
        <v>104.2</v>
      </c>
      <c r="N18" s="18">
        <v>77.2</v>
      </c>
      <c r="O18" s="18">
        <v>27</v>
      </c>
      <c r="P18" s="139">
        <f t="shared" si="15"/>
        <v>340.8</v>
      </c>
      <c r="Q18" s="18">
        <v>340.8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1053.1</v>
      </c>
      <c r="Z18" s="141">
        <f t="shared" si="2"/>
        <v>3042.4</v>
      </c>
      <c r="AA18" s="142">
        <f t="shared" si="3"/>
        <v>1989.3000000000002</v>
      </c>
      <c r="AB18" s="19">
        <f t="shared" si="4"/>
        <v>1648.5000000000002</v>
      </c>
      <c r="AC18" s="20">
        <f t="shared" si="5"/>
        <v>340.8</v>
      </c>
      <c r="AD18" s="143">
        <f t="shared" si="6"/>
        <v>517.1991532628551</v>
      </c>
      <c r="AE18" s="40">
        <f t="shared" si="7"/>
        <v>428.59438202071925</v>
      </c>
      <c r="AF18" s="41">
        <f t="shared" si="8"/>
        <v>88.60477124213594</v>
      </c>
      <c r="AG18" s="135">
        <f t="shared" si="9"/>
        <v>790.9951761357817</v>
      </c>
      <c r="AH18" s="145">
        <f t="shared" si="10"/>
        <v>273.7960228729265</v>
      </c>
      <c r="AI18" s="24">
        <f t="shared" si="11"/>
        <v>17.131654350776653</v>
      </c>
    </row>
    <row r="19" spans="1:35" s="13" customFormat="1" ht="19.5" customHeight="1">
      <c r="A19" s="17">
        <v>14</v>
      </c>
      <c r="B19" s="15" t="s">
        <v>33</v>
      </c>
      <c r="C19" s="137">
        <v>17893</v>
      </c>
      <c r="D19" s="138">
        <f t="shared" si="12"/>
        <v>371.2</v>
      </c>
      <c r="E19" s="10">
        <f t="shared" si="12"/>
        <v>361.40000000000003</v>
      </c>
      <c r="F19" s="10">
        <f t="shared" si="12"/>
        <v>9.8</v>
      </c>
      <c r="G19" s="139">
        <f t="shared" si="1"/>
        <v>0</v>
      </c>
      <c r="H19" s="18">
        <v>0</v>
      </c>
      <c r="I19" s="18">
        <v>0</v>
      </c>
      <c r="J19" s="139">
        <f t="shared" si="13"/>
        <v>279</v>
      </c>
      <c r="K19" s="18">
        <v>275</v>
      </c>
      <c r="L19" s="18">
        <v>4</v>
      </c>
      <c r="M19" s="139">
        <f t="shared" si="14"/>
        <v>0</v>
      </c>
      <c r="N19" s="18">
        <v>0</v>
      </c>
      <c r="O19" s="18">
        <v>0</v>
      </c>
      <c r="P19" s="139">
        <f t="shared" si="15"/>
        <v>81.8</v>
      </c>
      <c r="Q19" s="18">
        <v>81.8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10.399999999999999</v>
      </c>
      <c r="W19" s="18">
        <v>4.6</v>
      </c>
      <c r="X19" s="18">
        <v>5.8</v>
      </c>
      <c r="Y19" s="140">
        <v>134.8</v>
      </c>
      <c r="Z19" s="141">
        <f t="shared" si="2"/>
        <v>506</v>
      </c>
      <c r="AA19" s="142">
        <f t="shared" si="3"/>
        <v>371.2</v>
      </c>
      <c r="AB19" s="19">
        <f t="shared" si="4"/>
        <v>289.4</v>
      </c>
      <c r="AC19" s="20">
        <f t="shared" si="5"/>
        <v>81.8</v>
      </c>
      <c r="AD19" s="143">
        <f t="shared" si="6"/>
        <v>669.2110628953834</v>
      </c>
      <c r="AE19" s="40">
        <f t="shared" si="7"/>
        <v>521.7394439707003</v>
      </c>
      <c r="AF19" s="41">
        <f t="shared" si="8"/>
        <v>147.4716189246831</v>
      </c>
      <c r="AG19" s="135">
        <f t="shared" si="9"/>
        <v>912.2327527614872</v>
      </c>
      <c r="AH19" s="145">
        <f t="shared" si="10"/>
        <v>243.0216898661037</v>
      </c>
      <c r="AI19" s="24">
        <f t="shared" si="11"/>
        <v>22.036637931034484</v>
      </c>
    </row>
    <row r="20" spans="1:35" s="13" customFormat="1" ht="19.5" customHeight="1">
      <c r="A20" s="17">
        <v>15</v>
      </c>
      <c r="B20" s="15" t="s">
        <v>34</v>
      </c>
      <c r="C20" s="137">
        <v>7137</v>
      </c>
      <c r="D20" s="138">
        <f t="shared" si="12"/>
        <v>92.10000000000001</v>
      </c>
      <c r="E20" s="10">
        <f t="shared" si="12"/>
        <v>87.2</v>
      </c>
      <c r="F20" s="10">
        <f t="shared" si="12"/>
        <v>4.9</v>
      </c>
      <c r="G20" s="139">
        <f>SUM(H20:I20)</f>
        <v>0</v>
      </c>
      <c r="H20" s="18">
        <v>0</v>
      </c>
      <c r="I20" s="18">
        <v>0</v>
      </c>
      <c r="J20" s="139">
        <f>SUM(K20:L20)</f>
        <v>55.6</v>
      </c>
      <c r="K20" s="18">
        <v>53</v>
      </c>
      <c r="L20" s="18">
        <v>2.6</v>
      </c>
      <c r="M20" s="139">
        <f>SUM(N20:O20)</f>
        <v>7.7</v>
      </c>
      <c r="N20" s="18">
        <v>5.4</v>
      </c>
      <c r="O20" s="18">
        <v>2.3</v>
      </c>
      <c r="P20" s="139">
        <f>SUM(Q20:R20)</f>
        <v>28.8</v>
      </c>
      <c r="Q20" s="18">
        <v>28.8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40.1</v>
      </c>
      <c r="Z20" s="141">
        <f>D20+Y20</f>
        <v>132.20000000000002</v>
      </c>
      <c r="AA20" s="142">
        <f>SUM(AB20:AC20)</f>
        <v>92.10000000000001</v>
      </c>
      <c r="AB20" s="19">
        <f>G20+J20+M20+S20+V20</f>
        <v>63.300000000000004</v>
      </c>
      <c r="AC20" s="20">
        <f>P20</f>
        <v>28.8</v>
      </c>
      <c r="AD20" s="143">
        <f t="shared" si="6"/>
        <v>416.276830872283</v>
      </c>
      <c r="AE20" s="40">
        <f t="shared" si="7"/>
        <v>286.105574312872</v>
      </c>
      <c r="AF20" s="41">
        <f t="shared" si="8"/>
        <v>130.17125655941098</v>
      </c>
      <c r="AG20" s="144">
        <f t="shared" si="9"/>
        <v>597.522226290074</v>
      </c>
      <c r="AH20" s="145">
        <f t="shared" si="10"/>
        <v>181.245395417791</v>
      </c>
      <c r="AI20" s="24">
        <f>AC20*100/AA20</f>
        <v>31.27035830618892</v>
      </c>
    </row>
    <row r="21" spans="1:35" s="13" customFormat="1" ht="19.5" customHeight="1">
      <c r="A21" s="17">
        <v>16</v>
      </c>
      <c r="B21" s="15" t="s">
        <v>188</v>
      </c>
      <c r="C21" s="137">
        <v>15029</v>
      </c>
      <c r="D21" s="138">
        <f t="shared" si="12"/>
        <v>267.09999999999997</v>
      </c>
      <c r="E21" s="10">
        <f t="shared" si="12"/>
        <v>250.39999999999998</v>
      </c>
      <c r="F21" s="10">
        <f t="shared" si="12"/>
        <v>16.7</v>
      </c>
      <c r="G21" s="139">
        <f>SUM(H21:I21)</f>
        <v>0</v>
      </c>
      <c r="H21" s="18">
        <v>0</v>
      </c>
      <c r="I21" s="18">
        <v>0</v>
      </c>
      <c r="J21" s="139">
        <f>SUM(K21:L21)</f>
        <v>215</v>
      </c>
      <c r="K21" s="18">
        <v>204.6</v>
      </c>
      <c r="L21" s="18">
        <v>10.4</v>
      </c>
      <c r="M21" s="139">
        <f>SUM(N21:O21)</f>
        <v>8.600000000000001</v>
      </c>
      <c r="N21" s="18">
        <v>4.2</v>
      </c>
      <c r="O21" s="18">
        <v>4.4</v>
      </c>
      <c r="P21" s="139">
        <f>SUM(Q21:R21)</f>
        <v>42.800000000000004</v>
      </c>
      <c r="Q21" s="18">
        <v>41.6</v>
      </c>
      <c r="R21" s="18">
        <v>1.2</v>
      </c>
      <c r="S21" s="139">
        <f>SUM(T21:U21)</f>
        <v>0</v>
      </c>
      <c r="T21" s="18">
        <v>0</v>
      </c>
      <c r="U21" s="18">
        <v>0</v>
      </c>
      <c r="V21" s="139">
        <f>SUM(W21:X21)</f>
        <v>0.7</v>
      </c>
      <c r="W21" s="18">
        <v>0</v>
      </c>
      <c r="X21" s="18">
        <v>0.7</v>
      </c>
      <c r="Y21" s="140">
        <v>61.1</v>
      </c>
      <c r="Z21" s="141">
        <f t="shared" si="2"/>
        <v>328.2</v>
      </c>
      <c r="AA21" s="142">
        <f t="shared" si="3"/>
        <v>267.09999999999997</v>
      </c>
      <c r="AB21" s="19">
        <f t="shared" si="4"/>
        <v>224.29999999999998</v>
      </c>
      <c r="AC21" s="20">
        <f t="shared" si="5"/>
        <v>42.800000000000004</v>
      </c>
      <c r="AD21" s="143">
        <f t="shared" si="6"/>
        <v>573.3002217218752</v>
      </c>
      <c r="AE21" s="40">
        <f t="shared" si="7"/>
        <v>481.43481741750895</v>
      </c>
      <c r="AF21" s="41">
        <f t="shared" si="8"/>
        <v>91.86540430436641</v>
      </c>
      <c r="AG21" s="144">
        <f t="shared" si="9"/>
        <v>704.4445255302115</v>
      </c>
      <c r="AH21" s="145">
        <f t="shared" si="10"/>
        <v>131.14430380833613</v>
      </c>
      <c r="AI21" s="24">
        <f t="shared" si="11"/>
        <v>16.023961063272186</v>
      </c>
    </row>
    <row r="22" spans="1:35" s="13" customFormat="1" ht="19.5" customHeight="1">
      <c r="A22" s="17">
        <v>17</v>
      </c>
      <c r="B22" s="15" t="s">
        <v>189</v>
      </c>
      <c r="C22" s="137">
        <v>54710</v>
      </c>
      <c r="D22" s="138">
        <f t="shared" si="12"/>
        <v>1011.5</v>
      </c>
      <c r="E22" s="10">
        <f t="shared" si="12"/>
        <v>960.3</v>
      </c>
      <c r="F22" s="10">
        <f t="shared" si="12"/>
        <v>51.2</v>
      </c>
      <c r="G22" s="139">
        <f t="shared" si="1"/>
        <v>0</v>
      </c>
      <c r="H22" s="18">
        <v>0</v>
      </c>
      <c r="I22" s="18">
        <v>0</v>
      </c>
      <c r="J22" s="139">
        <f t="shared" si="13"/>
        <v>791.6</v>
      </c>
      <c r="K22" s="18">
        <v>767.9</v>
      </c>
      <c r="L22" s="18">
        <v>23.7</v>
      </c>
      <c r="M22" s="139">
        <v>0</v>
      </c>
      <c r="N22" s="18">
        <v>0</v>
      </c>
      <c r="O22" s="18">
        <v>0</v>
      </c>
      <c r="P22" s="139">
        <f t="shared" si="15"/>
        <v>170.9</v>
      </c>
      <c r="Q22" s="18">
        <v>166.1</v>
      </c>
      <c r="R22" s="18">
        <v>4.8</v>
      </c>
      <c r="S22" s="139">
        <f t="shared" si="16"/>
        <v>0</v>
      </c>
      <c r="T22" s="18">
        <v>0</v>
      </c>
      <c r="U22" s="18">
        <v>0</v>
      </c>
      <c r="V22" s="139">
        <f t="shared" si="17"/>
        <v>49</v>
      </c>
      <c r="W22" s="18">
        <v>26.3</v>
      </c>
      <c r="X22" s="18">
        <v>22.7</v>
      </c>
      <c r="Y22" s="140">
        <v>290.8</v>
      </c>
      <c r="Z22" s="141">
        <f t="shared" si="2"/>
        <v>1302.3</v>
      </c>
      <c r="AA22" s="142">
        <f t="shared" si="3"/>
        <v>1011.5</v>
      </c>
      <c r="AB22" s="19">
        <f t="shared" si="4"/>
        <v>840.6</v>
      </c>
      <c r="AC22" s="20">
        <f t="shared" si="5"/>
        <v>170.9</v>
      </c>
      <c r="AD22" s="143">
        <f t="shared" si="6"/>
        <v>596.399785378624</v>
      </c>
      <c r="AE22" s="40">
        <f t="shared" si="7"/>
        <v>495.63387008331324</v>
      </c>
      <c r="AF22" s="41">
        <f t="shared" si="8"/>
        <v>100.76591529531076</v>
      </c>
      <c r="AG22" s="144">
        <f t="shared" si="9"/>
        <v>767.8610385551972</v>
      </c>
      <c r="AH22" s="145">
        <f t="shared" si="10"/>
        <v>171.46125317657325</v>
      </c>
      <c r="AI22" s="24">
        <f>AC22*100/AA22</f>
        <v>16.89569945625309</v>
      </c>
    </row>
    <row r="23" spans="1:35" s="13" customFormat="1" ht="19.5" customHeight="1">
      <c r="A23" s="17">
        <v>18</v>
      </c>
      <c r="B23" s="15" t="s">
        <v>190</v>
      </c>
      <c r="C23" s="137">
        <v>33983</v>
      </c>
      <c r="D23" s="138">
        <f t="shared" si="12"/>
        <v>508</v>
      </c>
      <c r="E23" s="10">
        <f t="shared" si="12"/>
        <v>462.29999999999995</v>
      </c>
      <c r="F23" s="10">
        <f t="shared" si="12"/>
        <v>45.699999999999996</v>
      </c>
      <c r="G23" s="139">
        <v>0</v>
      </c>
      <c r="H23" s="18">
        <v>0</v>
      </c>
      <c r="I23" s="22">
        <v>0</v>
      </c>
      <c r="J23" s="139">
        <f t="shared" si="13"/>
        <v>321.29999999999995</v>
      </c>
      <c r="K23" s="18">
        <v>289.9</v>
      </c>
      <c r="L23" s="18">
        <v>31.4</v>
      </c>
      <c r="M23" s="139">
        <f t="shared" si="14"/>
        <v>0</v>
      </c>
      <c r="N23" s="18">
        <v>0</v>
      </c>
      <c r="O23" s="18">
        <v>0</v>
      </c>
      <c r="P23" s="139">
        <f t="shared" si="15"/>
        <v>151.6</v>
      </c>
      <c r="Q23" s="18">
        <v>150.7</v>
      </c>
      <c r="R23" s="18">
        <v>0.9</v>
      </c>
      <c r="S23" s="139">
        <v>0</v>
      </c>
      <c r="T23" s="18">
        <v>0</v>
      </c>
      <c r="U23" s="18">
        <v>0</v>
      </c>
      <c r="V23" s="139">
        <f t="shared" si="17"/>
        <v>35.1</v>
      </c>
      <c r="W23" s="18">
        <v>21.7</v>
      </c>
      <c r="X23" s="18">
        <v>13.4</v>
      </c>
      <c r="Y23" s="140">
        <v>334.3</v>
      </c>
      <c r="Z23" s="141">
        <f t="shared" si="2"/>
        <v>842.3</v>
      </c>
      <c r="AA23" s="142">
        <f t="shared" si="3"/>
        <v>508</v>
      </c>
      <c r="AB23" s="19">
        <f t="shared" si="4"/>
        <v>356.4</v>
      </c>
      <c r="AC23" s="20">
        <f t="shared" si="5"/>
        <v>151.6</v>
      </c>
      <c r="AD23" s="143">
        <f t="shared" si="6"/>
        <v>482.2145418060074</v>
      </c>
      <c r="AE23" s="40">
        <f t="shared" si="7"/>
        <v>338.30957224342717</v>
      </c>
      <c r="AF23" s="41">
        <f t="shared" si="8"/>
        <v>143.90496956258013</v>
      </c>
      <c r="AG23" s="144">
        <f t="shared" si="9"/>
        <v>799.5458829984252</v>
      </c>
      <c r="AH23" s="145">
        <f t="shared" si="10"/>
        <v>317.3313411924179</v>
      </c>
      <c r="AI23" s="24">
        <f t="shared" si="11"/>
        <v>29.84251968503937</v>
      </c>
    </row>
    <row r="24" spans="1:35" s="13" customFormat="1" ht="19.5" customHeight="1">
      <c r="A24" s="17">
        <v>19</v>
      </c>
      <c r="B24" s="15" t="s">
        <v>191</v>
      </c>
      <c r="C24" s="137">
        <v>26670</v>
      </c>
      <c r="D24" s="138">
        <f t="shared" si="12"/>
        <v>461.4</v>
      </c>
      <c r="E24" s="10">
        <f t="shared" si="12"/>
        <v>419.00000000000006</v>
      </c>
      <c r="F24" s="10">
        <f t="shared" si="12"/>
        <v>42.4</v>
      </c>
      <c r="G24" s="139">
        <v>0</v>
      </c>
      <c r="H24" s="18">
        <v>0</v>
      </c>
      <c r="I24" s="18">
        <v>0</v>
      </c>
      <c r="J24" s="139">
        <f t="shared" si="13"/>
        <v>296</v>
      </c>
      <c r="K24" s="18">
        <v>266.1</v>
      </c>
      <c r="L24" s="18">
        <v>29.9</v>
      </c>
      <c r="M24" s="139">
        <f t="shared" si="14"/>
        <v>0</v>
      </c>
      <c r="N24" s="18">
        <v>0</v>
      </c>
      <c r="O24" s="18">
        <v>0</v>
      </c>
      <c r="P24" s="139">
        <f t="shared" si="15"/>
        <v>133.9</v>
      </c>
      <c r="Q24" s="18">
        <v>133.3</v>
      </c>
      <c r="R24" s="18">
        <v>0.6</v>
      </c>
      <c r="S24" s="139">
        <v>0</v>
      </c>
      <c r="T24" s="18">
        <v>0</v>
      </c>
      <c r="U24" s="18">
        <v>0</v>
      </c>
      <c r="V24" s="139">
        <f t="shared" si="17"/>
        <v>31.5</v>
      </c>
      <c r="W24" s="18">
        <v>19.6</v>
      </c>
      <c r="X24" s="18">
        <v>11.9</v>
      </c>
      <c r="Y24" s="140">
        <v>386.1</v>
      </c>
      <c r="Z24" s="141">
        <f t="shared" si="2"/>
        <v>847.5</v>
      </c>
      <c r="AA24" s="142">
        <f t="shared" si="3"/>
        <v>461.4</v>
      </c>
      <c r="AB24" s="19">
        <f t="shared" si="4"/>
        <v>327.5</v>
      </c>
      <c r="AC24" s="20">
        <f t="shared" si="5"/>
        <v>133.9</v>
      </c>
      <c r="AD24" s="143">
        <f t="shared" si="6"/>
        <v>558.0754018650894</v>
      </c>
      <c r="AE24" s="40">
        <f t="shared" si="7"/>
        <v>396.1198398587274</v>
      </c>
      <c r="AF24" s="41">
        <f t="shared" si="8"/>
        <v>161.95556200636213</v>
      </c>
      <c r="AG24" s="144">
        <f t="shared" si="9"/>
        <v>1025.073478718386</v>
      </c>
      <c r="AH24" s="145">
        <f t="shared" si="10"/>
        <v>466.99807685329654</v>
      </c>
      <c r="AI24" s="24">
        <f t="shared" si="11"/>
        <v>29.020372778500217</v>
      </c>
    </row>
    <row r="25" spans="1:35" s="13" customFormat="1" ht="19.5" customHeight="1">
      <c r="A25" s="17">
        <v>20</v>
      </c>
      <c r="B25" s="15" t="s">
        <v>39</v>
      </c>
      <c r="C25" s="137">
        <v>6534</v>
      </c>
      <c r="D25" s="138">
        <f t="shared" si="12"/>
        <v>92</v>
      </c>
      <c r="E25" s="10">
        <f t="shared" si="12"/>
        <v>92</v>
      </c>
      <c r="F25" s="10">
        <f t="shared" si="12"/>
        <v>0</v>
      </c>
      <c r="G25" s="139">
        <f t="shared" si="1"/>
        <v>0</v>
      </c>
      <c r="H25" s="18">
        <v>0</v>
      </c>
      <c r="I25" s="18">
        <v>0</v>
      </c>
      <c r="J25" s="139">
        <f t="shared" si="13"/>
        <v>70.4</v>
      </c>
      <c r="K25" s="18">
        <v>70.4</v>
      </c>
      <c r="L25" s="18">
        <v>0</v>
      </c>
      <c r="M25" s="139">
        <f t="shared" si="14"/>
        <v>1.6</v>
      </c>
      <c r="N25" s="18">
        <v>1.6</v>
      </c>
      <c r="O25" s="18">
        <v>0</v>
      </c>
      <c r="P25" s="139">
        <f t="shared" si="15"/>
        <v>20</v>
      </c>
      <c r="Q25" s="18">
        <v>20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0</v>
      </c>
      <c r="W25" s="18">
        <v>0</v>
      </c>
      <c r="X25" s="18">
        <v>0</v>
      </c>
      <c r="Y25" s="140">
        <v>49</v>
      </c>
      <c r="Z25" s="141">
        <f t="shared" si="2"/>
        <v>141</v>
      </c>
      <c r="AA25" s="142">
        <f t="shared" si="3"/>
        <v>92</v>
      </c>
      <c r="AB25" s="19">
        <f t="shared" si="4"/>
        <v>72</v>
      </c>
      <c r="AC25" s="20">
        <f t="shared" si="5"/>
        <v>20</v>
      </c>
      <c r="AD25" s="143">
        <f t="shared" si="6"/>
        <v>454.1998676896037</v>
      </c>
      <c r="AE25" s="40">
        <f t="shared" si="7"/>
        <v>355.4607660179508</v>
      </c>
      <c r="AF25" s="41">
        <f t="shared" si="8"/>
        <v>98.73910167165299</v>
      </c>
      <c r="AG25" s="144">
        <f t="shared" si="9"/>
        <v>696.1106667851535</v>
      </c>
      <c r="AH25" s="145">
        <f t="shared" si="10"/>
        <v>241.91079909554983</v>
      </c>
      <c r="AI25" s="24">
        <f t="shared" si="11"/>
        <v>21.73913043478261</v>
      </c>
    </row>
    <row r="26" spans="1:35" s="13" customFormat="1" ht="19.5" customHeight="1">
      <c r="A26" s="17">
        <v>21</v>
      </c>
      <c r="B26" s="15" t="s">
        <v>40</v>
      </c>
      <c r="C26" s="137">
        <v>16215</v>
      </c>
      <c r="D26" s="138">
        <f t="shared" si="12"/>
        <v>206.4</v>
      </c>
      <c r="E26" s="10">
        <f t="shared" si="12"/>
        <v>186.9</v>
      </c>
      <c r="F26" s="10">
        <f t="shared" si="12"/>
        <v>19.5</v>
      </c>
      <c r="G26" s="139">
        <f t="shared" si="1"/>
        <v>0</v>
      </c>
      <c r="H26" s="18">
        <v>0</v>
      </c>
      <c r="I26" s="18">
        <v>0</v>
      </c>
      <c r="J26" s="139">
        <f t="shared" si="13"/>
        <v>149.9</v>
      </c>
      <c r="K26" s="18">
        <v>134.9</v>
      </c>
      <c r="L26" s="18">
        <v>15</v>
      </c>
      <c r="M26" s="139">
        <f t="shared" si="14"/>
        <v>7.9</v>
      </c>
      <c r="N26" s="18">
        <v>3.4</v>
      </c>
      <c r="O26" s="18">
        <v>4.5</v>
      </c>
      <c r="P26" s="139">
        <f t="shared" si="15"/>
        <v>48.6</v>
      </c>
      <c r="Q26" s="18">
        <v>48.6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116.6</v>
      </c>
      <c r="Z26" s="141">
        <f t="shared" si="2"/>
        <v>323</v>
      </c>
      <c r="AA26" s="142">
        <f t="shared" si="3"/>
        <v>206.4</v>
      </c>
      <c r="AB26" s="19">
        <f t="shared" si="4"/>
        <v>157.8</v>
      </c>
      <c r="AC26" s="20">
        <f t="shared" si="5"/>
        <v>48.6</v>
      </c>
      <c r="AD26" s="143">
        <f t="shared" si="6"/>
        <v>410.6114410193668</v>
      </c>
      <c r="AE26" s="40">
        <f t="shared" si="7"/>
        <v>313.92677031422517</v>
      </c>
      <c r="AF26" s="41">
        <f t="shared" si="8"/>
        <v>96.6846707051416</v>
      </c>
      <c r="AG26" s="144">
        <f t="shared" si="9"/>
        <v>642.575074851044</v>
      </c>
      <c r="AH26" s="145">
        <f t="shared" si="10"/>
        <v>231.96363383167716</v>
      </c>
      <c r="AI26" s="24">
        <f t="shared" si="11"/>
        <v>23.546511627906977</v>
      </c>
    </row>
    <row r="27" spans="1:35" s="13" customFormat="1" ht="19.5" customHeight="1">
      <c r="A27" s="14">
        <v>22</v>
      </c>
      <c r="B27" s="15" t="s">
        <v>41</v>
      </c>
      <c r="C27" s="137">
        <v>8229</v>
      </c>
      <c r="D27" s="138">
        <f t="shared" si="12"/>
        <v>119.8</v>
      </c>
      <c r="E27" s="10">
        <f t="shared" si="12"/>
        <v>117.3</v>
      </c>
      <c r="F27" s="10">
        <f t="shared" si="12"/>
        <v>2.5</v>
      </c>
      <c r="G27" s="139">
        <f t="shared" si="1"/>
        <v>0</v>
      </c>
      <c r="H27" s="18">
        <v>0</v>
      </c>
      <c r="I27" s="18">
        <v>0</v>
      </c>
      <c r="J27" s="139">
        <f t="shared" si="13"/>
        <v>96.9</v>
      </c>
      <c r="K27" s="18">
        <v>95</v>
      </c>
      <c r="L27" s="18">
        <v>1.9</v>
      </c>
      <c r="M27" s="139">
        <f t="shared" si="14"/>
        <v>5.1</v>
      </c>
      <c r="N27" s="18">
        <v>5</v>
      </c>
      <c r="O27" s="18">
        <v>0.1</v>
      </c>
      <c r="P27" s="139">
        <f t="shared" si="15"/>
        <v>17.3</v>
      </c>
      <c r="Q27" s="18">
        <v>17.3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0.5</v>
      </c>
      <c r="W27" s="18">
        <v>0</v>
      </c>
      <c r="X27" s="18">
        <v>0.5</v>
      </c>
      <c r="Y27" s="140">
        <v>44.2</v>
      </c>
      <c r="Z27" s="141">
        <f t="shared" si="2"/>
        <v>164</v>
      </c>
      <c r="AA27" s="142">
        <f t="shared" si="3"/>
        <v>119.8</v>
      </c>
      <c r="AB27" s="19">
        <f t="shared" si="4"/>
        <v>102.5</v>
      </c>
      <c r="AC27" s="20">
        <f t="shared" si="5"/>
        <v>17.3</v>
      </c>
      <c r="AD27" s="143">
        <f t="shared" si="6"/>
        <v>469.62159788944683</v>
      </c>
      <c r="AE27" s="40">
        <f t="shared" si="7"/>
        <v>401.804789513091</v>
      </c>
      <c r="AF27" s="41">
        <f t="shared" si="8"/>
        <v>67.81680837635585</v>
      </c>
      <c r="AG27" s="144">
        <f t="shared" si="9"/>
        <v>642.8876632209456</v>
      </c>
      <c r="AH27" s="145">
        <f t="shared" si="10"/>
        <v>173.26606533149877</v>
      </c>
      <c r="AI27" s="24">
        <f t="shared" si="11"/>
        <v>14.440734557595993</v>
      </c>
    </row>
    <row r="28" spans="1:35" s="16" customFormat="1" ht="19.5" customHeight="1">
      <c r="A28" s="17">
        <v>23</v>
      </c>
      <c r="B28" s="15" t="s">
        <v>42</v>
      </c>
      <c r="C28" s="137">
        <v>6182</v>
      </c>
      <c r="D28" s="138">
        <f t="shared" si="12"/>
        <v>95.89999999999999</v>
      </c>
      <c r="E28" s="10">
        <f t="shared" si="12"/>
        <v>94.5</v>
      </c>
      <c r="F28" s="10">
        <f t="shared" si="12"/>
        <v>1.4</v>
      </c>
      <c r="G28" s="139">
        <f t="shared" si="1"/>
        <v>0</v>
      </c>
      <c r="H28" s="21">
        <v>0</v>
      </c>
      <c r="I28" s="21">
        <v>0</v>
      </c>
      <c r="J28" s="139">
        <f t="shared" si="13"/>
        <v>78.8</v>
      </c>
      <c r="K28" s="21">
        <v>78</v>
      </c>
      <c r="L28" s="21">
        <v>0.8</v>
      </c>
      <c r="M28" s="139">
        <f t="shared" si="14"/>
        <v>9.1</v>
      </c>
      <c r="N28" s="21">
        <v>8.9</v>
      </c>
      <c r="O28" s="21">
        <v>0.2</v>
      </c>
      <c r="P28" s="139">
        <f t="shared" si="15"/>
        <v>8</v>
      </c>
      <c r="Q28" s="21">
        <v>7.6</v>
      </c>
      <c r="R28" s="21">
        <v>0.4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95.89999999999999</v>
      </c>
      <c r="AA28" s="142">
        <f t="shared" si="3"/>
        <v>95.89999999999999</v>
      </c>
      <c r="AB28" s="19">
        <f t="shared" si="4"/>
        <v>87.89999999999999</v>
      </c>
      <c r="AC28" s="20">
        <f t="shared" si="5"/>
        <v>8</v>
      </c>
      <c r="AD28" s="143">
        <f t="shared" si="6"/>
        <v>500.4122269648615</v>
      </c>
      <c r="AE28" s="40">
        <f t="shared" si="7"/>
        <v>458.66772419407016</v>
      </c>
      <c r="AF28" s="41">
        <f t="shared" si="8"/>
        <v>41.74450277079138</v>
      </c>
      <c r="AG28" s="144">
        <f t="shared" si="9"/>
        <v>500.4122269648615</v>
      </c>
      <c r="AH28" s="145">
        <f t="shared" si="10"/>
        <v>0</v>
      </c>
      <c r="AI28" s="24">
        <f t="shared" si="11"/>
        <v>8.342022940563087</v>
      </c>
    </row>
    <row r="29" spans="1:35" s="16" customFormat="1" ht="19.5" customHeight="1">
      <c r="A29" s="17">
        <v>24</v>
      </c>
      <c r="B29" s="15" t="s">
        <v>43</v>
      </c>
      <c r="C29" s="137">
        <v>12892</v>
      </c>
      <c r="D29" s="138">
        <f>G29+J29+M29+P29+S29+V29</f>
        <v>233.60000000000002</v>
      </c>
      <c r="E29" s="10">
        <f>H29+K29+N29+Q29+T29+W29</f>
        <v>224.1</v>
      </c>
      <c r="F29" s="10">
        <f>L29+I29+O29+R29+U29+X29</f>
        <v>9.5</v>
      </c>
      <c r="G29" s="139">
        <f>SUM(H29:I29)</f>
        <v>0</v>
      </c>
      <c r="H29" s="21">
        <v>0</v>
      </c>
      <c r="I29" s="21">
        <v>0</v>
      </c>
      <c r="J29" s="139">
        <f>SUM(K29:L29)</f>
        <v>161.1</v>
      </c>
      <c r="K29" s="21">
        <v>155.6</v>
      </c>
      <c r="L29" s="21">
        <v>5.5</v>
      </c>
      <c r="M29" s="139">
        <f>SUM(N29:O29)</f>
        <v>7.8</v>
      </c>
      <c r="N29" s="21">
        <v>6</v>
      </c>
      <c r="O29" s="21">
        <v>1.8</v>
      </c>
      <c r="P29" s="139">
        <f>SUM(Q29:R29)</f>
        <v>61.7</v>
      </c>
      <c r="Q29" s="21">
        <v>59.5</v>
      </c>
      <c r="R29" s="21">
        <v>2.2</v>
      </c>
      <c r="S29" s="139">
        <f>SUM(T29:U29)</f>
        <v>0</v>
      </c>
      <c r="T29" s="21">
        <v>0</v>
      </c>
      <c r="U29" s="21">
        <v>0</v>
      </c>
      <c r="V29" s="139">
        <f>SUM(W29:X29)</f>
        <v>3</v>
      </c>
      <c r="W29" s="21">
        <v>3</v>
      </c>
      <c r="X29" s="21">
        <v>0</v>
      </c>
      <c r="Y29" s="140">
        <v>69.8</v>
      </c>
      <c r="Z29" s="141">
        <f>D29+Y29</f>
        <v>303.40000000000003</v>
      </c>
      <c r="AA29" s="148">
        <f>SUM(AB29:AC29)</f>
        <v>233.60000000000002</v>
      </c>
      <c r="AB29" s="18">
        <f>G29+J29+M29+S29+V29</f>
        <v>171.9</v>
      </c>
      <c r="AC29" s="45">
        <f>P29</f>
        <v>61.7</v>
      </c>
      <c r="AD29" s="143">
        <f t="shared" si="6"/>
        <v>584.5085224145007</v>
      </c>
      <c r="AE29" s="40">
        <f t="shared" si="7"/>
        <v>430.1242080610131</v>
      </c>
      <c r="AF29" s="41">
        <f t="shared" si="8"/>
        <v>154.38431435348753</v>
      </c>
      <c r="AG29" s="144">
        <f t="shared" si="9"/>
        <v>759.1604696085595</v>
      </c>
      <c r="AH29" s="145">
        <f t="shared" si="10"/>
        <v>174.6519471940588</v>
      </c>
      <c r="AI29" s="24">
        <f>AC29*100/AA29</f>
        <v>26.41267123287671</v>
      </c>
    </row>
    <row r="30" spans="1:35" s="16" customFormat="1" ht="19.5" customHeight="1">
      <c r="A30" s="17">
        <v>25</v>
      </c>
      <c r="B30" s="15" t="s">
        <v>44</v>
      </c>
      <c r="C30" s="137">
        <v>17099</v>
      </c>
      <c r="D30" s="138">
        <f t="shared" si="12"/>
        <v>314.4</v>
      </c>
      <c r="E30" s="10">
        <f t="shared" si="12"/>
        <v>296.19999999999993</v>
      </c>
      <c r="F30" s="10">
        <f t="shared" si="12"/>
        <v>18.2</v>
      </c>
      <c r="G30" s="139">
        <f t="shared" si="1"/>
        <v>0</v>
      </c>
      <c r="H30" s="21">
        <v>0</v>
      </c>
      <c r="I30" s="21">
        <v>0</v>
      </c>
      <c r="J30" s="139">
        <f t="shared" si="13"/>
        <v>269.4</v>
      </c>
      <c r="K30" s="21">
        <v>259.7</v>
      </c>
      <c r="L30" s="21">
        <v>9.7</v>
      </c>
      <c r="M30" s="139">
        <f t="shared" si="14"/>
        <v>12.3</v>
      </c>
      <c r="N30" s="21">
        <v>9.4</v>
      </c>
      <c r="O30" s="21">
        <v>2.9</v>
      </c>
      <c r="P30" s="139">
        <f t="shared" si="15"/>
        <v>26.7</v>
      </c>
      <c r="Q30" s="21">
        <v>26.7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6</v>
      </c>
      <c r="W30" s="21">
        <v>0.4</v>
      </c>
      <c r="X30" s="21">
        <v>5.6</v>
      </c>
      <c r="Y30" s="140">
        <v>60.1</v>
      </c>
      <c r="Z30" s="141">
        <f t="shared" si="2"/>
        <v>374.5</v>
      </c>
      <c r="AA30" s="142">
        <f t="shared" si="3"/>
        <v>314.4</v>
      </c>
      <c r="AB30" s="19">
        <f t="shared" si="4"/>
        <v>287.7</v>
      </c>
      <c r="AC30" s="20">
        <f t="shared" si="5"/>
        <v>26.7</v>
      </c>
      <c r="AD30" s="143">
        <f t="shared" si="6"/>
        <v>593.1303283157475</v>
      </c>
      <c r="AE30" s="40">
        <f t="shared" si="7"/>
        <v>542.7595275332079</v>
      </c>
      <c r="AF30" s="41">
        <f t="shared" si="8"/>
        <v>50.37080078253963</v>
      </c>
      <c r="AG30" s="144">
        <f t="shared" si="9"/>
        <v>706.5117937476065</v>
      </c>
      <c r="AH30" s="145">
        <f t="shared" si="10"/>
        <v>113.38146543185887</v>
      </c>
      <c r="AI30" s="24">
        <f t="shared" si="11"/>
        <v>8.492366412213741</v>
      </c>
    </row>
    <row r="31" spans="1:35" s="16" customFormat="1" ht="19.5" customHeight="1">
      <c r="A31" s="17">
        <v>26</v>
      </c>
      <c r="B31" s="15" t="s">
        <v>177</v>
      </c>
      <c r="C31" s="137">
        <v>10690</v>
      </c>
      <c r="D31" s="138">
        <f t="shared" si="12"/>
        <v>173.1</v>
      </c>
      <c r="E31" s="10">
        <f t="shared" si="12"/>
        <v>169</v>
      </c>
      <c r="F31" s="10">
        <f t="shared" si="12"/>
        <v>4.1</v>
      </c>
      <c r="G31" s="139">
        <f t="shared" si="1"/>
        <v>0</v>
      </c>
      <c r="H31" s="21">
        <v>0</v>
      </c>
      <c r="I31" s="21">
        <v>0</v>
      </c>
      <c r="J31" s="139">
        <f t="shared" si="13"/>
        <v>132.2</v>
      </c>
      <c r="K31" s="21">
        <v>131.1</v>
      </c>
      <c r="L31" s="21">
        <v>1.1</v>
      </c>
      <c r="M31" s="139">
        <f t="shared" si="14"/>
        <v>9</v>
      </c>
      <c r="N31" s="21">
        <v>8.3</v>
      </c>
      <c r="O31" s="21">
        <v>0.7</v>
      </c>
      <c r="P31" s="139">
        <f t="shared" si="15"/>
        <v>29.6</v>
      </c>
      <c r="Q31" s="21">
        <v>29.6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2.3</v>
      </c>
      <c r="W31" s="21">
        <v>0</v>
      </c>
      <c r="X31" s="21">
        <v>2.3</v>
      </c>
      <c r="Y31" s="140">
        <v>50.5</v>
      </c>
      <c r="Z31" s="141">
        <f t="shared" si="2"/>
        <v>223.6</v>
      </c>
      <c r="AA31" s="142">
        <f t="shared" si="3"/>
        <v>173.1</v>
      </c>
      <c r="AB31" s="19">
        <f t="shared" si="4"/>
        <v>143.5</v>
      </c>
      <c r="AC31" s="20">
        <f t="shared" si="5"/>
        <v>29.6</v>
      </c>
      <c r="AD31" s="143">
        <f t="shared" si="6"/>
        <v>522.3452729412475</v>
      </c>
      <c r="AE31" s="40">
        <f t="shared" si="7"/>
        <v>433.0245330275506</v>
      </c>
      <c r="AF31" s="41">
        <f t="shared" si="8"/>
        <v>89.32073991369684</v>
      </c>
      <c r="AG31" s="144">
        <f t="shared" si="9"/>
        <v>674.7336974561695</v>
      </c>
      <c r="AH31" s="145">
        <f t="shared" si="10"/>
        <v>152.388424514922</v>
      </c>
      <c r="AI31" s="24">
        <f t="shared" si="11"/>
        <v>17.0999422299249</v>
      </c>
    </row>
    <row r="32" spans="1:35" s="16" customFormat="1" ht="19.5" customHeight="1">
      <c r="A32" s="17">
        <v>27</v>
      </c>
      <c r="B32" s="15" t="s">
        <v>46</v>
      </c>
      <c r="C32" s="137">
        <v>3794</v>
      </c>
      <c r="D32" s="138">
        <f t="shared" si="12"/>
        <v>51.8</v>
      </c>
      <c r="E32" s="10">
        <f t="shared" si="12"/>
        <v>51.5</v>
      </c>
      <c r="F32" s="10">
        <f t="shared" si="12"/>
        <v>0.30000000000000004</v>
      </c>
      <c r="G32" s="139">
        <f>SUM(H32:I32)</f>
        <v>0</v>
      </c>
      <c r="H32" s="21">
        <v>0</v>
      </c>
      <c r="I32" s="21">
        <v>0</v>
      </c>
      <c r="J32" s="139">
        <f>SUM(K32:L32)</f>
        <v>40.8</v>
      </c>
      <c r="K32" s="21">
        <v>40.8</v>
      </c>
      <c r="L32" s="21">
        <v>0</v>
      </c>
      <c r="M32" s="139">
        <f>SUM(N32:O32)</f>
        <v>1.8</v>
      </c>
      <c r="N32" s="21">
        <v>1.7</v>
      </c>
      <c r="O32" s="21">
        <v>0.1</v>
      </c>
      <c r="P32" s="139">
        <f>SUM(Q32:R32)</f>
        <v>9</v>
      </c>
      <c r="Q32" s="21">
        <v>9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0.2</v>
      </c>
      <c r="W32" s="21">
        <v>0</v>
      </c>
      <c r="X32" s="21">
        <v>0.2</v>
      </c>
      <c r="Y32" s="140">
        <v>24.8</v>
      </c>
      <c r="Z32" s="141">
        <f>D32+Y32</f>
        <v>76.6</v>
      </c>
      <c r="AA32" s="142">
        <f>SUM(AB32:AC32)</f>
        <v>51.8</v>
      </c>
      <c r="AB32" s="19">
        <f>G32+J32+M32+S32+V32</f>
        <v>42.8</v>
      </c>
      <c r="AC32" s="20">
        <f>P32</f>
        <v>9</v>
      </c>
      <c r="AD32" s="143">
        <f t="shared" si="6"/>
        <v>440.4237590763004</v>
      </c>
      <c r="AE32" s="40">
        <f t="shared" si="7"/>
        <v>363.90225653408606</v>
      </c>
      <c r="AF32" s="41">
        <f t="shared" si="8"/>
        <v>76.52150254221436</v>
      </c>
      <c r="AG32" s="144">
        <f t="shared" si="9"/>
        <v>651.2830105259577</v>
      </c>
      <c r="AH32" s="145">
        <f t="shared" si="10"/>
        <v>210.85925144965736</v>
      </c>
      <c r="AI32" s="24">
        <f>AC32*100/AA32</f>
        <v>17.374517374517374</v>
      </c>
    </row>
    <row r="33" spans="1:35" s="13" customFormat="1" ht="19.5" customHeight="1">
      <c r="A33" s="14">
        <v>28</v>
      </c>
      <c r="B33" s="15" t="s">
        <v>54</v>
      </c>
      <c r="C33" s="137">
        <v>2975</v>
      </c>
      <c r="D33" s="138">
        <f t="shared" si="12"/>
        <v>65.8</v>
      </c>
      <c r="E33" s="10">
        <f t="shared" si="12"/>
        <v>63.800000000000004</v>
      </c>
      <c r="F33" s="10">
        <f t="shared" si="12"/>
        <v>2</v>
      </c>
      <c r="G33" s="139">
        <f t="shared" si="1"/>
        <v>0</v>
      </c>
      <c r="H33" s="21">
        <v>0</v>
      </c>
      <c r="I33" s="21">
        <v>0</v>
      </c>
      <c r="J33" s="139">
        <f t="shared" si="13"/>
        <v>55.7</v>
      </c>
      <c r="K33" s="18">
        <v>54</v>
      </c>
      <c r="L33" s="18">
        <v>1.7</v>
      </c>
      <c r="M33" s="139">
        <f t="shared" si="14"/>
        <v>5.9</v>
      </c>
      <c r="N33" s="18">
        <v>5.7</v>
      </c>
      <c r="O33" s="18">
        <v>0.2</v>
      </c>
      <c r="P33" s="139">
        <f t="shared" si="15"/>
        <v>4.199999999999999</v>
      </c>
      <c r="Q33" s="18">
        <v>4.1</v>
      </c>
      <c r="R33" s="18">
        <v>0.1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15.4</v>
      </c>
      <c r="Z33" s="141">
        <f>D33+Y33</f>
        <v>81.2</v>
      </c>
      <c r="AA33" s="142">
        <f t="shared" si="3"/>
        <v>65.8</v>
      </c>
      <c r="AB33" s="19">
        <f t="shared" si="4"/>
        <v>61.6</v>
      </c>
      <c r="AC33" s="20">
        <f t="shared" si="5"/>
        <v>4.199999999999999</v>
      </c>
      <c r="AD33" s="143">
        <f t="shared" si="6"/>
        <v>713.472485768501</v>
      </c>
      <c r="AE33" s="40">
        <f t="shared" si="7"/>
        <v>667.9316888045541</v>
      </c>
      <c r="AF33" s="41">
        <f t="shared" si="8"/>
        <v>45.54079696394686</v>
      </c>
      <c r="AG33" s="144">
        <f t="shared" si="9"/>
        <v>880.4554079696394</v>
      </c>
      <c r="AH33" s="145">
        <f t="shared" si="10"/>
        <v>166.98292220113854</v>
      </c>
      <c r="AI33" s="24">
        <f t="shared" si="11"/>
        <v>6.382978723404254</v>
      </c>
    </row>
    <row r="34" spans="1:35" s="13" customFormat="1" ht="19.5" customHeight="1">
      <c r="A34" s="17">
        <v>29</v>
      </c>
      <c r="B34" s="15" t="s">
        <v>49</v>
      </c>
      <c r="C34" s="137">
        <v>10267</v>
      </c>
      <c r="D34" s="138">
        <f t="shared" si="12"/>
        <v>142.6</v>
      </c>
      <c r="E34" s="10">
        <f t="shared" si="12"/>
        <v>141</v>
      </c>
      <c r="F34" s="10">
        <f t="shared" si="12"/>
        <v>1.6</v>
      </c>
      <c r="G34" s="139">
        <f t="shared" si="1"/>
        <v>0</v>
      </c>
      <c r="H34" s="21">
        <v>0</v>
      </c>
      <c r="I34" s="21">
        <v>0</v>
      </c>
      <c r="J34" s="139">
        <f t="shared" si="13"/>
        <v>101.5</v>
      </c>
      <c r="K34" s="18">
        <v>100.9</v>
      </c>
      <c r="L34" s="18">
        <v>0.6</v>
      </c>
      <c r="M34" s="139">
        <f t="shared" si="14"/>
        <v>6.300000000000001</v>
      </c>
      <c r="N34" s="18">
        <v>5.9</v>
      </c>
      <c r="O34" s="21">
        <v>0.4</v>
      </c>
      <c r="P34" s="139">
        <f t="shared" si="15"/>
        <v>23.6</v>
      </c>
      <c r="Q34" s="18">
        <v>23.5</v>
      </c>
      <c r="R34" s="18">
        <v>0.1</v>
      </c>
      <c r="S34" s="139">
        <f t="shared" si="16"/>
        <v>0</v>
      </c>
      <c r="T34" s="18">
        <v>0</v>
      </c>
      <c r="U34" s="18">
        <v>0</v>
      </c>
      <c r="V34" s="139">
        <f t="shared" si="17"/>
        <v>11.2</v>
      </c>
      <c r="W34" s="18">
        <v>10.7</v>
      </c>
      <c r="X34" s="18">
        <v>0.5</v>
      </c>
      <c r="Y34" s="140">
        <v>31.4</v>
      </c>
      <c r="Z34" s="141">
        <f t="shared" si="2"/>
        <v>174</v>
      </c>
      <c r="AA34" s="142">
        <f t="shared" si="3"/>
        <v>142.6</v>
      </c>
      <c r="AB34" s="19">
        <f t="shared" si="4"/>
        <v>119</v>
      </c>
      <c r="AC34" s="20">
        <f t="shared" si="5"/>
        <v>23.6</v>
      </c>
      <c r="AD34" s="143">
        <f t="shared" si="6"/>
        <v>448.037401383072</v>
      </c>
      <c r="AE34" s="40">
        <f t="shared" si="7"/>
        <v>373.88815402935177</v>
      </c>
      <c r="AF34" s="41">
        <f t="shared" si="8"/>
        <v>74.1492473537202</v>
      </c>
      <c r="AG34" s="144">
        <f t="shared" si="9"/>
        <v>546.6936033706488</v>
      </c>
      <c r="AH34" s="145">
        <f t="shared" si="10"/>
        <v>98.65620198757685</v>
      </c>
      <c r="AI34" s="24">
        <f t="shared" si="11"/>
        <v>16.549789621318375</v>
      </c>
    </row>
    <row r="35" spans="1:35" s="16" customFormat="1" ht="19.5" customHeight="1">
      <c r="A35" s="17">
        <v>30</v>
      </c>
      <c r="B35" s="15" t="s">
        <v>50</v>
      </c>
      <c r="C35" s="137">
        <v>4612</v>
      </c>
      <c r="D35" s="138">
        <f>G35+J35+M35+P35+S35+V35</f>
        <v>77.8</v>
      </c>
      <c r="E35" s="10">
        <f>H35+K35+N35+Q35+T35+W35</f>
        <v>68.6</v>
      </c>
      <c r="F35" s="10">
        <f>I35+L35+O35+R35+U35+X35</f>
        <v>9.2</v>
      </c>
      <c r="G35" s="139">
        <f>SUM(H35:I35)</f>
        <v>0</v>
      </c>
      <c r="H35" s="21">
        <v>0</v>
      </c>
      <c r="I35" s="21">
        <v>0</v>
      </c>
      <c r="J35" s="139">
        <f>SUM(K35:L35)</f>
        <v>63</v>
      </c>
      <c r="K35" s="18">
        <v>58</v>
      </c>
      <c r="L35" s="18">
        <v>5</v>
      </c>
      <c r="M35" s="139">
        <f>SUM(N35:O35)</f>
        <v>8.5</v>
      </c>
      <c r="N35" s="18">
        <v>4.3</v>
      </c>
      <c r="O35" s="21">
        <v>4.2</v>
      </c>
      <c r="P35" s="139">
        <f>SUM(Q35:R35)</f>
        <v>6.3</v>
      </c>
      <c r="Q35" s="18">
        <v>6.3</v>
      </c>
      <c r="R35" s="18">
        <v>0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55.8</v>
      </c>
      <c r="Z35" s="141">
        <f>D35+Y35</f>
        <v>133.6</v>
      </c>
      <c r="AA35" s="142">
        <f t="shared" si="3"/>
        <v>77.8</v>
      </c>
      <c r="AB35" s="19">
        <f>G35+J35+M35+S35+V35</f>
        <v>71.5</v>
      </c>
      <c r="AC35" s="20">
        <f>P35</f>
        <v>6.3</v>
      </c>
      <c r="AD35" s="143">
        <f t="shared" si="6"/>
        <v>544.1624933553423</v>
      </c>
      <c r="AE35" s="40">
        <f t="shared" si="7"/>
        <v>500.0979212712979</v>
      </c>
      <c r="AF35" s="41">
        <f t="shared" si="8"/>
        <v>44.06457208404443</v>
      </c>
      <c r="AG35" s="144">
        <f t="shared" si="9"/>
        <v>934.4487032425928</v>
      </c>
      <c r="AH35" s="145">
        <f t="shared" si="10"/>
        <v>390.2862098872506</v>
      </c>
      <c r="AI35" s="24">
        <f>AC35*100/AA35</f>
        <v>8.097686375321336</v>
      </c>
    </row>
    <row r="36" spans="1:35" s="13" customFormat="1" ht="19.5" customHeight="1">
      <c r="A36" s="17">
        <v>31</v>
      </c>
      <c r="B36" s="15" t="s">
        <v>178</v>
      </c>
      <c r="C36" s="137">
        <v>6436</v>
      </c>
      <c r="D36" s="138">
        <f t="shared" si="12"/>
        <v>97.4</v>
      </c>
      <c r="E36" s="10">
        <f t="shared" si="12"/>
        <v>89.79999999999998</v>
      </c>
      <c r="F36" s="10">
        <f t="shared" si="12"/>
        <v>7.6000000000000005</v>
      </c>
      <c r="G36" s="139">
        <f t="shared" si="1"/>
        <v>0</v>
      </c>
      <c r="H36" s="21">
        <v>0</v>
      </c>
      <c r="I36" s="18">
        <v>0</v>
      </c>
      <c r="J36" s="139">
        <f t="shared" si="13"/>
        <v>75.5</v>
      </c>
      <c r="K36" s="18">
        <v>73.3</v>
      </c>
      <c r="L36" s="18">
        <v>2.2</v>
      </c>
      <c r="M36" s="139">
        <f t="shared" si="14"/>
        <v>3.9</v>
      </c>
      <c r="N36" s="18">
        <v>3.6</v>
      </c>
      <c r="O36" s="18">
        <v>0.3</v>
      </c>
      <c r="P36" s="139">
        <f t="shared" si="15"/>
        <v>9.299999999999999</v>
      </c>
      <c r="Q36" s="18">
        <v>8.6</v>
      </c>
      <c r="R36" s="18">
        <v>0.7</v>
      </c>
      <c r="S36" s="139">
        <f t="shared" si="16"/>
        <v>0</v>
      </c>
      <c r="T36" s="18">
        <v>0</v>
      </c>
      <c r="U36" s="18">
        <v>0</v>
      </c>
      <c r="V36" s="139">
        <f>SUM(W36:X36)</f>
        <v>8.7</v>
      </c>
      <c r="W36" s="18">
        <v>4.3</v>
      </c>
      <c r="X36" s="18">
        <v>4.4</v>
      </c>
      <c r="Y36" s="140">
        <v>34.4</v>
      </c>
      <c r="Z36" s="141">
        <f t="shared" si="2"/>
        <v>131.8</v>
      </c>
      <c r="AA36" s="142">
        <f t="shared" si="3"/>
        <v>97.4</v>
      </c>
      <c r="AB36" s="19">
        <f t="shared" si="4"/>
        <v>88.10000000000001</v>
      </c>
      <c r="AC36" s="20">
        <f t="shared" si="5"/>
        <v>9.299999999999999</v>
      </c>
      <c r="AD36" s="143">
        <f t="shared" si="6"/>
        <v>488.18139898554506</v>
      </c>
      <c r="AE36" s="40">
        <f t="shared" si="7"/>
        <v>441.56859600232565</v>
      </c>
      <c r="AF36" s="41">
        <f t="shared" si="8"/>
        <v>46.61280298321939</v>
      </c>
      <c r="AG36" s="144">
        <f t="shared" si="9"/>
        <v>660.5986487299264</v>
      </c>
      <c r="AH36" s="145">
        <f t="shared" si="10"/>
        <v>172.41724974438142</v>
      </c>
      <c r="AI36" s="24">
        <f t="shared" si="11"/>
        <v>9.5482546201232</v>
      </c>
    </row>
    <row r="37" spans="1:35" s="13" customFormat="1" ht="19.5" customHeight="1">
      <c r="A37" s="17">
        <v>32</v>
      </c>
      <c r="B37" s="15" t="s">
        <v>179</v>
      </c>
      <c r="C37" s="137">
        <v>18677</v>
      </c>
      <c r="D37" s="138">
        <f t="shared" si="12"/>
        <v>293.1</v>
      </c>
      <c r="E37" s="10">
        <f t="shared" si="12"/>
        <v>246.6</v>
      </c>
      <c r="F37" s="10">
        <f t="shared" si="12"/>
        <v>46.50000000000001</v>
      </c>
      <c r="G37" s="139">
        <f t="shared" si="1"/>
        <v>0</v>
      </c>
      <c r="H37" s="18">
        <v>0</v>
      </c>
      <c r="I37" s="18">
        <v>0</v>
      </c>
      <c r="J37" s="139">
        <f t="shared" si="13"/>
        <v>237.2</v>
      </c>
      <c r="K37" s="18">
        <v>205</v>
      </c>
      <c r="L37" s="18">
        <v>32.2</v>
      </c>
      <c r="M37" s="139">
        <f t="shared" si="14"/>
        <v>29.6</v>
      </c>
      <c r="N37" s="18">
        <v>17.5</v>
      </c>
      <c r="O37" s="18">
        <v>12.1</v>
      </c>
      <c r="P37" s="139">
        <f t="shared" si="15"/>
        <v>26.3</v>
      </c>
      <c r="Q37" s="18">
        <v>24.1</v>
      </c>
      <c r="R37" s="18">
        <v>2.2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70.2</v>
      </c>
      <c r="Z37" s="141">
        <f t="shared" si="2"/>
        <v>363.3</v>
      </c>
      <c r="AA37" s="142">
        <f t="shared" si="3"/>
        <v>293.1</v>
      </c>
      <c r="AB37" s="19">
        <f t="shared" si="4"/>
        <v>266.8</v>
      </c>
      <c r="AC37" s="20">
        <f t="shared" si="5"/>
        <v>26.3</v>
      </c>
      <c r="AD37" s="143">
        <f t="shared" si="6"/>
        <v>506.22898268873047</v>
      </c>
      <c r="AE37" s="40">
        <f t="shared" si="7"/>
        <v>460.8048194519048</v>
      </c>
      <c r="AF37" s="41">
        <f t="shared" si="8"/>
        <v>45.42416323682569</v>
      </c>
      <c r="AG37" s="144">
        <f t="shared" si="9"/>
        <v>627.4752282866455</v>
      </c>
      <c r="AH37" s="145">
        <f t="shared" si="10"/>
        <v>121.24624559791498</v>
      </c>
      <c r="AI37" s="24">
        <f t="shared" si="11"/>
        <v>8.973046741726373</v>
      </c>
    </row>
    <row r="38" spans="1:35" s="13" customFormat="1" ht="19.5" customHeight="1" thickBot="1">
      <c r="A38" s="25">
        <v>33</v>
      </c>
      <c r="B38" s="26" t="s">
        <v>53</v>
      </c>
      <c r="C38" s="149">
        <v>14010</v>
      </c>
      <c r="D38" s="150">
        <f t="shared" si="12"/>
        <v>214.8</v>
      </c>
      <c r="E38" s="27">
        <f t="shared" si="12"/>
        <v>204.90000000000003</v>
      </c>
      <c r="F38" s="27">
        <f t="shared" si="12"/>
        <v>9.9</v>
      </c>
      <c r="G38" s="151">
        <f t="shared" si="1"/>
        <v>0</v>
      </c>
      <c r="H38" s="27">
        <v>0</v>
      </c>
      <c r="I38" s="27">
        <v>0</v>
      </c>
      <c r="J38" s="151">
        <f t="shared" si="13"/>
        <v>151.20000000000002</v>
      </c>
      <c r="K38" s="27">
        <v>149.8</v>
      </c>
      <c r="L38" s="27">
        <v>1.4</v>
      </c>
      <c r="M38" s="151">
        <f t="shared" si="14"/>
        <v>6.5</v>
      </c>
      <c r="N38" s="27">
        <v>5.8</v>
      </c>
      <c r="O38" s="27">
        <v>0.7</v>
      </c>
      <c r="P38" s="151">
        <f t="shared" si="15"/>
        <v>38.5</v>
      </c>
      <c r="Q38" s="27">
        <v>38.4</v>
      </c>
      <c r="R38" s="27">
        <v>0.1</v>
      </c>
      <c r="S38" s="151">
        <f t="shared" si="16"/>
        <v>0</v>
      </c>
      <c r="T38" s="27">
        <v>0</v>
      </c>
      <c r="U38" s="27">
        <v>0</v>
      </c>
      <c r="V38" s="151">
        <f t="shared" si="17"/>
        <v>18.6</v>
      </c>
      <c r="W38" s="27">
        <v>10.9</v>
      </c>
      <c r="X38" s="27">
        <v>7.7</v>
      </c>
      <c r="Y38" s="152">
        <v>67.2</v>
      </c>
      <c r="Z38" s="153">
        <f t="shared" si="2"/>
        <v>282</v>
      </c>
      <c r="AA38" s="154">
        <f t="shared" si="3"/>
        <v>214.8</v>
      </c>
      <c r="AB38" s="28">
        <f t="shared" si="4"/>
        <v>176.3</v>
      </c>
      <c r="AC38" s="29">
        <f t="shared" si="5"/>
        <v>38.5</v>
      </c>
      <c r="AD38" s="155">
        <f t="shared" si="6"/>
        <v>494.57760585756716</v>
      </c>
      <c r="AE38" s="42">
        <f t="shared" si="7"/>
        <v>405.93124726577787</v>
      </c>
      <c r="AF38" s="43">
        <f t="shared" si="8"/>
        <v>88.64635859178928</v>
      </c>
      <c r="AG38" s="156">
        <f t="shared" si="9"/>
        <v>649.3057953995993</v>
      </c>
      <c r="AH38" s="157">
        <f t="shared" si="10"/>
        <v>154.7281895420322</v>
      </c>
      <c r="AI38" s="44">
        <f t="shared" si="11"/>
        <v>17.92364990689013</v>
      </c>
    </row>
    <row r="39" spans="1:34" s="13" customFormat="1" ht="15" customHeight="1">
      <c r="A39" s="30"/>
      <c r="C39" s="30"/>
      <c r="D39" s="55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55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I21" sqref="I21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80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22.5" customHeight="1" thickBot="1">
      <c r="A5" s="330" t="s">
        <v>19</v>
      </c>
      <c r="B5" s="331"/>
      <c r="C5" s="119">
        <f>SUM(C6:C38)</f>
        <v>1318368</v>
      </c>
      <c r="D5" s="120">
        <f>SUM(E5:F5)</f>
        <v>25018.000000000004</v>
      </c>
      <c r="E5" s="48">
        <f>SUM(E6:E38)</f>
        <v>23500.500000000004</v>
      </c>
      <c r="F5" s="48">
        <f>SUM(F6:F38)</f>
        <v>1517.4999999999998</v>
      </c>
      <c r="G5" s="121">
        <f aca="true" t="shared" si="0" ref="G5:AC5">SUM(G6:G38)</f>
        <v>614.3</v>
      </c>
      <c r="H5" s="49">
        <f t="shared" si="0"/>
        <v>614.3</v>
      </c>
      <c r="I5" s="49">
        <f t="shared" si="0"/>
        <v>0</v>
      </c>
      <c r="J5" s="121">
        <f t="shared" si="0"/>
        <v>18068.700000000004</v>
      </c>
      <c r="K5" s="49">
        <f t="shared" si="0"/>
        <v>17150.400000000005</v>
      </c>
      <c r="L5" s="49">
        <f t="shared" si="0"/>
        <v>918.2999999999998</v>
      </c>
      <c r="M5" s="121">
        <f t="shared" si="0"/>
        <v>1435.4</v>
      </c>
      <c r="N5" s="49">
        <f t="shared" si="0"/>
        <v>1212.9</v>
      </c>
      <c r="O5" s="49">
        <f t="shared" si="0"/>
        <v>222.5</v>
      </c>
      <c r="P5" s="121">
        <f t="shared" si="0"/>
        <v>4378.900000000001</v>
      </c>
      <c r="Q5" s="49">
        <f t="shared" si="0"/>
        <v>4226.299999999999</v>
      </c>
      <c r="R5" s="49">
        <f t="shared" si="0"/>
        <v>152.6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520.6999999999999</v>
      </c>
      <c r="W5" s="49">
        <f t="shared" si="0"/>
        <v>296.59999999999997</v>
      </c>
      <c r="X5" s="49">
        <f t="shared" si="0"/>
        <v>224.1</v>
      </c>
      <c r="Y5" s="122">
        <f t="shared" si="0"/>
        <v>11364.999999999998</v>
      </c>
      <c r="Z5" s="123">
        <f t="shared" si="0"/>
        <v>36383.000000000015</v>
      </c>
      <c r="AA5" s="124">
        <f t="shared" si="0"/>
        <v>25018.000000000007</v>
      </c>
      <c r="AB5" s="50">
        <f t="shared" si="0"/>
        <v>20639.100000000002</v>
      </c>
      <c r="AC5" s="51">
        <f t="shared" si="0"/>
        <v>4378.900000000001</v>
      </c>
      <c r="AD5" s="125">
        <f>AA5/C5/30*1000000</f>
        <v>632.5497382622557</v>
      </c>
      <c r="AE5" s="52">
        <f>AB5/C5/30*1000000</f>
        <v>521.834571227457</v>
      </c>
      <c r="AF5" s="53">
        <f>AC5/C5/30*1000000</f>
        <v>110.7151670347986</v>
      </c>
      <c r="AG5" s="126">
        <f>Z5/C5/30*1000000</f>
        <v>919.8999571187006</v>
      </c>
      <c r="AH5" s="127">
        <f>Y5/C5/30*1000000</f>
        <v>287.3502188564447</v>
      </c>
      <c r="AI5" s="54">
        <f>AC5*100/AA5</f>
        <v>17.502997841554077</v>
      </c>
    </row>
    <row r="6" spans="1:35" s="13" customFormat="1" ht="19.5" customHeight="1" thickTop="1">
      <c r="A6" s="8">
        <v>1</v>
      </c>
      <c r="B6" s="9" t="s">
        <v>20</v>
      </c>
      <c r="C6" s="128">
        <v>293540</v>
      </c>
      <c r="D6" s="129">
        <f>G6+J6+M6+P6+S6+V6</f>
        <v>5693.700000000001</v>
      </c>
      <c r="E6" s="10">
        <f>H6+K6+N6+Q6+T6+W6</f>
        <v>5638.1</v>
      </c>
      <c r="F6" s="10">
        <f>I6+L6+O6+R6+U6+X6</f>
        <v>55.6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4187.3</v>
      </c>
      <c r="K6" s="10">
        <v>4146.6</v>
      </c>
      <c r="L6" s="10">
        <v>40.7</v>
      </c>
      <c r="M6" s="130">
        <f>SUM(N6:O6)</f>
        <v>434.6</v>
      </c>
      <c r="N6" s="10">
        <v>432.8</v>
      </c>
      <c r="O6" s="10">
        <v>1.8</v>
      </c>
      <c r="P6" s="130">
        <f>SUM(Q6:R6)</f>
        <v>960.9000000000001</v>
      </c>
      <c r="Q6" s="10">
        <v>959.7</v>
      </c>
      <c r="R6" s="10">
        <v>1.2</v>
      </c>
      <c r="S6" s="130">
        <f>SUM(T6:U6)</f>
        <v>0</v>
      </c>
      <c r="T6" s="10">
        <v>0</v>
      </c>
      <c r="U6" s="10">
        <v>0</v>
      </c>
      <c r="V6" s="130">
        <f>SUM(W6:X6)</f>
        <v>110.9</v>
      </c>
      <c r="W6" s="10">
        <v>99</v>
      </c>
      <c r="X6" s="10">
        <v>11.9</v>
      </c>
      <c r="Y6" s="131">
        <v>3748.2</v>
      </c>
      <c r="Z6" s="132">
        <f aca="true" t="shared" si="2" ref="Z6:Z38">D6+Y6</f>
        <v>9441.900000000001</v>
      </c>
      <c r="AA6" s="133">
        <f aca="true" t="shared" si="3" ref="AA6:AA38">SUM(AB6:AC6)</f>
        <v>5693.700000000001</v>
      </c>
      <c r="AB6" s="11">
        <f aca="true" t="shared" si="4" ref="AB6:AB38">G6+J6+M6+S6+V6</f>
        <v>4732.8</v>
      </c>
      <c r="AC6" s="12">
        <f aca="true" t="shared" si="5" ref="AC6:AC38">P6</f>
        <v>960.9000000000001</v>
      </c>
      <c r="AD6" s="134">
        <f aca="true" t="shared" si="6" ref="AD6:AD38">AA6/C6/30*1000000</f>
        <v>646.5558356612387</v>
      </c>
      <c r="AE6" s="36">
        <f aca="true" t="shared" si="7" ref="AE6:AE38">AB6/C6/30*1000000</f>
        <v>537.4395312393541</v>
      </c>
      <c r="AF6" s="37">
        <f aca="true" t="shared" si="8" ref="AF6:AF38">AC6/C6/30*1000000</f>
        <v>109.11630442188459</v>
      </c>
      <c r="AG6" s="135">
        <f aca="true" t="shared" si="9" ref="AG6:AG38">Z6/C6/30*1000000</f>
        <v>1072.1877767936228</v>
      </c>
      <c r="AH6" s="136">
        <f aca="true" t="shared" si="10" ref="AH6:AH38">Y6/C6/30*1000000</f>
        <v>425.631941132384</v>
      </c>
      <c r="AI6" s="38">
        <f aca="true" t="shared" si="11" ref="AI6:AI38">AC6*100/AA6</f>
        <v>16.87654776331735</v>
      </c>
    </row>
    <row r="7" spans="1:35" s="16" customFormat="1" ht="19.5" customHeight="1">
      <c r="A7" s="14">
        <v>2</v>
      </c>
      <c r="B7" s="39" t="s">
        <v>21</v>
      </c>
      <c r="C7" s="137">
        <v>58363</v>
      </c>
      <c r="D7" s="129">
        <f aca="true" t="shared" si="12" ref="D7:F38">G7+J7+M7+P7+S7+V7</f>
        <v>1306.6</v>
      </c>
      <c r="E7" s="10">
        <f t="shared" si="12"/>
        <v>1067.3</v>
      </c>
      <c r="F7" s="10">
        <f t="shared" si="12"/>
        <v>239.29999999999998</v>
      </c>
      <c r="G7" s="130">
        <f>SUM(H7:I7)</f>
        <v>0</v>
      </c>
      <c r="H7" s="10">
        <v>0</v>
      </c>
      <c r="I7" s="10">
        <v>0</v>
      </c>
      <c r="J7" s="130">
        <f>SUM(K7:L7)</f>
        <v>928.8</v>
      </c>
      <c r="K7" s="10">
        <v>817.5</v>
      </c>
      <c r="L7" s="10">
        <v>111.3</v>
      </c>
      <c r="M7" s="130">
        <f>SUM(N7:O7)</f>
        <v>73.6</v>
      </c>
      <c r="N7" s="10">
        <v>39.9</v>
      </c>
      <c r="O7" s="10">
        <v>33.7</v>
      </c>
      <c r="P7" s="130">
        <f>SUM(Q7:R7)</f>
        <v>256.1</v>
      </c>
      <c r="Q7" s="10">
        <v>204.9</v>
      </c>
      <c r="R7" s="10">
        <v>51.2</v>
      </c>
      <c r="S7" s="130">
        <f>SUM(T7:U7)</f>
        <v>0</v>
      </c>
      <c r="T7" s="10">
        <v>0</v>
      </c>
      <c r="U7" s="10">
        <v>0</v>
      </c>
      <c r="V7" s="130">
        <f>SUM(W7:X7)</f>
        <v>48.1</v>
      </c>
      <c r="W7" s="10">
        <v>5</v>
      </c>
      <c r="X7" s="10">
        <v>43.1</v>
      </c>
      <c r="Y7" s="131">
        <v>455.4</v>
      </c>
      <c r="Z7" s="132">
        <f>D7+Y7</f>
        <v>1762</v>
      </c>
      <c r="AA7" s="133">
        <f>SUM(AB7:AC7)</f>
        <v>1306.6</v>
      </c>
      <c r="AB7" s="11">
        <f>G7+J7+M7+S7+V7</f>
        <v>1050.5</v>
      </c>
      <c r="AC7" s="12">
        <f>P7</f>
        <v>256.1</v>
      </c>
      <c r="AD7" s="134">
        <f t="shared" si="6"/>
        <v>746.2490504828972</v>
      </c>
      <c r="AE7" s="36">
        <f t="shared" si="7"/>
        <v>599.9805813043653</v>
      </c>
      <c r="AF7" s="37">
        <f t="shared" si="8"/>
        <v>146.2684691785321</v>
      </c>
      <c r="AG7" s="135">
        <f t="shared" si="9"/>
        <v>1006.3453443677215</v>
      </c>
      <c r="AH7" s="136">
        <f t="shared" si="10"/>
        <v>260.09629388482426</v>
      </c>
      <c r="AI7" s="38">
        <f>AC7*100/AA7</f>
        <v>19.600489820909235</v>
      </c>
    </row>
    <row r="8" spans="1:35" s="16" customFormat="1" ht="19.5" customHeight="1">
      <c r="A8" s="14">
        <v>3</v>
      </c>
      <c r="B8" s="15" t="s">
        <v>22</v>
      </c>
      <c r="C8" s="137">
        <v>39245</v>
      </c>
      <c r="D8" s="129">
        <f t="shared" si="12"/>
        <v>764.8</v>
      </c>
      <c r="E8" s="10">
        <f t="shared" si="12"/>
        <v>707</v>
      </c>
      <c r="F8" s="10">
        <f t="shared" si="12"/>
        <v>57.8</v>
      </c>
      <c r="G8" s="130">
        <f>SUM(H8:I8)</f>
        <v>0</v>
      </c>
      <c r="H8" s="10">
        <v>0</v>
      </c>
      <c r="I8" s="10">
        <v>0</v>
      </c>
      <c r="J8" s="130">
        <f>SUM(K8:L8)</f>
        <v>663.8</v>
      </c>
      <c r="K8" s="10">
        <v>618</v>
      </c>
      <c r="L8" s="10">
        <v>45.8</v>
      </c>
      <c r="M8" s="130">
        <f>SUM(N8:O8)</f>
        <v>69.7</v>
      </c>
      <c r="N8" s="10">
        <v>66.3</v>
      </c>
      <c r="O8" s="10">
        <v>3.4</v>
      </c>
      <c r="P8" s="130">
        <f>SUM(Q8:R8)</f>
        <v>31.299999999999997</v>
      </c>
      <c r="Q8" s="10">
        <v>22.7</v>
      </c>
      <c r="R8" s="10">
        <v>8.6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62.4</v>
      </c>
      <c r="Z8" s="132">
        <f>D8+Y8</f>
        <v>827.1999999999999</v>
      </c>
      <c r="AA8" s="133">
        <f>SUM(AB8:AC8)</f>
        <v>764.8</v>
      </c>
      <c r="AB8" s="11">
        <f>G8+J8+M8+S8+V8</f>
        <v>733.5</v>
      </c>
      <c r="AC8" s="12">
        <f>P8</f>
        <v>31.299999999999997</v>
      </c>
      <c r="AD8" s="134">
        <f t="shared" si="6"/>
        <v>649.5944281649466</v>
      </c>
      <c r="AE8" s="36">
        <f t="shared" si="7"/>
        <v>623.0093005478406</v>
      </c>
      <c r="AF8" s="37">
        <f t="shared" si="8"/>
        <v>26.58512761710621</v>
      </c>
      <c r="AG8" s="135">
        <f t="shared" si="9"/>
        <v>702.5948103792415</v>
      </c>
      <c r="AH8" s="136">
        <f t="shared" si="10"/>
        <v>53.00038221429482</v>
      </c>
      <c r="AI8" s="38">
        <f>AC8*100/AA8</f>
        <v>4.092573221757322</v>
      </c>
    </row>
    <row r="9" spans="1:35" s="13" customFormat="1" ht="19.5" customHeight="1">
      <c r="A9" s="17">
        <v>4</v>
      </c>
      <c r="B9" s="15" t="s">
        <v>23</v>
      </c>
      <c r="C9" s="137">
        <v>101714</v>
      </c>
      <c r="D9" s="138">
        <f t="shared" si="12"/>
        <v>1688.6999999999998</v>
      </c>
      <c r="E9" s="10">
        <f t="shared" si="12"/>
        <v>1628.4999999999998</v>
      </c>
      <c r="F9" s="10">
        <f t="shared" si="12"/>
        <v>60.2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1427.6</v>
      </c>
      <c r="K9" s="18">
        <v>1392.6</v>
      </c>
      <c r="L9" s="18">
        <v>35</v>
      </c>
      <c r="M9" s="139">
        <f aca="true" t="shared" si="14" ref="M9:M38">SUM(N9:O9)</f>
        <v>115.3</v>
      </c>
      <c r="N9" s="18">
        <v>108.3</v>
      </c>
      <c r="O9" s="18">
        <v>7</v>
      </c>
      <c r="P9" s="139">
        <f aca="true" t="shared" si="15" ref="P9:P38">SUM(Q9:R9)</f>
        <v>127.6</v>
      </c>
      <c r="Q9" s="18">
        <v>127.6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18.2</v>
      </c>
      <c r="W9" s="18">
        <v>0</v>
      </c>
      <c r="X9" s="18">
        <v>18.2</v>
      </c>
      <c r="Y9" s="140">
        <v>1146</v>
      </c>
      <c r="Z9" s="141">
        <f t="shared" si="2"/>
        <v>2834.7</v>
      </c>
      <c r="AA9" s="142">
        <f t="shared" si="3"/>
        <v>1688.6999999999998</v>
      </c>
      <c r="AB9" s="19">
        <f t="shared" si="4"/>
        <v>1561.1</v>
      </c>
      <c r="AC9" s="20">
        <f t="shared" si="5"/>
        <v>127.6</v>
      </c>
      <c r="AD9" s="143">
        <f t="shared" si="6"/>
        <v>553.4144758833592</v>
      </c>
      <c r="AE9" s="40">
        <f t="shared" si="7"/>
        <v>511.59787902025937</v>
      </c>
      <c r="AF9" s="41">
        <f t="shared" si="8"/>
        <v>41.816596863099804</v>
      </c>
      <c r="AG9" s="144">
        <f t="shared" si="9"/>
        <v>928.9773285880017</v>
      </c>
      <c r="AH9" s="145">
        <f t="shared" si="10"/>
        <v>375.5628527046424</v>
      </c>
      <c r="AI9" s="24">
        <f t="shared" si="11"/>
        <v>7.556108248948896</v>
      </c>
    </row>
    <row r="10" spans="1:35" s="13" customFormat="1" ht="19.5" customHeight="1">
      <c r="A10" s="17">
        <v>5</v>
      </c>
      <c r="B10" s="15" t="s">
        <v>24</v>
      </c>
      <c r="C10" s="137">
        <v>93426</v>
      </c>
      <c r="D10" s="138">
        <f t="shared" si="12"/>
        <v>1502.5</v>
      </c>
      <c r="E10" s="10">
        <f t="shared" si="12"/>
        <v>1432.5</v>
      </c>
      <c r="F10" s="10">
        <f t="shared" si="12"/>
        <v>70</v>
      </c>
      <c r="G10" s="139">
        <f t="shared" si="1"/>
        <v>0</v>
      </c>
      <c r="H10" s="18">
        <v>0</v>
      </c>
      <c r="I10" s="18">
        <v>0</v>
      </c>
      <c r="J10" s="139">
        <f t="shared" si="13"/>
        <v>972.7</v>
      </c>
      <c r="K10" s="18">
        <v>928.7</v>
      </c>
      <c r="L10" s="18">
        <v>44</v>
      </c>
      <c r="M10" s="139">
        <f t="shared" si="14"/>
        <v>89.2</v>
      </c>
      <c r="N10" s="18">
        <v>63.2</v>
      </c>
      <c r="O10" s="18">
        <v>26</v>
      </c>
      <c r="P10" s="139">
        <f t="shared" si="15"/>
        <v>440.6</v>
      </c>
      <c r="Q10" s="18">
        <v>440.6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770</v>
      </c>
      <c r="Z10" s="141">
        <f t="shared" si="2"/>
        <v>2272.5</v>
      </c>
      <c r="AA10" s="142">
        <f t="shared" si="3"/>
        <v>1502.5</v>
      </c>
      <c r="AB10" s="19">
        <f t="shared" si="4"/>
        <v>1061.9</v>
      </c>
      <c r="AC10" s="20">
        <f t="shared" si="5"/>
        <v>440.6</v>
      </c>
      <c r="AD10" s="143">
        <f t="shared" si="6"/>
        <v>536.074897066484</v>
      </c>
      <c r="AE10" s="40">
        <f t="shared" si="7"/>
        <v>378.87383240925084</v>
      </c>
      <c r="AF10" s="41">
        <f t="shared" si="8"/>
        <v>157.2010646572332</v>
      </c>
      <c r="AG10" s="144">
        <f t="shared" si="9"/>
        <v>810.8021321687753</v>
      </c>
      <c r="AH10" s="145">
        <f t="shared" si="10"/>
        <v>274.72723510229133</v>
      </c>
      <c r="AI10" s="24">
        <f t="shared" si="11"/>
        <v>29.324459234608984</v>
      </c>
    </row>
    <row r="11" spans="1:35" s="13" customFormat="1" ht="19.5" customHeight="1">
      <c r="A11" s="17">
        <v>6</v>
      </c>
      <c r="B11" s="15" t="s">
        <v>81</v>
      </c>
      <c r="C11" s="137">
        <v>37668</v>
      </c>
      <c r="D11" s="138">
        <f t="shared" si="12"/>
        <v>888.8</v>
      </c>
      <c r="E11" s="10">
        <f t="shared" si="12"/>
        <v>769.8</v>
      </c>
      <c r="F11" s="10">
        <f t="shared" si="12"/>
        <v>119</v>
      </c>
      <c r="G11" s="139">
        <f>SUM(H11:I11)</f>
        <v>0</v>
      </c>
      <c r="H11" s="21">
        <v>0</v>
      </c>
      <c r="I11" s="18">
        <v>0</v>
      </c>
      <c r="J11" s="139">
        <f t="shared" si="13"/>
        <v>690</v>
      </c>
      <c r="K11" s="18">
        <v>612.9</v>
      </c>
      <c r="L11" s="18">
        <v>77.1</v>
      </c>
      <c r="M11" s="139">
        <f t="shared" si="14"/>
        <v>73.4</v>
      </c>
      <c r="N11" s="18">
        <v>42.9</v>
      </c>
      <c r="O11" s="18">
        <v>30.5</v>
      </c>
      <c r="P11" s="139">
        <f t="shared" si="15"/>
        <v>125.4</v>
      </c>
      <c r="Q11" s="18">
        <v>114</v>
      </c>
      <c r="R11" s="18">
        <v>11.4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316.2</v>
      </c>
      <c r="Z11" s="141">
        <f t="shared" si="2"/>
        <v>1205</v>
      </c>
      <c r="AA11" s="142">
        <f t="shared" si="3"/>
        <v>888.8</v>
      </c>
      <c r="AB11" s="19">
        <f t="shared" si="4"/>
        <v>763.4</v>
      </c>
      <c r="AC11" s="20">
        <f t="shared" si="5"/>
        <v>125.4</v>
      </c>
      <c r="AD11" s="143">
        <f t="shared" si="6"/>
        <v>786.5208311210222</v>
      </c>
      <c r="AE11" s="40">
        <f t="shared" si="7"/>
        <v>675.5513079183038</v>
      </c>
      <c r="AF11" s="41">
        <f t="shared" si="8"/>
        <v>110.96952320271848</v>
      </c>
      <c r="AG11" s="144">
        <f t="shared" si="9"/>
        <v>1066.333935081944</v>
      </c>
      <c r="AH11" s="145">
        <f t="shared" si="10"/>
        <v>279.81310396092175</v>
      </c>
      <c r="AI11" s="24">
        <f t="shared" si="11"/>
        <v>14.10891089108911</v>
      </c>
    </row>
    <row r="12" spans="1:35" s="13" customFormat="1" ht="19.5" customHeight="1">
      <c r="A12" s="17">
        <v>7</v>
      </c>
      <c r="B12" s="15" t="s">
        <v>26</v>
      </c>
      <c r="C12" s="137">
        <v>29745</v>
      </c>
      <c r="D12" s="138">
        <f>G12+J12+M12+P12+S12+V12</f>
        <v>580.5</v>
      </c>
      <c r="E12" s="10">
        <f>H12+K12+N12+Q12+T12+W12</f>
        <v>511.3</v>
      </c>
      <c r="F12" s="10">
        <f>I12+L12+O12+R12+U12+X12</f>
        <v>69.2</v>
      </c>
      <c r="G12" s="139">
        <f>SUM(H12:I12)</f>
        <v>0</v>
      </c>
      <c r="H12" s="21">
        <v>0</v>
      </c>
      <c r="I12" s="18">
        <v>0</v>
      </c>
      <c r="J12" s="139">
        <f>SUM(K12:L12)</f>
        <v>391.20000000000005</v>
      </c>
      <c r="K12" s="18">
        <v>355.1</v>
      </c>
      <c r="L12" s="18">
        <v>36.1</v>
      </c>
      <c r="M12" s="139">
        <f>SUM(N12:O12)</f>
        <v>36</v>
      </c>
      <c r="N12" s="18">
        <v>31.2</v>
      </c>
      <c r="O12" s="18">
        <v>4.8</v>
      </c>
      <c r="P12" s="139">
        <f>SUM(Q12:R12)</f>
        <v>130.5</v>
      </c>
      <c r="Q12" s="18">
        <v>115.5</v>
      </c>
      <c r="R12" s="18">
        <v>15</v>
      </c>
      <c r="S12" s="139">
        <f>SUM(T12:U12)</f>
        <v>0</v>
      </c>
      <c r="T12" s="18">
        <v>0</v>
      </c>
      <c r="U12" s="18">
        <v>0</v>
      </c>
      <c r="V12" s="139">
        <f>SUM(W12:X12)</f>
        <v>22.8</v>
      </c>
      <c r="W12" s="18">
        <v>9.5</v>
      </c>
      <c r="X12" s="18">
        <v>13.3</v>
      </c>
      <c r="Y12" s="140">
        <v>236.1</v>
      </c>
      <c r="Z12" s="141">
        <f>D12+Y12</f>
        <v>816.6</v>
      </c>
      <c r="AA12" s="142">
        <f>SUM(AB12:AC12)</f>
        <v>580.5</v>
      </c>
      <c r="AB12" s="19">
        <f>G12+J12+M12+S12+V12</f>
        <v>450.00000000000006</v>
      </c>
      <c r="AC12" s="20">
        <f>P12</f>
        <v>130.5</v>
      </c>
      <c r="AD12" s="143">
        <f t="shared" si="6"/>
        <v>650.5295007564297</v>
      </c>
      <c r="AE12" s="40">
        <f t="shared" si="7"/>
        <v>504.28643469490675</v>
      </c>
      <c r="AF12" s="41">
        <f t="shared" si="8"/>
        <v>146.24306606152297</v>
      </c>
      <c r="AG12" s="144">
        <f t="shared" si="9"/>
        <v>915.1117834930241</v>
      </c>
      <c r="AH12" s="145">
        <f t="shared" si="10"/>
        <v>264.58228273659444</v>
      </c>
      <c r="AI12" s="24">
        <f>AC12*100/AA12</f>
        <v>22.48062015503876</v>
      </c>
    </row>
    <row r="13" spans="1:35" s="13" customFormat="1" ht="19.5" customHeight="1">
      <c r="A13" s="17">
        <v>8</v>
      </c>
      <c r="B13" s="15" t="s">
        <v>27</v>
      </c>
      <c r="C13" s="137">
        <v>127326</v>
      </c>
      <c r="D13" s="138">
        <f t="shared" si="12"/>
        <v>2303.5000000000005</v>
      </c>
      <c r="E13" s="10">
        <f t="shared" si="12"/>
        <v>2200.6</v>
      </c>
      <c r="F13" s="10">
        <f t="shared" si="12"/>
        <v>102.9</v>
      </c>
      <c r="G13" s="139">
        <f t="shared" si="1"/>
        <v>0</v>
      </c>
      <c r="H13" s="18">
        <v>0</v>
      </c>
      <c r="I13" s="18">
        <v>0</v>
      </c>
      <c r="J13" s="139">
        <f t="shared" si="13"/>
        <v>1790.4</v>
      </c>
      <c r="K13" s="18">
        <v>1716</v>
      </c>
      <c r="L13" s="18">
        <v>74.4</v>
      </c>
      <c r="M13" s="139">
        <f t="shared" si="14"/>
        <v>155.4</v>
      </c>
      <c r="N13" s="18">
        <v>143.9</v>
      </c>
      <c r="O13" s="18">
        <v>11.5</v>
      </c>
      <c r="P13" s="139">
        <f t="shared" si="15"/>
        <v>340.8</v>
      </c>
      <c r="Q13" s="18">
        <v>340.7</v>
      </c>
      <c r="R13" s="18">
        <v>0.1</v>
      </c>
      <c r="S13" s="139">
        <f t="shared" si="16"/>
        <v>0</v>
      </c>
      <c r="T13" s="18">
        <v>0</v>
      </c>
      <c r="U13" s="18">
        <v>0</v>
      </c>
      <c r="V13" s="139">
        <f t="shared" si="17"/>
        <v>16.9</v>
      </c>
      <c r="W13" s="18">
        <v>0</v>
      </c>
      <c r="X13" s="18">
        <v>16.9</v>
      </c>
      <c r="Y13" s="140">
        <v>754.1</v>
      </c>
      <c r="Z13" s="141">
        <f t="shared" si="2"/>
        <v>3057.6000000000004</v>
      </c>
      <c r="AA13" s="142">
        <f t="shared" si="3"/>
        <v>2303.5000000000005</v>
      </c>
      <c r="AB13" s="19">
        <f t="shared" si="4"/>
        <v>1962.7000000000003</v>
      </c>
      <c r="AC13" s="20">
        <f t="shared" si="5"/>
        <v>340.8</v>
      </c>
      <c r="AD13" s="143">
        <f t="shared" si="6"/>
        <v>603.0452015561107</v>
      </c>
      <c r="AE13" s="40">
        <f t="shared" si="7"/>
        <v>513.8254035572729</v>
      </c>
      <c r="AF13" s="41">
        <f t="shared" si="8"/>
        <v>89.21979799883762</v>
      </c>
      <c r="AG13" s="144">
        <f t="shared" si="9"/>
        <v>800.4649482430926</v>
      </c>
      <c r="AH13" s="145">
        <f t="shared" si="10"/>
        <v>197.419746686982</v>
      </c>
      <c r="AI13" s="24">
        <f t="shared" si="11"/>
        <v>14.794877360538308</v>
      </c>
    </row>
    <row r="14" spans="1:35" s="16" customFormat="1" ht="19.5" customHeight="1">
      <c r="A14" s="14">
        <v>9</v>
      </c>
      <c r="B14" s="15" t="s">
        <v>28</v>
      </c>
      <c r="C14" s="137">
        <v>20813</v>
      </c>
      <c r="D14" s="138">
        <f t="shared" si="12"/>
        <v>331.79999999999995</v>
      </c>
      <c r="E14" s="10">
        <f>H14+K14+N14+Q14+T14+W14</f>
        <v>268.8</v>
      </c>
      <c r="F14" s="10">
        <f t="shared" si="12"/>
        <v>63</v>
      </c>
      <c r="G14" s="139">
        <f t="shared" si="1"/>
        <v>0</v>
      </c>
      <c r="H14" s="21">
        <v>0</v>
      </c>
      <c r="I14" s="21">
        <v>0</v>
      </c>
      <c r="J14" s="139">
        <f t="shared" si="13"/>
        <v>253</v>
      </c>
      <c r="K14" s="21">
        <v>203.4</v>
      </c>
      <c r="L14" s="21">
        <v>49.6</v>
      </c>
      <c r="M14" s="139">
        <f t="shared" si="14"/>
        <v>6.7</v>
      </c>
      <c r="N14" s="21">
        <v>0.3</v>
      </c>
      <c r="O14" s="21">
        <v>6.4</v>
      </c>
      <c r="P14" s="139">
        <f t="shared" si="15"/>
        <v>72.1</v>
      </c>
      <c r="Q14" s="21">
        <v>65.1</v>
      </c>
      <c r="R14" s="21">
        <v>7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36</v>
      </c>
      <c r="Z14" s="141">
        <f t="shared" si="2"/>
        <v>367.79999999999995</v>
      </c>
      <c r="AA14" s="142">
        <f t="shared" si="3"/>
        <v>331.79999999999995</v>
      </c>
      <c r="AB14" s="19">
        <f>G14+J14+M14+S14+V14</f>
        <v>259.7</v>
      </c>
      <c r="AC14" s="20">
        <f>P14</f>
        <v>72.1</v>
      </c>
      <c r="AD14" s="146">
        <f t="shared" si="6"/>
        <v>531.3986450775957</v>
      </c>
      <c r="AE14" s="40">
        <f t="shared" si="7"/>
        <v>415.92594372107175</v>
      </c>
      <c r="AF14" s="41">
        <f t="shared" si="8"/>
        <v>115.47270135652396</v>
      </c>
      <c r="AG14" s="144">
        <f t="shared" si="9"/>
        <v>589.054917599577</v>
      </c>
      <c r="AH14" s="147">
        <f t="shared" si="10"/>
        <v>57.65627252198146</v>
      </c>
      <c r="AI14" s="24">
        <f>AC14*100/AA14</f>
        <v>21.729957805907173</v>
      </c>
    </row>
    <row r="15" spans="1:35" s="16" customFormat="1" ht="19.5" customHeight="1">
      <c r="A15" s="14">
        <v>10</v>
      </c>
      <c r="B15" s="15" t="s">
        <v>29</v>
      </c>
      <c r="C15" s="137">
        <v>37617</v>
      </c>
      <c r="D15" s="138">
        <f t="shared" si="12"/>
        <v>807.0999999999999</v>
      </c>
      <c r="E15" s="10">
        <f t="shared" si="12"/>
        <v>750.6999999999999</v>
      </c>
      <c r="F15" s="10">
        <f t="shared" si="12"/>
        <v>56.4</v>
      </c>
      <c r="G15" s="139">
        <f t="shared" si="1"/>
        <v>614.3</v>
      </c>
      <c r="H15" s="21">
        <v>614.3</v>
      </c>
      <c r="I15" s="21">
        <v>0</v>
      </c>
      <c r="J15" s="139">
        <f t="shared" si="13"/>
        <v>43.4</v>
      </c>
      <c r="K15" s="21">
        <v>0</v>
      </c>
      <c r="L15" s="21">
        <v>43.4</v>
      </c>
      <c r="M15" s="139">
        <f t="shared" si="14"/>
        <v>3.6</v>
      </c>
      <c r="N15" s="21">
        <v>0</v>
      </c>
      <c r="O15" s="21">
        <v>3.6</v>
      </c>
      <c r="P15" s="139">
        <f t="shared" si="15"/>
        <v>130.8</v>
      </c>
      <c r="Q15" s="21">
        <v>130.8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15</v>
      </c>
      <c r="W15" s="21">
        <v>5.6</v>
      </c>
      <c r="X15" s="21">
        <v>9.4</v>
      </c>
      <c r="Y15" s="140">
        <v>416.8</v>
      </c>
      <c r="Z15" s="141">
        <f t="shared" si="2"/>
        <v>1223.8999999999999</v>
      </c>
      <c r="AA15" s="142">
        <f t="shared" si="3"/>
        <v>807.0999999999999</v>
      </c>
      <c r="AB15" s="19">
        <f>G15+J15+M15+S15+V15</f>
        <v>676.3</v>
      </c>
      <c r="AC15" s="20">
        <f>P15</f>
        <v>130.8</v>
      </c>
      <c r="AD15" s="143">
        <f t="shared" si="6"/>
        <v>715.1908268424736</v>
      </c>
      <c r="AE15" s="40">
        <f t="shared" si="7"/>
        <v>599.285783909757</v>
      </c>
      <c r="AF15" s="41">
        <f t="shared" si="8"/>
        <v>115.9050429327166</v>
      </c>
      <c r="AG15" s="144">
        <f t="shared" si="9"/>
        <v>1084.5273856678273</v>
      </c>
      <c r="AH15" s="145">
        <f t="shared" si="10"/>
        <v>369.3365588253538</v>
      </c>
      <c r="AI15" s="24">
        <f>AC15*100/AA15</f>
        <v>16.206170239127747</v>
      </c>
    </row>
    <row r="16" spans="1:35" s="13" customFormat="1" ht="19.5" customHeight="1">
      <c r="A16" s="17">
        <v>11</v>
      </c>
      <c r="B16" s="15" t="s">
        <v>30</v>
      </c>
      <c r="C16" s="137">
        <v>29807</v>
      </c>
      <c r="D16" s="138">
        <f t="shared" si="12"/>
        <v>662.6999999999999</v>
      </c>
      <c r="E16" s="10">
        <f t="shared" si="12"/>
        <v>624.8999999999999</v>
      </c>
      <c r="F16" s="10">
        <f t="shared" si="12"/>
        <v>37.8</v>
      </c>
      <c r="G16" s="139">
        <f t="shared" si="1"/>
        <v>0</v>
      </c>
      <c r="H16" s="18">
        <v>0</v>
      </c>
      <c r="I16" s="18">
        <v>0</v>
      </c>
      <c r="J16" s="139">
        <f t="shared" si="13"/>
        <v>460.5</v>
      </c>
      <c r="K16" s="18">
        <v>447.9</v>
      </c>
      <c r="L16" s="18">
        <v>12.6</v>
      </c>
      <c r="M16" s="139">
        <f t="shared" si="14"/>
        <v>24.7</v>
      </c>
      <c r="N16" s="18">
        <v>18.4</v>
      </c>
      <c r="O16" s="18">
        <v>6.3</v>
      </c>
      <c r="P16" s="139">
        <f t="shared" si="15"/>
        <v>138.60000000000002</v>
      </c>
      <c r="Q16" s="18">
        <v>136.3</v>
      </c>
      <c r="R16" s="18">
        <v>2.3</v>
      </c>
      <c r="S16" s="139">
        <f t="shared" si="16"/>
        <v>0</v>
      </c>
      <c r="T16" s="18">
        <v>0</v>
      </c>
      <c r="U16" s="18">
        <v>0</v>
      </c>
      <c r="V16" s="139">
        <f t="shared" si="17"/>
        <v>38.900000000000006</v>
      </c>
      <c r="W16" s="18">
        <v>22.3</v>
      </c>
      <c r="X16" s="18">
        <v>16.6</v>
      </c>
      <c r="Y16" s="140">
        <v>202.2</v>
      </c>
      <c r="Z16" s="141">
        <f t="shared" si="2"/>
        <v>864.8999999999999</v>
      </c>
      <c r="AA16" s="142">
        <f t="shared" si="3"/>
        <v>662.7</v>
      </c>
      <c r="AB16" s="19">
        <f t="shared" si="4"/>
        <v>524.1</v>
      </c>
      <c r="AC16" s="20">
        <f t="shared" si="5"/>
        <v>138.60000000000002</v>
      </c>
      <c r="AD16" s="143">
        <f t="shared" si="6"/>
        <v>741.1010836380716</v>
      </c>
      <c r="AE16" s="40">
        <f t="shared" si="7"/>
        <v>586.1039353172073</v>
      </c>
      <c r="AF16" s="41">
        <f t="shared" si="8"/>
        <v>154.99714832086426</v>
      </c>
      <c r="AG16" s="144">
        <f t="shared" si="9"/>
        <v>967.2224645217565</v>
      </c>
      <c r="AH16" s="145">
        <f t="shared" si="10"/>
        <v>226.12138088368502</v>
      </c>
      <c r="AI16" s="24">
        <f t="shared" si="11"/>
        <v>20.914440923494794</v>
      </c>
    </row>
    <row r="17" spans="1:35" s="13" customFormat="1" ht="19.5" customHeight="1">
      <c r="A17" s="17">
        <v>12</v>
      </c>
      <c r="B17" s="15" t="s">
        <v>31</v>
      </c>
      <c r="C17" s="137">
        <v>28623</v>
      </c>
      <c r="D17" s="138">
        <f t="shared" si="12"/>
        <v>649.4000000000001</v>
      </c>
      <c r="E17" s="10">
        <f t="shared" si="12"/>
        <v>550.6</v>
      </c>
      <c r="F17" s="10">
        <f t="shared" si="12"/>
        <v>98.8</v>
      </c>
      <c r="G17" s="139">
        <f t="shared" si="1"/>
        <v>0</v>
      </c>
      <c r="H17" s="18">
        <v>0</v>
      </c>
      <c r="I17" s="18">
        <v>0</v>
      </c>
      <c r="J17" s="139">
        <f t="shared" si="13"/>
        <v>491.6</v>
      </c>
      <c r="K17" s="18">
        <v>422.1</v>
      </c>
      <c r="L17" s="18">
        <v>69.5</v>
      </c>
      <c r="M17" s="139">
        <f t="shared" si="14"/>
        <v>1</v>
      </c>
      <c r="N17" s="18">
        <v>0</v>
      </c>
      <c r="O17" s="18">
        <v>1</v>
      </c>
      <c r="P17" s="139">
        <f t="shared" si="15"/>
        <v>156.8</v>
      </c>
      <c r="Q17" s="18">
        <v>128.5</v>
      </c>
      <c r="R17" s="18">
        <v>28.3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276.1</v>
      </c>
      <c r="Z17" s="141">
        <f t="shared" si="2"/>
        <v>925.5000000000001</v>
      </c>
      <c r="AA17" s="142">
        <f t="shared" si="3"/>
        <v>649.4000000000001</v>
      </c>
      <c r="AB17" s="19">
        <f t="shared" si="4"/>
        <v>492.6</v>
      </c>
      <c r="AC17" s="20">
        <f t="shared" si="5"/>
        <v>156.8</v>
      </c>
      <c r="AD17" s="143">
        <f t="shared" si="6"/>
        <v>756.2682691075942</v>
      </c>
      <c r="AE17" s="40">
        <f t="shared" si="7"/>
        <v>573.6645355133984</v>
      </c>
      <c r="AF17" s="41">
        <f t="shared" si="8"/>
        <v>182.60373359419583</v>
      </c>
      <c r="AG17" s="144">
        <f t="shared" si="9"/>
        <v>1077.8045627642107</v>
      </c>
      <c r="AH17" s="145">
        <f t="shared" si="10"/>
        <v>321.53629365661646</v>
      </c>
      <c r="AI17" s="24">
        <f t="shared" si="11"/>
        <v>24.145364952263627</v>
      </c>
    </row>
    <row r="18" spans="1:35" s="13" customFormat="1" ht="19.5" customHeight="1">
      <c r="A18" s="17">
        <v>13</v>
      </c>
      <c r="B18" s="15" t="s">
        <v>32</v>
      </c>
      <c r="C18" s="137">
        <v>124633</v>
      </c>
      <c r="D18" s="138">
        <f t="shared" si="12"/>
        <v>2272.3</v>
      </c>
      <c r="E18" s="10">
        <f t="shared" si="12"/>
        <v>2167.9</v>
      </c>
      <c r="F18" s="10">
        <f t="shared" si="12"/>
        <v>104.4</v>
      </c>
      <c r="G18" s="139">
        <f t="shared" si="1"/>
        <v>0</v>
      </c>
      <c r="H18" s="18">
        <v>0</v>
      </c>
      <c r="I18" s="18">
        <v>0</v>
      </c>
      <c r="J18" s="139">
        <f t="shared" si="13"/>
        <v>1754.6000000000001</v>
      </c>
      <c r="K18" s="18">
        <v>1680.2</v>
      </c>
      <c r="L18" s="18">
        <v>74.4</v>
      </c>
      <c r="M18" s="139">
        <f t="shared" si="14"/>
        <v>138.3</v>
      </c>
      <c r="N18" s="18">
        <v>108.3</v>
      </c>
      <c r="O18" s="18">
        <v>30</v>
      </c>
      <c r="P18" s="139">
        <f t="shared" si="15"/>
        <v>379.4</v>
      </c>
      <c r="Q18" s="18">
        <v>379.4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968.6</v>
      </c>
      <c r="Z18" s="141">
        <f t="shared" si="2"/>
        <v>3240.9</v>
      </c>
      <c r="AA18" s="142">
        <f t="shared" si="3"/>
        <v>2272.3</v>
      </c>
      <c r="AB18" s="19">
        <f t="shared" si="4"/>
        <v>1892.9</v>
      </c>
      <c r="AC18" s="20">
        <f t="shared" si="5"/>
        <v>379.4</v>
      </c>
      <c r="AD18" s="143">
        <f t="shared" si="6"/>
        <v>607.7309647792587</v>
      </c>
      <c r="AE18" s="40">
        <f t="shared" si="7"/>
        <v>506.2597118473171</v>
      </c>
      <c r="AF18" s="41">
        <f t="shared" si="8"/>
        <v>101.4712529319415</v>
      </c>
      <c r="AG18" s="135">
        <f t="shared" si="9"/>
        <v>866.7848804088804</v>
      </c>
      <c r="AH18" s="145">
        <f t="shared" si="10"/>
        <v>259.0539156296219</v>
      </c>
      <c r="AI18" s="24">
        <f t="shared" si="11"/>
        <v>16.696738986929542</v>
      </c>
    </row>
    <row r="19" spans="1:35" s="13" customFormat="1" ht="19.5" customHeight="1">
      <c r="A19" s="17">
        <v>14</v>
      </c>
      <c r="B19" s="15" t="s">
        <v>33</v>
      </c>
      <c r="C19" s="137">
        <v>18091</v>
      </c>
      <c r="D19" s="138">
        <f t="shared" si="12"/>
        <v>399.2</v>
      </c>
      <c r="E19" s="10">
        <f t="shared" si="12"/>
        <v>387.8</v>
      </c>
      <c r="F19" s="10">
        <f t="shared" si="12"/>
        <v>11.399999999999999</v>
      </c>
      <c r="G19" s="139">
        <f t="shared" si="1"/>
        <v>0</v>
      </c>
      <c r="H19" s="18">
        <v>0</v>
      </c>
      <c r="I19" s="18">
        <v>0</v>
      </c>
      <c r="J19" s="139">
        <f t="shared" si="13"/>
        <v>318.3</v>
      </c>
      <c r="K19" s="18">
        <v>315.5</v>
      </c>
      <c r="L19" s="18">
        <v>2.8</v>
      </c>
      <c r="M19" s="139">
        <f t="shared" si="14"/>
        <v>0</v>
      </c>
      <c r="N19" s="18">
        <v>0</v>
      </c>
      <c r="O19" s="18">
        <v>0</v>
      </c>
      <c r="P19" s="139">
        <f t="shared" si="15"/>
        <v>62</v>
      </c>
      <c r="Q19" s="18">
        <v>62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18.9</v>
      </c>
      <c r="W19" s="18">
        <v>10.3</v>
      </c>
      <c r="X19" s="18">
        <v>8.6</v>
      </c>
      <c r="Y19" s="140">
        <v>131.6</v>
      </c>
      <c r="Z19" s="141">
        <f t="shared" si="2"/>
        <v>530.8</v>
      </c>
      <c r="AA19" s="142">
        <f t="shared" si="3"/>
        <v>399.2</v>
      </c>
      <c r="AB19" s="19">
        <f t="shared" si="4"/>
        <v>337.2</v>
      </c>
      <c r="AC19" s="20">
        <f t="shared" si="5"/>
        <v>62</v>
      </c>
      <c r="AD19" s="143">
        <f t="shared" si="6"/>
        <v>735.5406924253311</v>
      </c>
      <c r="AE19" s="40">
        <f t="shared" si="7"/>
        <v>621.3034105356254</v>
      </c>
      <c r="AF19" s="41">
        <f t="shared" si="8"/>
        <v>114.23728188970574</v>
      </c>
      <c r="AG19" s="135">
        <f t="shared" si="9"/>
        <v>978.0185359202547</v>
      </c>
      <c r="AH19" s="145">
        <f t="shared" si="10"/>
        <v>242.47784349492377</v>
      </c>
      <c r="AI19" s="24">
        <f t="shared" si="11"/>
        <v>15.531062124248498</v>
      </c>
    </row>
    <row r="20" spans="1:35" s="13" customFormat="1" ht="19.5" customHeight="1">
      <c r="A20" s="17">
        <v>15</v>
      </c>
      <c r="B20" s="15" t="s">
        <v>34</v>
      </c>
      <c r="C20" s="137">
        <v>7286</v>
      </c>
      <c r="D20" s="138">
        <f t="shared" si="12"/>
        <v>161.2</v>
      </c>
      <c r="E20" s="10">
        <f t="shared" si="12"/>
        <v>134.4</v>
      </c>
      <c r="F20" s="10">
        <f t="shared" si="12"/>
        <v>26.8</v>
      </c>
      <c r="G20" s="139">
        <f>SUM(H20:I20)</f>
        <v>0</v>
      </c>
      <c r="H20" s="18">
        <v>0</v>
      </c>
      <c r="I20" s="18">
        <v>0</v>
      </c>
      <c r="J20" s="139">
        <f>SUM(K20:L20)</f>
        <v>89</v>
      </c>
      <c r="K20" s="18">
        <v>86.4</v>
      </c>
      <c r="L20" s="18">
        <v>2.6</v>
      </c>
      <c r="M20" s="139">
        <f>SUM(N20:O20)</f>
        <v>41.5</v>
      </c>
      <c r="N20" s="18">
        <v>17.3</v>
      </c>
      <c r="O20" s="18">
        <v>24.2</v>
      </c>
      <c r="P20" s="139">
        <f>SUM(Q20:R20)</f>
        <v>30.7</v>
      </c>
      <c r="Q20" s="18">
        <v>30.7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44.3</v>
      </c>
      <c r="Z20" s="141">
        <f>D20+Y20</f>
        <v>205.5</v>
      </c>
      <c r="AA20" s="142">
        <f>SUM(AB20:AC20)</f>
        <v>161.2</v>
      </c>
      <c r="AB20" s="19">
        <f>G20+J20+M20+S20+V20</f>
        <v>130.5</v>
      </c>
      <c r="AC20" s="20">
        <f>P20</f>
        <v>30.7</v>
      </c>
      <c r="AD20" s="143">
        <f t="shared" si="6"/>
        <v>737.4874187940342</v>
      </c>
      <c r="AE20" s="40">
        <f t="shared" si="7"/>
        <v>597.0354103760637</v>
      </c>
      <c r="AF20" s="41">
        <f t="shared" si="8"/>
        <v>140.45200841797055</v>
      </c>
      <c r="AG20" s="144">
        <f t="shared" si="9"/>
        <v>940.159209442767</v>
      </c>
      <c r="AH20" s="145">
        <f t="shared" si="10"/>
        <v>202.67179064873272</v>
      </c>
      <c r="AI20" s="24">
        <f>AC20*100/AA20</f>
        <v>19.04466501240695</v>
      </c>
    </row>
    <row r="21" spans="1:35" s="13" customFormat="1" ht="19.5" customHeight="1">
      <c r="A21" s="17">
        <v>16</v>
      </c>
      <c r="B21" s="15" t="s">
        <v>35</v>
      </c>
      <c r="C21" s="137">
        <v>15174</v>
      </c>
      <c r="D21" s="138">
        <f t="shared" si="12"/>
        <v>289.1</v>
      </c>
      <c r="E21" s="10">
        <f t="shared" si="12"/>
        <v>277.8</v>
      </c>
      <c r="F21" s="10">
        <f t="shared" si="12"/>
        <v>11.3</v>
      </c>
      <c r="G21" s="139">
        <f>SUM(H21:I21)</f>
        <v>0</v>
      </c>
      <c r="H21" s="18">
        <v>0</v>
      </c>
      <c r="I21" s="18">
        <v>0</v>
      </c>
      <c r="J21" s="139">
        <f>SUM(K21:L21)</f>
        <v>220.20000000000002</v>
      </c>
      <c r="K21" s="18">
        <v>212.9</v>
      </c>
      <c r="L21" s="18">
        <v>7.3</v>
      </c>
      <c r="M21" s="139">
        <f>SUM(N21:O21)</f>
        <v>11.5</v>
      </c>
      <c r="N21" s="18">
        <v>9</v>
      </c>
      <c r="O21" s="18">
        <v>2.5</v>
      </c>
      <c r="P21" s="139">
        <f>SUM(Q21:R21)</f>
        <v>56.6</v>
      </c>
      <c r="Q21" s="18">
        <v>55.9</v>
      </c>
      <c r="R21" s="18">
        <v>0.7</v>
      </c>
      <c r="S21" s="139">
        <f>SUM(T21:U21)</f>
        <v>0</v>
      </c>
      <c r="T21" s="18">
        <v>0</v>
      </c>
      <c r="U21" s="18">
        <v>0</v>
      </c>
      <c r="V21" s="139">
        <f>SUM(W21:X21)</f>
        <v>0.8</v>
      </c>
      <c r="W21" s="18">
        <v>0</v>
      </c>
      <c r="X21" s="18">
        <v>0.8</v>
      </c>
      <c r="Y21" s="140">
        <v>62.8</v>
      </c>
      <c r="Z21" s="141">
        <f t="shared" si="2"/>
        <v>351.90000000000003</v>
      </c>
      <c r="AA21" s="142">
        <f t="shared" si="3"/>
        <v>289.1</v>
      </c>
      <c r="AB21" s="19">
        <f t="shared" si="4"/>
        <v>232.50000000000003</v>
      </c>
      <c r="AC21" s="20">
        <f t="shared" si="5"/>
        <v>56.6</v>
      </c>
      <c r="AD21" s="143">
        <f t="shared" si="6"/>
        <v>635.0775449233338</v>
      </c>
      <c r="AE21" s="40">
        <f t="shared" si="7"/>
        <v>510.7420587847635</v>
      </c>
      <c r="AF21" s="41">
        <f t="shared" si="8"/>
        <v>124.33548613857036</v>
      </c>
      <c r="AG21" s="144">
        <f t="shared" si="9"/>
        <v>773.0328192961646</v>
      </c>
      <c r="AH21" s="145">
        <f t="shared" si="10"/>
        <v>137.95527437283073</v>
      </c>
      <c r="AI21" s="24">
        <f t="shared" si="11"/>
        <v>19.578000691802142</v>
      </c>
    </row>
    <row r="22" spans="1:35" s="13" customFormat="1" ht="19.5" customHeight="1">
      <c r="A22" s="17">
        <v>17</v>
      </c>
      <c r="B22" s="15" t="s">
        <v>36</v>
      </c>
      <c r="C22" s="137">
        <v>54342</v>
      </c>
      <c r="D22" s="138">
        <f t="shared" si="12"/>
        <v>1199.7</v>
      </c>
      <c r="E22" s="10">
        <f t="shared" si="12"/>
        <v>1114.8999999999999</v>
      </c>
      <c r="F22" s="10">
        <f t="shared" si="12"/>
        <v>84.8</v>
      </c>
      <c r="G22" s="139">
        <f t="shared" si="1"/>
        <v>0</v>
      </c>
      <c r="H22" s="18">
        <v>0</v>
      </c>
      <c r="I22" s="18">
        <v>0</v>
      </c>
      <c r="J22" s="139">
        <f t="shared" si="13"/>
        <v>902</v>
      </c>
      <c r="K22" s="18">
        <v>866.5</v>
      </c>
      <c r="L22" s="18">
        <v>35.5</v>
      </c>
      <c r="M22" s="139">
        <v>0</v>
      </c>
      <c r="N22" s="18">
        <v>0</v>
      </c>
      <c r="O22" s="18">
        <v>0</v>
      </c>
      <c r="P22" s="139">
        <f t="shared" si="15"/>
        <v>208.9</v>
      </c>
      <c r="Q22" s="18">
        <v>202.6</v>
      </c>
      <c r="R22" s="18">
        <v>6.3</v>
      </c>
      <c r="S22" s="139">
        <f t="shared" si="16"/>
        <v>0</v>
      </c>
      <c r="T22" s="18">
        <v>0</v>
      </c>
      <c r="U22" s="18">
        <v>0</v>
      </c>
      <c r="V22" s="139">
        <f t="shared" si="17"/>
        <v>88.8</v>
      </c>
      <c r="W22" s="18">
        <v>45.8</v>
      </c>
      <c r="X22" s="18">
        <v>43</v>
      </c>
      <c r="Y22" s="140">
        <v>299.7</v>
      </c>
      <c r="Z22" s="141">
        <f t="shared" si="2"/>
        <v>1499.4</v>
      </c>
      <c r="AA22" s="142">
        <f t="shared" si="3"/>
        <v>1199.7</v>
      </c>
      <c r="AB22" s="19">
        <f t="shared" si="4"/>
        <v>990.8</v>
      </c>
      <c r="AC22" s="20">
        <f t="shared" si="5"/>
        <v>208.9</v>
      </c>
      <c r="AD22" s="143">
        <f t="shared" si="6"/>
        <v>735.8948879319862</v>
      </c>
      <c r="AE22" s="40">
        <f t="shared" si="7"/>
        <v>607.7558180903659</v>
      </c>
      <c r="AF22" s="41">
        <f t="shared" si="8"/>
        <v>128.13906984162037</v>
      </c>
      <c r="AG22" s="144">
        <f t="shared" si="9"/>
        <v>919.7305951197969</v>
      </c>
      <c r="AH22" s="145">
        <f t="shared" si="10"/>
        <v>183.83570718781053</v>
      </c>
      <c r="AI22" s="24">
        <f t="shared" si="11"/>
        <v>17.412686504959574</v>
      </c>
    </row>
    <row r="23" spans="1:35" s="13" customFormat="1" ht="19.5" customHeight="1">
      <c r="A23" s="17">
        <v>18</v>
      </c>
      <c r="B23" s="15" t="s">
        <v>37</v>
      </c>
      <c r="C23" s="137">
        <v>33989</v>
      </c>
      <c r="D23" s="138">
        <f t="shared" si="12"/>
        <v>592.9</v>
      </c>
      <c r="E23" s="10">
        <f t="shared" si="12"/>
        <v>545.8</v>
      </c>
      <c r="F23" s="10">
        <f t="shared" si="12"/>
        <v>47.099999999999994</v>
      </c>
      <c r="G23" s="139">
        <v>0</v>
      </c>
      <c r="H23" s="18">
        <v>0</v>
      </c>
      <c r="I23" s="22">
        <v>0</v>
      </c>
      <c r="J23" s="139">
        <f t="shared" si="13"/>
        <v>365.8</v>
      </c>
      <c r="K23" s="18">
        <v>333</v>
      </c>
      <c r="L23" s="18">
        <v>32.8</v>
      </c>
      <c r="M23" s="139">
        <f t="shared" si="14"/>
        <v>0</v>
      </c>
      <c r="N23" s="18">
        <v>0</v>
      </c>
      <c r="O23" s="18">
        <v>0</v>
      </c>
      <c r="P23" s="139">
        <f t="shared" si="15"/>
        <v>167.5</v>
      </c>
      <c r="Q23" s="18">
        <v>166</v>
      </c>
      <c r="R23" s="18">
        <v>1.5</v>
      </c>
      <c r="S23" s="139">
        <v>0</v>
      </c>
      <c r="T23" s="18">
        <v>0</v>
      </c>
      <c r="U23" s="18">
        <v>0</v>
      </c>
      <c r="V23" s="139">
        <f t="shared" si="17"/>
        <v>59.599999999999994</v>
      </c>
      <c r="W23" s="18">
        <v>46.8</v>
      </c>
      <c r="X23" s="18">
        <v>12.8</v>
      </c>
      <c r="Y23" s="140">
        <v>329.2</v>
      </c>
      <c r="Z23" s="141">
        <f t="shared" si="2"/>
        <v>922.0999999999999</v>
      </c>
      <c r="AA23" s="142">
        <f t="shared" si="3"/>
        <v>592.9</v>
      </c>
      <c r="AB23" s="19">
        <f t="shared" si="4"/>
        <v>425.4</v>
      </c>
      <c r="AC23" s="20">
        <f t="shared" si="5"/>
        <v>167.5</v>
      </c>
      <c r="AD23" s="143">
        <f t="shared" si="6"/>
        <v>581.4626300665902</v>
      </c>
      <c r="AE23" s="40">
        <f t="shared" si="7"/>
        <v>417.1937979934685</v>
      </c>
      <c r="AF23" s="41">
        <f t="shared" si="8"/>
        <v>164.2688320731217</v>
      </c>
      <c r="AG23" s="144">
        <f t="shared" si="9"/>
        <v>904.3121794306</v>
      </c>
      <c r="AH23" s="145">
        <f t="shared" si="10"/>
        <v>322.8495493640099</v>
      </c>
      <c r="AI23" s="24">
        <f t="shared" si="11"/>
        <v>28.25096980941137</v>
      </c>
    </row>
    <row r="24" spans="1:35" s="13" customFormat="1" ht="19.5" customHeight="1">
      <c r="A24" s="17">
        <v>19</v>
      </c>
      <c r="B24" s="15" t="s">
        <v>38</v>
      </c>
      <c r="C24" s="137">
        <v>26706</v>
      </c>
      <c r="D24" s="138">
        <f t="shared" si="12"/>
        <v>516.4</v>
      </c>
      <c r="E24" s="10">
        <f t="shared" si="12"/>
        <v>450.09999999999997</v>
      </c>
      <c r="F24" s="10">
        <f t="shared" si="12"/>
        <v>66.3</v>
      </c>
      <c r="G24" s="139">
        <v>0</v>
      </c>
      <c r="H24" s="18">
        <v>0</v>
      </c>
      <c r="I24" s="18">
        <v>0</v>
      </c>
      <c r="J24" s="139">
        <f t="shared" si="13"/>
        <v>330.4</v>
      </c>
      <c r="K24" s="18">
        <v>280.4</v>
      </c>
      <c r="L24" s="18">
        <v>50</v>
      </c>
      <c r="M24" s="139">
        <f t="shared" si="14"/>
        <v>0</v>
      </c>
      <c r="N24" s="18">
        <v>0</v>
      </c>
      <c r="O24" s="18">
        <v>0</v>
      </c>
      <c r="P24" s="139">
        <f t="shared" si="15"/>
        <v>136.29999999999998</v>
      </c>
      <c r="Q24" s="18">
        <v>134.7</v>
      </c>
      <c r="R24" s="18">
        <v>1.6</v>
      </c>
      <c r="S24" s="139">
        <v>0</v>
      </c>
      <c r="T24" s="18">
        <v>0</v>
      </c>
      <c r="U24" s="18">
        <v>0</v>
      </c>
      <c r="V24" s="139">
        <f t="shared" si="17"/>
        <v>49.7</v>
      </c>
      <c r="W24" s="18">
        <v>35</v>
      </c>
      <c r="X24" s="18">
        <v>14.7</v>
      </c>
      <c r="Y24" s="140">
        <v>421.5</v>
      </c>
      <c r="Z24" s="141">
        <f t="shared" si="2"/>
        <v>937.9</v>
      </c>
      <c r="AA24" s="142">
        <f t="shared" si="3"/>
        <v>516.4</v>
      </c>
      <c r="AB24" s="19">
        <f t="shared" si="4"/>
        <v>380.09999999999997</v>
      </c>
      <c r="AC24" s="20">
        <f t="shared" si="5"/>
        <v>136.29999999999998</v>
      </c>
      <c r="AD24" s="143">
        <f t="shared" si="6"/>
        <v>644.5492897975486</v>
      </c>
      <c r="AE24" s="40">
        <f t="shared" si="7"/>
        <v>474.4252227963753</v>
      </c>
      <c r="AF24" s="41">
        <f t="shared" si="8"/>
        <v>170.12406700117324</v>
      </c>
      <c r="AG24" s="144">
        <f t="shared" si="9"/>
        <v>1170.6482937666942</v>
      </c>
      <c r="AH24" s="145">
        <f t="shared" si="10"/>
        <v>526.0990039691454</v>
      </c>
      <c r="AI24" s="24">
        <f t="shared" si="11"/>
        <v>26.394268009295118</v>
      </c>
    </row>
    <row r="25" spans="1:35" s="13" customFormat="1" ht="19.5" customHeight="1">
      <c r="A25" s="17">
        <v>20</v>
      </c>
      <c r="B25" s="15" t="s">
        <v>39</v>
      </c>
      <c r="C25" s="137">
        <v>6649</v>
      </c>
      <c r="D25" s="138">
        <f t="shared" si="12"/>
        <v>89.30000000000001</v>
      </c>
      <c r="E25" s="10">
        <f t="shared" si="12"/>
        <v>88.5</v>
      </c>
      <c r="F25" s="10">
        <f t="shared" si="12"/>
        <v>0.8</v>
      </c>
      <c r="G25" s="139">
        <f t="shared" si="1"/>
        <v>0</v>
      </c>
      <c r="H25" s="18">
        <v>0</v>
      </c>
      <c r="I25" s="18">
        <v>0</v>
      </c>
      <c r="J25" s="139">
        <f t="shared" si="13"/>
        <v>67.9</v>
      </c>
      <c r="K25" s="18">
        <v>67.9</v>
      </c>
      <c r="L25" s="18">
        <v>0</v>
      </c>
      <c r="M25" s="139">
        <f t="shared" si="14"/>
        <v>3.4000000000000004</v>
      </c>
      <c r="N25" s="18">
        <v>2.6</v>
      </c>
      <c r="O25" s="18">
        <v>0.8</v>
      </c>
      <c r="P25" s="139">
        <f t="shared" si="15"/>
        <v>18</v>
      </c>
      <c r="Q25" s="18">
        <v>18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0</v>
      </c>
      <c r="W25" s="18">
        <v>0</v>
      </c>
      <c r="X25" s="18">
        <v>0</v>
      </c>
      <c r="Y25" s="140">
        <v>48</v>
      </c>
      <c r="Z25" s="141">
        <f t="shared" si="2"/>
        <v>137.3</v>
      </c>
      <c r="AA25" s="142">
        <f t="shared" si="3"/>
        <v>89.30000000000001</v>
      </c>
      <c r="AB25" s="19">
        <f t="shared" si="4"/>
        <v>71.30000000000001</v>
      </c>
      <c r="AC25" s="20">
        <f t="shared" si="5"/>
        <v>18</v>
      </c>
      <c r="AD25" s="143">
        <f t="shared" si="6"/>
        <v>447.6863688775255</v>
      </c>
      <c r="AE25" s="40">
        <f t="shared" si="7"/>
        <v>357.4472351732091</v>
      </c>
      <c r="AF25" s="41">
        <f t="shared" si="8"/>
        <v>90.23913370431644</v>
      </c>
      <c r="AG25" s="144">
        <f t="shared" si="9"/>
        <v>688.3240587557026</v>
      </c>
      <c r="AH25" s="145">
        <f t="shared" si="10"/>
        <v>240.63768987817718</v>
      </c>
      <c r="AI25" s="24">
        <f t="shared" si="11"/>
        <v>20.156774916013436</v>
      </c>
    </row>
    <row r="26" spans="1:35" s="13" customFormat="1" ht="19.5" customHeight="1">
      <c r="A26" s="17">
        <v>21</v>
      </c>
      <c r="B26" s="15" t="s">
        <v>40</v>
      </c>
      <c r="C26" s="137">
        <v>16222</v>
      </c>
      <c r="D26" s="138">
        <f t="shared" si="12"/>
        <v>242.1</v>
      </c>
      <c r="E26" s="10">
        <f t="shared" si="12"/>
        <v>220.89999999999998</v>
      </c>
      <c r="F26" s="10">
        <f t="shared" si="12"/>
        <v>21.2</v>
      </c>
      <c r="G26" s="139">
        <f t="shared" si="1"/>
        <v>0</v>
      </c>
      <c r="H26" s="18">
        <v>0</v>
      </c>
      <c r="I26" s="18">
        <v>0</v>
      </c>
      <c r="J26" s="139">
        <f t="shared" si="13"/>
        <v>175.2</v>
      </c>
      <c r="K26" s="18">
        <v>158.2</v>
      </c>
      <c r="L26" s="18">
        <v>17</v>
      </c>
      <c r="M26" s="139">
        <f t="shared" si="14"/>
        <v>8.8</v>
      </c>
      <c r="N26" s="18">
        <v>4.6</v>
      </c>
      <c r="O26" s="18">
        <v>4.2</v>
      </c>
      <c r="P26" s="139">
        <f t="shared" si="15"/>
        <v>58.1</v>
      </c>
      <c r="Q26" s="18">
        <v>58.1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124.9</v>
      </c>
      <c r="Z26" s="141">
        <f t="shared" si="2"/>
        <v>367</v>
      </c>
      <c r="AA26" s="142">
        <f t="shared" si="3"/>
        <v>242.1</v>
      </c>
      <c r="AB26" s="19">
        <f t="shared" si="4"/>
        <v>184</v>
      </c>
      <c r="AC26" s="20">
        <f t="shared" si="5"/>
        <v>58.1</v>
      </c>
      <c r="AD26" s="143">
        <f t="shared" si="6"/>
        <v>497.4725681173715</v>
      </c>
      <c r="AE26" s="40">
        <f t="shared" si="7"/>
        <v>378.0873710598775</v>
      </c>
      <c r="AF26" s="41">
        <f t="shared" si="8"/>
        <v>119.38519705749394</v>
      </c>
      <c r="AG26" s="144">
        <f t="shared" si="9"/>
        <v>754.1199194509514</v>
      </c>
      <c r="AH26" s="145">
        <f t="shared" si="10"/>
        <v>256.64735133357993</v>
      </c>
      <c r="AI26" s="24">
        <f t="shared" si="11"/>
        <v>23.99834779016935</v>
      </c>
    </row>
    <row r="27" spans="1:35" s="13" customFormat="1" ht="19.5" customHeight="1">
      <c r="A27" s="14">
        <v>22</v>
      </c>
      <c r="B27" s="15" t="s">
        <v>41</v>
      </c>
      <c r="C27" s="137">
        <v>8285</v>
      </c>
      <c r="D27" s="138">
        <f t="shared" si="12"/>
        <v>156.9</v>
      </c>
      <c r="E27" s="10">
        <f t="shared" si="12"/>
        <v>148.5</v>
      </c>
      <c r="F27" s="10">
        <f t="shared" si="12"/>
        <v>8.4</v>
      </c>
      <c r="G27" s="139">
        <f t="shared" si="1"/>
        <v>0</v>
      </c>
      <c r="H27" s="18">
        <v>0</v>
      </c>
      <c r="I27" s="18">
        <v>0</v>
      </c>
      <c r="J27" s="139">
        <f t="shared" si="13"/>
        <v>115.3</v>
      </c>
      <c r="K27" s="18">
        <v>109.7</v>
      </c>
      <c r="L27" s="18">
        <v>5.6</v>
      </c>
      <c r="M27" s="139">
        <f t="shared" si="14"/>
        <v>11.8</v>
      </c>
      <c r="N27" s="18">
        <v>10.8</v>
      </c>
      <c r="O27" s="18">
        <v>1</v>
      </c>
      <c r="P27" s="139">
        <f t="shared" si="15"/>
        <v>28</v>
      </c>
      <c r="Q27" s="18">
        <v>28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1.8</v>
      </c>
      <c r="W27" s="18">
        <v>0</v>
      </c>
      <c r="X27" s="18">
        <v>1.8</v>
      </c>
      <c r="Y27" s="140">
        <v>45.9</v>
      </c>
      <c r="Z27" s="141">
        <f t="shared" si="2"/>
        <v>202.8</v>
      </c>
      <c r="AA27" s="142">
        <f t="shared" si="3"/>
        <v>156.9</v>
      </c>
      <c r="AB27" s="19">
        <f t="shared" si="4"/>
        <v>128.9</v>
      </c>
      <c r="AC27" s="20">
        <f t="shared" si="5"/>
        <v>28</v>
      </c>
      <c r="AD27" s="143">
        <f t="shared" si="6"/>
        <v>631.2613156306578</v>
      </c>
      <c r="AE27" s="40">
        <f t="shared" si="7"/>
        <v>518.6079259706296</v>
      </c>
      <c r="AF27" s="41">
        <f t="shared" si="8"/>
        <v>112.65338966002815</v>
      </c>
      <c r="AG27" s="144">
        <f t="shared" si="9"/>
        <v>815.932407966204</v>
      </c>
      <c r="AH27" s="145">
        <f t="shared" si="10"/>
        <v>184.67109233554615</v>
      </c>
      <c r="AI27" s="24">
        <f t="shared" si="11"/>
        <v>17.84576163161249</v>
      </c>
    </row>
    <row r="28" spans="1:35" s="16" customFormat="1" ht="19.5" customHeight="1">
      <c r="A28" s="17">
        <v>23</v>
      </c>
      <c r="B28" s="15" t="s">
        <v>42</v>
      </c>
      <c r="C28" s="137">
        <v>6259</v>
      </c>
      <c r="D28" s="138">
        <f t="shared" si="12"/>
        <v>107.4</v>
      </c>
      <c r="E28" s="10">
        <f t="shared" si="12"/>
        <v>104.2</v>
      </c>
      <c r="F28" s="10">
        <f t="shared" si="12"/>
        <v>3.2</v>
      </c>
      <c r="G28" s="139">
        <f t="shared" si="1"/>
        <v>0</v>
      </c>
      <c r="H28" s="21">
        <v>0</v>
      </c>
      <c r="I28" s="21">
        <v>0</v>
      </c>
      <c r="J28" s="139">
        <f t="shared" si="13"/>
        <v>87.8</v>
      </c>
      <c r="K28" s="21">
        <v>85.3</v>
      </c>
      <c r="L28" s="21">
        <v>2.5</v>
      </c>
      <c r="M28" s="139">
        <f t="shared" si="14"/>
        <v>12.2</v>
      </c>
      <c r="N28" s="21">
        <v>12</v>
      </c>
      <c r="O28" s="21">
        <v>0.2</v>
      </c>
      <c r="P28" s="139">
        <f t="shared" si="15"/>
        <v>7.4</v>
      </c>
      <c r="Q28" s="21">
        <v>6.9</v>
      </c>
      <c r="R28" s="21">
        <v>0.5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107.4</v>
      </c>
      <c r="AA28" s="142">
        <f t="shared" si="3"/>
        <v>107.4</v>
      </c>
      <c r="AB28" s="19">
        <f t="shared" si="4"/>
        <v>100</v>
      </c>
      <c r="AC28" s="20">
        <f t="shared" si="5"/>
        <v>7.4</v>
      </c>
      <c r="AD28" s="143">
        <f t="shared" si="6"/>
        <v>571.9763540501677</v>
      </c>
      <c r="AE28" s="40">
        <f t="shared" si="7"/>
        <v>532.5664376630986</v>
      </c>
      <c r="AF28" s="41">
        <f t="shared" si="8"/>
        <v>39.40991638706929</v>
      </c>
      <c r="AG28" s="144">
        <f t="shared" si="9"/>
        <v>571.9763540501677</v>
      </c>
      <c r="AH28" s="145">
        <f t="shared" si="10"/>
        <v>0</v>
      </c>
      <c r="AI28" s="24">
        <f t="shared" si="11"/>
        <v>6.890130353817504</v>
      </c>
    </row>
    <row r="29" spans="1:35" s="16" customFormat="1" ht="19.5" customHeight="1">
      <c r="A29" s="17">
        <v>24</v>
      </c>
      <c r="B29" s="15" t="s">
        <v>43</v>
      </c>
      <c r="C29" s="137">
        <v>13173</v>
      </c>
      <c r="D29" s="138">
        <f>G29+J29+M29+P29+S29+V29</f>
        <v>241.70000000000002</v>
      </c>
      <c r="E29" s="10">
        <f>H29+K29+N29+Q29+T29+W29</f>
        <v>227.50000000000003</v>
      </c>
      <c r="F29" s="10">
        <f>L29+I29+O29+R29+U29+X29</f>
        <v>14.2</v>
      </c>
      <c r="G29" s="139">
        <f>SUM(H29:I29)</f>
        <v>0</v>
      </c>
      <c r="H29" s="21">
        <v>0</v>
      </c>
      <c r="I29" s="21">
        <v>0</v>
      </c>
      <c r="J29" s="139">
        <f>SUM(K29:L29)</f>
        <v>157.8</v>
      </c>
      <c r="K29" s="21">
        <v>154.4</v>
      </c>
      <c r="L29" s="21">
        <v>3.4</v>
      </c>
      <c r="M29" s="139">
        <f>SUM(N29:O29)</f>
        <v>7.8</v>
      </c>
      <c r="N29" s="21">
        <v>6.5</v>
      </c>
      <c r="O29" s="21">
        <v>1.3</v>
      </c>
      <c r="P29" s="139">
        <f>SUM(Q29:R29)</f>
        <v>72.7</v>
      </c>
      <c r="Q29" s="21">
        <v>63.2</v>
      </c>
      <c r="R29" s="21">
        <v>9.5</v>
      </c>
      <c r="S29" s="139">
        <f>SUM(T29:U29)</f>
        <v>0</v>
      </c>
      <c r="T29" s="21">
        <v>0</v>
      </c>
      <c r="U29" s="21">
        <v>0</v>
      </c>
      <c r="V29" s="139">
        <f>SUM(W29:X29)</f>
        <v>3.4</v>
      </c>
      <c r="W29" s="21">
        <v>3.4</v>
      </c>
      <c r="X29" s="21">
        <v>0</v>
      </c>
      <c r="Y29" s="140">
        <v>62</v>
      </c>
      <c r="Z29" s="141">
        <f>D29+Y29</f>
        <v>303.70000000000005</v>
      </c>
      <c r="AA29" s="148">
        <f>SUM(AB29:AC29)</f>
        <v>241.70000000000005</v>
      </c>
      <c r="AB29" s="18">
        <f>G29+J29+M29+S29+V29</f>
        <v>169.00000000000003</v>
      </c>
      <c r="AC29" s="45">
        <f>P29</f>
        <v>72.7</v>
      </c>
      <c r="AD29" s="143">
        <f t="shared" si="6"/>
        <v>611.6045446494091</v>
      </c>
      <c r="AE29" s="40">
        <f t="shared" si="7"/>
        <v>427.6423998582961</v>
      </c>
      <c r="AF29" s="41">
        <f t="shared" si="8"/>
        <v>183.96214479111316</v>
      </c>
      <c r="AG29" s="144">
        <f t="shared" si="9"/>
        <v>768.4911055441687</v>
      </c>
      <c r="AH29" s="145">
        <f t="shared" si="10"/>
        <v>156.8865608947595</v>
      </c>
      <c r="AI29" s="24">
        <f>AC29*100/AA29</f>
        <v>30.07860984691766</v>
      </c>
    </row>
    <row r="30" spans="1:35" s="16" customFormat="1" ht="19.5" customHeight="1">
      <c r="A30" s="17">
        <v>25</v>
      </c>
      <c r="B30" s="15" t="s">
        <v>44</v>
      </c>
      <c r="C30" s="137">
        <v>17364</v>
      </c>
      <c r="D30" s="138">
        <f t="shared" si="12"/>
        <v>315</v>
      </c>
      <c r="E30" s="10">
        <f t="shared" si="12"/>
        <v>299.7</v>
      </c>
      <c r="F30" s="10">
        <f t="shared" si="12"/>
        <v>15.3</v>
      </c>
      <c r="G30" s="139">
        <f t="shared" si="1"/>
        <v>0</v>
      </c>
      <c r="H30" s="21">
        <v>0</v>
      </c>
      <c r="I30" s="21">
        <v>0</v>
      </c>
      <c r="J30" s="139">
        <f t="shared" si="13"/>
        <v>259.4</v>
      </c>
      <c r="K30" s="21">
        <v>251</v>
      </c>
      <c r="L30" s="21">
        <v>8.4</v>
      </c>
      <c r="M30" s="139">
        <f t="shared" si="14"/>
        <v>18.3</v>
      </c>
      <c r="N30" s="21">
        <v>14.9</v>
      </c>
      <c r="O30" s="21">
        <v>3.4</v>
      </c>
      <c r="P30" s="139">
        <f t="shared" si="15"/>
        <v>32.8</v>
      </c>
      <c r="Q30" s="21">
        <v>32.8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4.5</v>
      </c>
      <c r="W30" s="21">
        <v>1</v>
      </c>
      <c r="X30" s="21">
        <v>3.5</v>
      </c>
      <c r="Y30" s="140">
        <v>56.1</v>
      </c>
      <c r="Z30" s="141">
        <f t="shared" si="2"/>
        <v>371.1</v>
      </c>
      <c r="AA30" s="142">
        <f t="shared" si="3"/>
        <v>315</v>
      </c>
      <c r="AB30" s="19">
        <f t="shared" si="4"/>
        <v>282.2</v>
      </c>
      <c r="AC30" s="20">
        <f t="shared" si="5"/>
        <v>32.8</v>
      </c>
      <c r="AD30" s="143">
        <f t="shared" si="6"/>
        <v>604.6993780234968</v>
      </c>
      <c r="AE30" s="40">
        <f t="shared" si="7"/>
        <v>541.7338554864469</v>
      </c>
      <c r="AF30" s="41">
        <f t="shared" si="8"/>
        <v>62.965522537049836</v>
      </c>
      <c r="AG30" s="144">
        <f t="shared" si="9"/>
        <v>712.393457728634</v>
      </c>
      <c r="AH30" s="145">
        <f t="shared" si="10"/>
        <v>107.69407970513707</v>
      </c>
      <c r="AI30" s="24">
        <f t="shared" si="11"/>
        <v>10.412698412698411</v>
      </c>
    </row>
    <row r="31" spans="1:35" s="16" customFormat="1" ht="19.5" customHeight="1">
      <c r="A31" s="17">
        <v>26</v>
      </c>
      <c r="B31" s="15" t="s">
        <v>45</v>
      </c>
      <c r="C31" s="137">
        <v>10845</v>
      </c>
      <c r="D31" s="138">
        <f t="shared" si="12"/>
        <v>186.79999999999998</v>
      </c>
      <c r="E31" s="10">
        <f t="shared" si="12"/>
        <v>181.7</v>
      </c>
      <c r="F31" s="10">
        <f t="shared" si="12"/>
        <v>5.1</v>
      </c>
      <c r="G31" s="139">
        <f t="shared" si="1"/>
        <v>0</v>
      </c>
      <c r="H31" s="21">
        <v>0</v>
      </c>
      <c r="I31" s="21">
        <v>0</v>
      </c>
      <c r="J31" s="139">
        <f t="shared" si="13"/>
        <v>131.4</v>
      </c>
      <c r="K31" s="21">
        <v>130</v>
      </c>
      <c r="L31" s="21">
        <v>1.4</v>
      </c>
      <c r="M31" s="139">
        <f t="shared" si="14"/>
        <v>14.7</v>
      </c>
      <c r="N31" s="21">
        <v>13.7</v>
      </c>
      <c r="O31" s="21">
        <v>1</v>
      </c>
      <c r="P31" s="139">
        <f t="shared" si="15"/>
        <v>38</v>
      </c>
      <c r="Q31" s="21">
        <v>38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2.7</v>
      </c>
      <c r="W31" s="21">
        <v>0</v>
      </c>
      <c r="X31" s="21">
        <v>2.7</v>
      </c>
      <c r="Y31" s="140">
        <v>49</v>
      </c>
      <c r="Z31" s="141">
        <f t="shared" si="2"/>
        <v>235.79999999999998</v>
      </c>
      <c r="AA31" s="142">
        <f t="shared" si="3"/>
        <v>186.79999999999998</v>
      </c>
      <c r="AB31" s="19">
        <f t="shared" si="4"/>
        <v>148.79999999999998</v>
      </c>
      <c r="AC31" s="20">
        <f t="shared" si="5"/>
        <v>38</v>
      </c>
      <c r="AD31" s="143">
        <f t="shared" si="6"/>
        <v>574.150914399877</v>
      </c>
      <c r="AE31" s="40">
        <f t="shared" si="7"/>
        <v>457.3536191793453</v>
      </c>
      <c r="AF31" s="41">
        <f t="shared" si="8"/>
        <v>116.79729522053174</v>
      </c>
      <c r="AG31" s="144">
        <f t="shared" si="9"/>
        <v>724.7579529737205</v>
      </c>
      <c r="AH31" s="145">
        <f t="shared" si="10"/>
        <v>150.60703857384357</v>
      </c>
      <c r="AI31" s="24">
        <f t="shared" si="11"/>
        <v>20.342612419700217</v>
      </c>
    </row>
    <row r="32" spans="1:35" s="16" customFormat="1" ht="19.5" customHeight="1">
      <c r="A32" s="17">
        <v>27</v>
      </c>
      <c r="B32" s="15" t="s">
        <v>46</v>
      </c>
      <c r="C32" s="137">
        <v>3853</v>
      </c>
      <c r="D32" s="138">
        <f t="shared" si="12"/>
        <v>63.199999999999996</v>
      </c>
      <c r="E32" s="10">
        <f t="shared" si="12"/>
        <v>62.3</v>
      </c>
      <c r="F32" s="10">
        <f t="shared" si="12"/>
        <v>0.8999999999999999</v>
      </c>
      <c r="G32" s="139">
        <f>SUM(H32:I32)</f>
        <v>0</v>
      </c>
      <c r="H32" s="21">
        <v>0</v>
      </c>
      <c r="I32" s="21">
        <v>0</v>
      </c>
      <c r="J32" s="139">
        <f>SUM(K32:L32)</f>
        <v>48.5</v>
      </c>
      <c r="K32" s="21">
        <v>48.2</v>
      </c>
      <c r="L32" s="21">
        <v>0.3</v>
      </c>
      <c r="M32" s="139">
        <f>SUM(N32:O32)</f>
        <v>2.9</v>
      </c>
      <c r="N32" s="21">
        <v>2.9</v>
      </c>
      <c r="O32" s="21">
        <v>0</v>
      </c>
      <c r="P32" s="139">
        <f>SUM(Q32:R32)</f>
        <v>11.2</v>
      </c>
      <c r="Q32" s="21">
        <v>11.2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0.6</v>
      </c>
      <c r="W32" s="21">
        <v>0</v>
      </c>
      <c r="X32" s="21">
        <v>0.6</v>
      </c>
      <c r="Y32" s="140">
        <v>16.8</v>
      </c>
      <c r="Z32" s="141">
        <f>D32+Y32</f>
        <v>80</v>
      </c>
      <c r="AA32" s="142">
        <f>SUM(AB32:AC32)</f>
        <v>63.2</v>
      </c>
      <c r="AB32" s="19">
        <f>G32+J32+M32+S32+V32</f>
        <v>52</v>
      </c>
      <c r="AC32" s="20">
        <f>P32</f>
        <v>11.2</v>
      </c>
      <c r="AD32" s="143">
        <f t="shared" si="6"/>
        <v>546.760100354702</v>
      </c>
      <c r="AE32" s="40">
        <f t="shared" si="7"/>
        <v>449.86590535513454</v>
      </c>
      <c r="AF32" s="41">
        <f t="shared" si="8"/>
        <v>96.89419499956743</v>
      </c>
      <c r="AG32" s="144">
        <f t="shared" si="9"/>
        <v>692.1013928540532</v>
      </c>
      <c r="AH32" s="145">
        <f t="shared" si="10"/>
        <v>145.3412924993512</v>
      </c>
      <c r="AI32" s="24">
        <f>AC32*100/AA32</f>
        <v>17.72151898734177</v>
      </c>
    </row>
    <row r="33" spans="1:35" s="13" customFormat="1" ht="19.5" customHeight="1">
      <c r="A33" s="14">
        <v>28</v>
      </c>
      <c r="B33" s="15" t="s">
        <v>82</v>
      </c>
      <c r="C33" s="137">
        <v>2998</v>
      </c>
      <c r="D33" s="138">
        <f t="shared" si="12"/>
        <v>70.9</v>
      </c>
      <c r="E33" s="10">
        <f t="shared" si="12"/>
        <v>69.10000000000001</v>
      </c>
      <c r="F33" s="10">
        <f t="shared" si="12"/>
        <v>1.8</v>
      </c>
      <c r="G33" s="139">
        <f t="shared" si="1"/>
        <v>0</v>
      </c>
      <c r="H33" s="21">
        <v>0</v>
      </c>
      <c r="I33" s="21">
        <v>0</v>
      </c>
      <c r="J33" s="139">
        <f t="shared" si="13"/>
        <v>58.5</v>
      </c>
      <c r="K33" s="18">
        <v>57.5</v>
      </c>
      <c r="L33" s="18">
        <v>1</v>
      </c>
      <c r="M33" s="139">
        <f t="shared" si="14"/>
        <v>7.4</v>
      </c>
      <c r="N33" s="18">
        <v>6.7</v>
      </c>
      <c r="O33" s="18">
        <v>0.7</v>
      </c>
      <c r="P33" s="139">
        <f t="shared" si="15"/>
        <v>5</v>
      </c>
      <c r="Q33" s="18">
        <v>4.9</v>
      </c>
      <c r="R33" s="18">
        <v>0.1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29.7</v>
      </c>
      <c r="Z33" s="141">
        <f>D33+Y33</f>
        <v>100.60000000000001</v>
      </c>
      <c r="AA33" s="142">
        <f t="shared" si="3"/>
        <v>70.9</v>
      </c>
      <c r="AB33" s="19">
        <f t="shared" si="4"/>
        <v>65.9</v>
      </c>
      <c r="AC33" s="20">
        <f t="shared" si="5"/>
        <v>5</v>
      </c>
      <c r="AD33" s="143">
        <f t="shared" si="6"/>
        <v>788.3033133199912</v>
      </c>
      <c r="AE33" s="40">
        <f t="shared" si="7"/>
        <v>732.7106960195687</v>
      </c>
      <c r="AF33" s="41">
        <f t="shared" si="8"/>
        <v>55.5926173004225</v>
      </c>
      <c r="AG33" s="144">
        <f t="shared" si="9"/>
        <v>1118.5234600845008</v>
      </c>
      <c r="AH33" s="145">
        <f t="shared" si="10"/>
        <v>330.22014676450965</v>
      </c>
      <c r="AI33" s="24">
        <f t="shared" si="11"/>
        <v>7.052186177715091</v>
      </c>
    </row>
    <row r="34" spans="1:35" s="13" customFormat="1" ht="19.5" customHeight="1">
      <c r="A34" s="17">
        <v>29</v>
      </c>
      <c r="B34" s="15" t="s">
        <v>49</v>
      </c>
      <c r="C34" s="137">
        <v>10425</v>
      </c>
      <c r="D34" s="138">
        <f t="shared" si="12"/>
        <v>170</v>
      </c>
      <c r="E34" s="10">
        <f t="shared" si="12"/>
        <v>167.4</v>
      </c>
      <c r="F34" s="10">
        <f t="shared" si="12"/>
        <v>2.6</v>
      </c>
      <c r="G34" s="139">
        <f t="shared" si="1"/>
        <v>0</v>
      </c>
      <c r="H34" s="21">
        <v>0</v>
      </c>
      <c r="I34" s="21">
        <v>0</v>
      </c>
      <c r="J34" s="139">
        <f t="shared" si="13"/>
        <v>119.9</v>
      </c>
      <c r="K34" s="18">
        <v>119.4</v>
      </c>
      <c r="L34" s="18">
        <v>0.5</v>
      </c>
      <c r="M34" s="139">
        <f t="shared" si="14"/>
        <v>11.3</v>
      </c>
      <c r="N34" s="18">
        <v>10.4</v>
      </c>
      <c r="O34" s="21">
        <v>0.9</v>
      </c>
      <c r="P34" s="139">
        <f t="shared" si="15"/>
        <v>38.6</v>
      </c>
      <c r="Q34" s="18">
        <v>37.6</v>
      </c>
      <c r="R34" s="18">
        <v>1</v>
      </c>
      <c r="S34" s="139">
        <f t="shared" si="16"/>
        <v>0</v>
      </c>
      <c r="T34" s="18">
        <v>0</v>
      </c>
      <c r="U34" s="18">
        <v>0</v>
      </c>
      <c r="V34" s="139">
        <f t="shared" si="17"/>
        <v>0.2</v>
      </c>
      <c r="W34" s="18">
        <v>0</v>
      </c>
      <c r="X34" s="18">
        <v>0.2</v>
      </c>
      <c r="Y34" s="140">
        <v>27.3</v>
      </c>
      <c r="Z34" s="141">
        <f t="shared" si="2"/>
        <v>197.3</v>
      </c>
      <c r="AA34" s="142">
        <f t="shared" si="3"/>
        <v>170</v>
      </c>
      <c r="AB34" s="19">
        <f t="shared" si="4"/>
        <v>131.4</v>
      </c>
      <c r="AC34" s="20">
        <f t="shared" si="5"/>
        <v>38.6</v>
      </c>
      <c r="AD34" s="143">
        <f t="shared" si="6"/>
        <v>543.5651478816947</v>
      </c>
      <c r="AE34" s="40">
        <f t="shared" si="7"/>
        <v>420.14388489208636</v>
      </c>
      <c r="AF34" s="41">
        <f t="shared" si="8"/>
        <v>123.42126298960834</v>
      </c>
      <c r="AG34" s="144">
        <f t="shared" si="9"/>
        <v>630.8553157474021</v>
      </c>
      <c r="AH34" s="145">
        <f t="shared" si="10"/>
        <v>87.29016786570745</v>
      </c>
      <c r="AI34" s="24">
        <f t="shared" si="11"/>
        <v>22.705882352941178</v>
      </c>
    </row>
    <row r="35" spans="1:35" s="16" customFormat="1" ht="19.5" customHeight="1">
      <c r="A35" s="17">
        <v>30</v>
      </c>
      <c r="B35" s="15" t="s">
        <v>50</v>
      </c>
      <c r="C35" s="137">
        <v>4641</v>
      </c>
      <c r="D35" s="138">
        <f>G35+J35+M35+P35+S35+V35</f>
        <v>89.5</v>
      </c>
      <c r="E35" s="10">
        <f>H35+K35+N35+Q35+T35+W35</f>
        <v>85.5</v>
      </c>
      <c r="F35" s="10">
        <f>I35+L35+O35+R35+U35+X35</f>
        <v>4</v>
      </c>
      <c r="G35" s="139">
        <f>SUM(H35:I35)</f>
        <v>0</v>
      </c>
      <c r="H35" s="21">
        <v>0</v>
      </c>
      <c r="I35" s="21">
        <v>0</v>
      </c>
      <c r="J35" s="139">
        <f>SUM(K35:L35)</f>
        <v>70.8</v>
      </c>
      <c r="K35" s="18">
        <v>68.1</v>
      </c>
      <c r="L35" s="18">
        <v>2.7</v>
      </c>
      <c r="M35" s="139">
        <f>SUM(N35:O35)</f>
        <v>7.9</v>
      </c>
      <c r="N35" s="18">
        <v>6.9</v>
      </c>
      <c r="O35" s="21">
        <v>1</v>
      </c>
      <c r="P35" s="139">
        <f>SUM(Q35:R35)</f>
        <v>10.8</v>
      </c>
      <c r="Q35" s="18">
        <v>10.5</v>
      </c>
      <c r="R35" s="18">
        <v>0.3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61.5</v>
      </c>
      <c r="Z35" s="141">
        <f>D35+Y35</f>
        <v>151</v>
      </c>
      <c r="AA35" s="142">
        <f>SUM(AB35:AC35)</f>
        <v>89.5</v>
      </c>
      <c r="AB35" s="19">
        <f>G35+J35+M35+S35+V35</f>
        <v>78.7</v>
      </c>
      <c r="AC35" s="20">
        <f>P35</f>
        <v>10.8</v>
      </c>
      <c r="AD35" s="143">
        <f>AA35/C35/30*1000000</f>
        <v>642.8212310565252</v>
      </c>
      <c r="AE35" s="40">
        <f>AB35/C35/30*1000000</f>
        <v>565.25174172233</v>
      </c>
      <c r="AF35" s="41">
        <f>AC35/C35/30*1000000</f>
        <v>77.56948933419521</v>
      </c>
      <c r="AG35" s="144">
        <f>Z35/C35/30*1000000</f>
        <v>1084.5363786540258</v>
      </c>
      <c r="AH35" s="145">
        <f>Y35/C35/30*1000000</f>
        <v>441.71514759750056</v>
      </c>
      <c r="AI35" s="24">
        <f>AC35*100/AA35</f>
        <v>12.067039106145252</v>
      </c>
    </row>
    <row r="36" spans="1:35" s="13" customFormat="1" ht="19.5" customHeight="1">
      <c r="A36" s="17">
        <v>31</v>
      </c>
      <c r="B36" s="15" t="s">
        <v>51</v>
      </c>
      <c r="C36" s="137">
        <v>6505</v>
      </c>
      <c r="D36" s="138">
        <f t="shared" si="12"/>
        <v>99</v>
      </c>
      <c r="E36" s="10">
        <f t="shared" si="12"/>
        <v>95.9</v>
      </c>
      <c r="F36" s="10">
        <f t="shared" si="12"/>
        <v>3.0999999999999996</v>
      </c>
      <c r="G36" s="139">
        <f t="shared" si="1"/>
        <v>0</v>
      </c>
      <c r="H36" s="21">
        <v>0</v>
      </c>
      <c r="I36" s="18">
        <v>0</v>
      </c>
      <c r="J36" s="139">
        <f t="shared" si="13"/>
        <v>77.5</v>
      </c>
      <c r="K36" s="18">
        <v>76.9</v>
      </c>
      <c r="L36" s="18">
        <v>0.6</v>
      </c>
      <c r="M36" s="139">
        <f t="shared" si="14"/>
        <v>3.8000000000000003</v>
      </c>
      <c r="N36" s="18">
        <v>3.6</v>
      </c>
      <c r="O36" s="18">
        <v>0.2</v>
      </c>
      <c r="P36" s="139">
        <f t="shared" si="15"/>
        <v>11.9</v>
      </c>
      <c r="Q36" s="18">
        <v>11.9</v>
      </c>
      <c r="R36" s="18">
        <v>0</v>
      </c>
      <c r="S36" s="139">
        <f t="shared" si="16"/>
        <v>0</v>
      </c>
      <c r="T36" s="18">
        <v>0</v>
      </c>
      <c r="U36" s="18">
        <v>0</v>
      </c>
      <c r="V36" s="139">
        <f t="shared" si="17"/>
        <v>5.8</v>
      </c>
      <c r="W36" s="18">
        <v>3.5</v>
      </c>
      <c r="X36" s="18">
        <v>2.3</v>
      </c>
      <c r="Y36" s="140">
        <v>27.9</v>
      </c>
      <c r="Z36" s="141">
        <f t="shared" si="2"/>
        <v>126.9</v>
      </c>
      <c r="AA36" s="142">
        <f t="shared" si="3"/>
        <v>99</v>
      </c>
      <c r="AB36" s="19">
        <f t="shared" si="4"/>
        <v>87.1</v>
      </c>
      <c r="AC36" s="20">
        <f t="shared" si="5"/>
        <v>11.9</v>
      </c>
      <c r="AD36" s="143">
        <f t="shared" si="6"/>
        <v>507.3020753266718</v>
      </c>
      <c r="AE36" s="40">
        <f t="shared" si="7"/>
        <v>446.3233410197284</v>
      </c>
      <c r="AF36" s="41">
        <f t="shared" si="8"/>
        <v>60.97873430694338</v>
      </c>
      <c r="AG36" s="144">
        <f t="shared" si="9"/>
        <v>650.2690238278248</v>
      </c>
      <c r="AH36" s="145">
        <f t="shared" si="10"/>
        <v>142.96694850115296</v>
      </c>
      <c r="AI36" s="24">
        <f t="shared" si="11"/>
        <v>12.02020202020202</v>
      </c>
    </row>
    <row r="37" spans="1:35" s="13" customFormat="1" ht="19.5" customHeight="1">
      <c r="A37" s="17">
        <v>32</v>
      </c>
      <c r="B37" s="15" t="s">
        <v>52</v>
      </c>
      <c r="C37" s="137">
        <v>18872</v>
      </c>
      <c r="D37" s="138">
        <f t="shared" si="12"/>
        <v>335.7</v>
      </c>
      <c r="E37" s="10">
        <f t="shared" si="12"/>
        <v>285.1</v>
      </c>
      <c r="F37" s="10">
        <f t="shared" si="12"/>
        <v>50.6</v>
      </c>
      <c r="G37" s="139">
        <f t="shared" si="1"/>
        <v>0</v>
      </c>
      <c r="H37" s="18">
        <v>0</v>
      </c>
      <c r="I37" s="18">
        <v>0</v>
      </c>
      <c r="J37" s="139">
        <f t="shared" si="13"/>
        <v>249.9</v>
      </c>
      <c r="K37" s="18">
        <v>219.9</v>
      </c>
      <c r="L37" s="18">
        <v>30</v>
      </c>
      <c r="M37" s="139">
        <f t="shared" si="14"/>
        <v>41.6</v>
      </c>
      <c r="N37" s="18">
        <v>26.5</v>
      </c>
      <c r="O37" s="18">
        <v>15.1</v>
      </c>
      <c r="P37" s="139">
        <f t="shared" si="15"/>
        <v>44.2</v>
      </c>
      <c r="Q37" s="18">
        <v>38.7</v>
      </c>
      <c r="R37" s="18">
        <v>5.5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69.4</v>
      </c>
      <c r="Z37" s="141">
        <f t="shared" si="2"/>
        <v>405.1</v>
      </c>
      <c r="AA37" s="142">
        <f t="shared" si="3"/>
        <v>335.7</v>
      </c>
      <c r="AB37" s="19">
        <f t="shared" si="4"/>
        <v>291.5</v>
      </c>
      <c r="AC37" s="20">
        <f t="shared" si="5"/>
        <v>44.2</v>
      </c>
      <c r="AD37" s="143">
        <f t="shared" si="6"/>
        <v>592.9419245442983</v>
      </c>
      <c r="AE37" s="40">
        <f t="shared" si="7"/>
        <v>514.872120955207</v>
      </c>
      <c r="AF37" s="41">
        <f t="shared" si="8"/>
        <v>78.06980358909144</v>
      </c>
      <c r="AG37" s="144">
        <f t="shared" si="9"/>
        <v>715.5221138900665</v>
      </c>
      <c r="AH37" s="145">
        <f t="shared" si="10"/>
        <v>122.58018934576799</v>
      </c>
      <c r="AI37" s="24">
        <f t="shared" si="11"/>
        <v>13.166517724158476</v>
      </c>
    </row>
    <row r="38" spans="1:35" s="13" customFormat="1" ht="19.5" customHeight="1" thickBot="1">
      <c r="A38" s="25">
        <v>33</v>
      </c>
      <c r="B38" s="26" t="s">
        <v>53</v>
      </c>
      <c r="C38" s="149">
        <v>14169</v>
      </c>
      <c r="D38" s="150">
        <f t="shared" si="12"/>
        <v>239.6</v>
      </c>
      <c r="E38" s="27">
        <f t="shared" si="12"/>
        <v>235.4</v>
      </c>
      <c r="F38" s="27">
        <f t="shared" si="12"/>
        <v>4.2</v>
      </c>
      <c r="G38" s="151">
        <f t="shared" si="1"/>
        <v>0</v>
      </c>
      <c r="H38" s="27">
        <v>0</v>
      </c>
      <c r="I38" s="27">
        <v>0</v>
      </c>
      <c r="J38" s="151">
        <f t="shared" si="13"/>
        <v>168.2</v>
      </c>
      <c r="K38" s="27">
        <v>168.2</v>
      </c>
      <c r="L38" s="27">
        <v>0</v>
      </c>
      <c r="M38" s="151">
        <f t="shared" si="14"/>
        <v>9</v>
      </c>
      <c r="N38" s="27">
        <v>9</v>
      </c>
      <c r="O38" s="27">
        <v>0</v>
      </c>
      <c r="P38" s="151">
        <f t="shared" si="15"/>
        <v>49.3</v>
      </c>
      <c r="Q38" s="27">
        <v>48.8</v>
      </c>
      <c r="R38" s="27">
        <v>0.5</v>
      </c>
      <c r="S38" s="151">
        <f t="shared" si="16"/>
        <v>0</v>
      </c>
      <c r="T38" s="27">
        <v>0</v>
      </c>
      <c r="U38" s="27">
        <v>0</v>
      </c>
      <c r="V38" s="151">
        <f t="shared" si="17"/>
        <v>13.100000000000001</v>
      </c>
      <c r="W38" s="27">
        <v>9.4</v>
      </c>
      <c r="X38" s="27">
        <v>3.7</v>
      </c>
      <c r="Y38" s="152">
        <v>69.3</v>
      </c>
      <c r="Z38" s="153">
        <f t="shared" si="2"/>
        <v>308.9</v>
      </c>
      <c r="AA38" s="154">
        <f t="shared" si="3"/>
        <v>239.59999999999997</v>
      </c>
      <c r="AB38" s="28">
        <f t="shared" si="4"/>
        <v>190.29999999999998</v>
      </c>
      <c r="AC38" s="29">
        <f t="shared" si="5"/>
        <v>49.3</v>
      </c>
      <c r="AD38" s="155">
        <f t="shared" si="6"/>
        <v>563.6718658103371</v>
      </c>
      <c r="AE38" s="42">
        <f t="shared" si="7"/>
        <v>447.69096854635706</v>
      </c>
      <c r="AF38" s="43">
        <f t="shared" si="8"/>
        <v>115.98089726398004</v>
      </c>
      <c r="AG38" s="156">
        <f t="shared" si="9"/>
        <v>726.7038370150798</v>
      </c>
      <c r="AH38" s="157">
        <f t="shared" si="10"/>
        <v>163.03197120474275</v>
      </c>
      <c r="AI38" s="44">
        <f t="shared" si="11"/>
        <v>20.57595993322204</v>
      </c>
    </row>
    <row r="39" spans="1:34" s="13" customFormat="1" ht="15" customHeight="1">
      <c r="A39" s="30"/>
      <c r="C39" s="30"/>
      <c r="D39" s="46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46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D11" sqref="D11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83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22.5" customHeight="1" thickBot="1">
      <c r="A5" s="330" t="s">
        <v>19</v>
      </c>
      <c r="B5" s="331"/>
      <c r="C5" s="119">
        <f>SUM(C6:C38)</f>
        <v>1318106</v>
      </c>
      <c r="D5" s="120">
        <f>SUM(E5:F5)</f>
        <v>26555.6</v>
      </c>
      <c r="E5" s="48">
        <f>SUM(E6:E38)</f>
        <v>25031.899999999998</v>
      </c>
      <c r="F5" s="48">
        <f>SUM(F6:F38)</f>
        <v>1523.7000000000003</v>
      </c>
      <c r="G5" s="121">
        <f aca="true" t="shared" si="0" ref="G5:AC5">SUM(G6:G38)</f>
        <v>665.1</v>
      </c>
      <c r="H5" s="49">
        <f t="shared" si="0"/>
        <v>665.1</v>
      </c>
      <c r="I5" s="49">
        <f t="shared" si="0"/>
        <v>0</v>
      </c>
      <c r="J5" s="121">
        <f t="shared" si="0"/>
        <v>19771.8</v>
      </c>
      <c r="K5" s="49">
        <f t="shared" si="0"/>
        <v>18813.5</v>
      </c>
      <c r="L5" s="49">
        <f t="shared" si="0"/>
        <v>958.2999999999998</v>
      </c>
      <c r="M5" s="121">
        <f t="shared" si="0"/>
        <v>1405.4000000000003</v>
      </c>
      <c r="N5" s="49">
        <f t="shared" si="0"/>
        <v>1194.8000000000002</v>
      </c>
      <c r="O5" s="49">
        <f t="shared" si="0"/>
        <v>210.59999999999997</v>
      </c>
      <c r="P5" s="121">
        <f t="shared" si="0"/>
        <v>4154.4</v>
      </c>
      <c r="Q5" s="49">
        <f t="shared" si="0"/>
        <v>4017.9999999999995</v>
      </c>
      <c r="R5" s="49">
        <f t="shared" si="0"/>
        <v>136.39999999999998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558.9000000000001</v>
      </c>
      <c r="W5" s="49">
        <f t="shared" si="0"/>
        <v>340.5</v>
      </c>
      <c r="X5" s="49">
        <f t="shared" si="0"/>
        <v>218.39999999999995</v>
      </c>
      <c r="Y5" s="122">
        <f t="shared" si="0"/>
        <v>12216.4</v>
      </c>
      <c r="Z5" s="123">
        <f t="shared" si="0"/>
        <v>38772</v>
      </c>
      <c r="AA5" s="124">
        <f t="shared" si="0"/>
        <v>26555.6</v>
      </c>
      <c r="AB5" s="50">
        <f t="shared" si="0"/>
        <v>22401.199999999997</v>
      </c>
      <c r="AC5" s="51">
        <f t="shared" si="0"/>
        <v>4154.4</v>
      </c>
      <c r="AD5" s="125">
        <f>AA5/C5/31*1000000</f>
        <v>649.8963346381217</v>
      </c>
      <c r="AE5" s="52">
        <f>AB5/C5/31*1000000</f>
        <v>548.2255257458122</v>
      </c>
      <c r="AF5" s="53">
        <f>AC5/C5/31*1000000</f>
        <v>101.67080889230945</v>
      </c>
      <c r="AG5" s="126">
        <f>Z5/C5/31*1000000</f>
        <v>948.868814358902</v>
      </c>
      <c r="AH5" s="127">
        <f>Y5/C5/31*1000000</f>
        <v>298.9724797207802</v>
      </c>
      <c r="AI5" s="54">
        <f>AC5*100/AA5</f>
        <v>15.644157917727332</v>
      </c>
    </row>
    <row r="6" spans="1:35" s="13" customFormat="1" ht="19.5" customHeight="1" thickTop="1">
      <c r="A6" s="8">
        <v>1</v>
      </c>
      <c r="B6" s="9" t="s">
        <v>20</v>
      </c>
      <c r="C6" s="128">
        <v>293723</v>
      </c>
      <c r="D6" s="129">
        <f>G6+J6+M6+P6+S6+V6</f>
        <v>6278.200000000001</v>
      </c>
      <c r="E6" s="10">
        <f>H6+K6+N6+Q6+T6+W6</f>
        <v>6225.3</v>
      </c>
      <c r="F6" s="10">
        <f>I6+L6+O6+R6+U6+X6</f>
        <v>52.89999999999999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4646.400000000001</v>
      </c>
      <c r="K6" s="10">
        <v>4612.1</v>
      </c>
      <c r="L6" s="10">
        <v>34.3</v>
      </c>
      <c r="M6" s="130">
        <f>SUM(N6:O6)</f>
        <v>454.3</v>
      </c>
      <c r="N6" s="10">
        <v>452.3</v>
      </c>
      <c r="O6" s="10">
        <v>2</v>
      </c>
      <c r="P6" s="130">
        <f>SUM(Q6:R6)</f>
        <v>1071</v>
      </c>
      <c r="Q6" s="10">
        <v>1068.2</v>
      </c>
      <c r="R6" s="10">
        <v>2.8</v>
      </c>
      <c r="S6" s="130">
        <f>SUM(T6:U6)</f>
        <v>0</v>
      </c>
      <c r="T6" s="10">
        <v>0</v>
      </c>
      <c r="U6" s="10">
        <v>0</v>
      </c>
      <c r="V6" s="130">
        <f>SUM(W6:X6)</f>
        <v>106.5</v>
      </c>
      <c r="W6" s="10">
        <v>92.7</v>
      </c>
      <c r="X6" s="10">
        <v>13.8</v>
      </c>
      <c r="Y6" s="131">
        <v>3896.3</v>
      </c>
      <c r="Z6" s="132">
        <f aca="true" t="shared" si="2" ref="Z6:Z38">D6+Y6</f>
        <v>10174.5</v>
      </c>
      <c r="AA6" s="133">
        <f aca="true" t="shared" si="3" ref="AA6:AA38">SUM(AB6:AC6)</f>
        <v>6278.200000000001</v>
      </c>
      <c r="AB6" s="11">
        <f aca="true" t="shared" si="4" ref="AB6:AB38">G6+J6+M6+S6+V6</f>
        <v>5207.200000000001</v>
      </c>
      <c r="AC6" s="12">
        <f aca="true" t="shared" si="5" ref="AC6:AC38">P6</f>
        <v>1071</v>
      </c>
      <c r="AD6" s="134">
        <f aca="true" t="shared" si="6" ref="AD6:AD38">AA6/C6/31*1000000</f>
        <v>689.5019479072504</v>
      </c>
      <c r="AE6" s="36">
        <f aca="true" t="shared" si="7" ref="AE6:AE38">AB6/C6/31*1000000</f>
        <v>571.8796061200081</v>
      </c>
      <c r="AF6" s="37">
        <f aca="true" t="shared" si="8" ref="AF6:AF38">AC6/C6/31*1000000</f>
        <v>117.62234178724238</v>
      </c>
      <c r="AG6" s="135">
        <f aca="true" t="shared" si="9" ref="AG6:AG38">Z6/C6/31*1000000</f>
        <v>1117.4122469788026</v>
      </c>
      <c r="AH6" s="136">
        <f aca="true" t="shared" si="10" ref="AH6:AH38">Y6/C6/31*1000000</f>
        <v>427.9102990715523</v>
      </c>
      <c r="AI6" s="38">
        <f aca="true" t="shared" si="11" ref="AI6:AI38">AC6*100/AA6</f>
        <v>17.05902965818228</v>
      </c>
    </row>
    <row r="7" spans="1:35" s="16" customFormat="1" ht="19.5" customHeight="1">
      <c r="A7" s="14">
        <v>2</v>
      </c>
      <c r="B7" s="39" t="s">
        <v>21</v>
      </c>
      <c r="C7" s="137">
        <v>58359</v>
      </c>
      <c r="D7" s="129">
        <f aca="true" t="shared" si="12" ref="D7:F38">G7+J7+M7+P7+S7+V7</f>
        <v>1364.6000000000001</v>
      </c>
      <c r="E7" s="10">
        <f t="shared" si="12"/>
        <v>1128.8999999999999</v>
      </c>
      <c r="F7" s="10">
        <f t="shared" si="12"/>
        <v>235.7</v>
      </c>
      <c r="G7" s="130">
        <f>SUM(H7:I7)</f>
        <v>0</v>
      </c>
      <c r="H7" s="10">
        <v>0</v>
      </c>
      <c r="I7" s="10">
        <v>0</v>
      </c>
      <c r="J7" s="130">
        <f>SUM(K7:L7)</f>
        <v>1022.7</v>
      </c>
      <c r="K7" s="10">
        <v>910.5</v>
      </c>
      <c r="L7" s="10">
        <v>112.2</v>
      </c>
      <c r="M7" s="130">
        <f>SUM(N7:O7)</f>
        <v>70.3</v>
      </c>
      <c r="N7" s="10">
        <v>37.5</v>
      </c>
      <c r="O7" s="10">
        <v>32.8</v>
      </c>
      <c r="P7" s="130">
        <f>SUM(Q7:R7)</f>
        <v>218.4</v>
      </c>
      <c r="Q7" s="10">
        <v>174.3</v>
      </c>
      <c r="R7" s="10">
        <v>44.1</v>
      </c>
      <c r="S7" s="130">
        <f>SUM(T7:U7)</f>
        <v>0</v>
      </c>
      <c r="T7" s="10">
        <v>0</v>
      </c>
      <c r="U7" s="10">
        <v>0</v>
      </c>
      <c r="V7" s="130">
        <f>SUM(W7:X7)</f>
        <v>53.2</v>
      </c>
      <c r="W7" s="10">
        <v>6.6</v>
      </c>
      <c r="X7" s="10">
        <v>46.6</v>
      </c>
      <c r="Y7" s="131">
        <v>496</v>
      </c>
      <c r="Z7" s="132">
        <f>D7+Y7</f>
        <v>1860.6000000000001</v>
      </c>
      <c r="AA7" s="133">
        <f>SUM(AB7:AC7)</f>
        <v>1364.6000000000001</v>
      </c>
      <c r="AB7" s="11">
        <f>G7+J7+M7+S7+V7</f>
        <v>1146.2</v>
      </c>
      <c r="AC7" s="12">
        <f>P7</f>
        <v>218.4</v>
      </c>
      <c r="AD7" s="134">
        <f t="shared" si="6"/>
        <v>754.2856258453655</v>
      </c>
      <c r="AE7" s="36">
        <f t="shared" si="7"/>
        <v>633.5645495705393</v>
      </c>
      <c r="AF7" s="37">
        <f t="shared" si="8"/>
        <v>120.72107627482617</v>
      </c>
      <c r="AG7" s="135">
        <f t="shared" si="9"/>
        <v>1028.450707495154</v>
      </c>
      <c r="AH7" s="136">
        <f t="shared" si="10"/>
        <v>274.1650816497884</v>
      </c>
      <c r="AI7" s="38">
        <f>AC7*100/AA7</f>
        <v>16.0046900190532</v>
      </c>
    </row>
    <row r="8" spans="1:35" s="16" customFormat="1" ht="19.5" customHeight="1">
      <c r="A8" s="14">
        <v>3</v>
      </c>
      <c r="B8" s="15" t="s">
        <v>22</v>
      </c>
      <c r="C8" s="137">
        <v>39200</v>
      </c>
      <c r="D8" s="129">
        <f t="shared" si="12"/>
        <v>819.9</v>
      </c>
      <c r="E8" s="10">
        <f t="shared" si="12"/>
        <v>763.3</v>
      </c>
      <c r="F8" s="10">
        <f t="shared" si="12"/>
        <v>56.599999999999994</v>
      </c>
      <c r="G8" s="130">
        <f>SUM(H8:I8)</f>
        <v>0</v>
      </c>
      <c r="H8" s="10">
        <v>0</v>
      </c>
      <c r="I8" s="10">
        <v>0</v>
      </c>
      <c r="J8" s="130">
        <f>SUM(K8:L8)</f>
        <v>726.9</v>
      </c>
      <c r="K8" s="10">
        <v>683</v>
      </c>
      <c r="L8" s="10">
        <v>43.9</v>
      </c>
      <c r="M8" s="130">
        <f>SUM(N8:O8)</f>
        <v>64.2</v>
      </c>
      <c r="N8" s="10">
        <v>60.8</v>
      </c>
      <c r="O8" s="10">
        <v>3.4</v>
      </c>
      <c r="P8" s="130">
        <f>SUM(Q8:R8)</f>
        <v>28.8</v>
      </c>
      <c r="Q8" s="10">
        <v>19.5</v>
      </c>
      <c r="R8" s="10">
        <v>9.3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69.5</v>
      </c>
      <c r="Z8" s="132">
        <f>D8+Y8</f>
        <v>889.4</v>
      </c>
      <c r="AA8" s="133">
        <f>SUM(AB8:AC8)</f>
        <v>819.9</v>
      </c>
      <c r="AB8" s="11">
        <f>G8+J8+M8+S8+V8</f>
        <v>791.1</v>
      </c>
      <c r="AC8" s="12">
        <f>P8</f>
        <v>28.8</v>
      </c>
      <c r="AD8" s="134">
        <f t="shared" si="6"/>
        <v>674.7037524687294</v>
      </c>
      <c r="AE8" s="36">
        <f t="shared" si="7"/>
        <v>651.0039499670837</v>
      </c>
      <c r="AF8" s="37">
        <f t="shared" si="8"/>
        <v>23.699802501645824</v>
      </c>
      <c r="AG8" s="158">
        <f t="shared" si="9"/>
        <v>731.8959842001317</v>
      </c>
      <c r="AH8" s="136">
        <f t="shared" si="10"/>
        <v>57.19223173140224</v>
      </c>
      <c r="AI8" s="38">
        <f>AC8*100/AA8</f>
        <v>3.512623490669594</v>
      </c>
    </row>
    <row r="9" spans="1:35" s="13" customFormat="1" ht="19.5" customHeight="1">
      <c r="A9" s="17">
        <v>4</v>
      </c>
      <c r="B9" s="15" t="s">
        <v>23</v>
      </c>
      <c r="C9" s="137">
        <v>101692</v>
      </c>
      <c r="D9" s="138">
        <f t="shared" si="12"/>
        <v>1747.6000000000001</v>
      </c>
      <c r="E9" s="10">
        <f t="shared" si="12"/>
        <v>1694.7</v>
      </c>
      <c r="F9" s="10">
        <f t="shared" si="12"/>
        <v>52.9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1521.5</v>
      </c>
      <c r="K9" s="18">
        <v>1488.6</v>
      </c>
      <c r="L9" s="18">
        <v>32.9</v>
      </c>
      <c r="M9" s="139">
        <f aca="true" t="shared" si="14" ref="M9:M38">SUM(N9:O9)</f>
        <v>91.4</v>
      </c>
      <c r="N9" s="18">
        <v>87.9</v>
      </c>
      <c r="O9" s="18">
        <v>3.5</v>
      </c>
      <c r="P9" s="139">
        <f aca="true" t="shared" si="15" ref="P9:P38">SUM(Q9:R9)</f>
        <v>118.2</v>
      </c>
      <c r="Q9" s="18">
        <v>118.2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16.5</v>
      </c>
      <c r="W9" s="18">
        <v>0</v>
      </c>
      <c r="X9" s="18">
        <v>16.5</v>
      </c>
      <c r="Y9" s="140">
        <v>1245.5</v>
      </c>
      <c r="Z9" s="141">
        <f t="shared" si="2"/>
        <v>2993.1000000000004</v>
      </c>
      <c r="AA9" s="142">
        <f t="shared" si="3"/>
        <v>1747.6000000000001</v>
      </c>
      <c r="AB9" s="19">
        <f t="shared" si="4"/>
        <v>1629.4</v>
      </c>
      <c r="AC9" s="20">
        <f t="shared" si="5"/>
        <v>118.2</v>
      </c>
      <c r="AD9" s="143">
        <f t="shared" si="6"/>
        <v>554.3621282734837</v>
      </c>
      <c r="AE9" s="40">
        <f t="shared" si="7"/>
        <v>516.8675050405209</v>
      </c>
      <c r="AF9" s="41">
        <f t="shared" si="8"/>
        <v>37.49462323296279</v>
      </c>
      <c r="AG9" s="144">
        <f t="shared" si="9"/>
        <v>949.451411155507</v>
      </c>
      <c r="AH9" s="145">
        <f t="shared" si="10"/>
        <v>395.08928288202327</v>
      </c>
      <c r="AI9" s="24">
        <f t="shared" si="11"/>
        <v>6.763561455710688</v>
      </c>
    </row>
    <row r="10" spans="1:35" s="13" customFormat="1" ht="19.5" customHeight="1">
      <c r="A10" s="17">
        <v>5</v>
      </c>
      <c r="B10" s="15" t="s">
        <v>24</v>
      </c>
      <c r="C10" s="137">
        <v>93496</v>
      </c>
      <c r="D10" s="138">
        <f t="shared" si="12"/>
        <v>1438.1999999999998</v>
      </c>
      <c r="E10" s="10">
        <f t="shared" si="12"/>
        <v>1366.1999999999998</v>
      </c>
      <c r="F10" s="10">
        <f t="shared" si="12"/>
        <v>72</v>
      </c>
      <c r="G10" s="139">
        <f t="shared" si="1"/>
        <v>0</v>
      </c>
      <c r="H10" s="18">
        <v>0</v>
      </c>
      <c r="I10" s="18">
        <v>0</v>
      </c>
      <c r="J10" s="139">
        <f t="shared" si="13"/>
        <v>1079.5</v>
      </c>
      <c r="K10" s="18">
        <v>1030.5</v>
      </c>
      <c r="L10" s="18">
        <v>49</v>
      </c>
      <c r="M10" s="139">
        <f t="shared" si="14"/>
        <v>91.6</v>
      </c>
      <c r="N10" s="18">
        <v>68.6</v>
      </c>
      <c r="O10" s="18">
        <v>23</v>
      </c>
      <c r="P10" s="139">
        <f t="shared" si="15"/>
        <v>267.1</v>
      </c>
      <c r="Q10" s="18">
        <v>267.1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796.1</v>
      </c>
      <c r="Z10" s="141">
        <f t="shared" si="2"/>
        <v>2234.2999999999997</v>
      </c>
      <c r="AA10" s="142">
        <f t="shared" si="3"/>
        <v>1438.1999999999998</v>
      </c>
      <c r="AB10" s="19">
        <f t="shared" si="4"/>
        <v>1171.1</v>
      </c>
      <c r="AC10" s="20">
        <f t="shared" si="5"/>
        <v>267.1</v>
      </c>
      <c r="AD10" s="143">
        <f t="shared" si="6"/>
        <v>496.20891147318355</v>
      </c>
      <c r="AE10" s="40">
        <f t="shared" si="7"/>
        <v>404.0538563664618</v>
      </c>
      <c r="AF10" s="41">
        <f t="shared" si="8"/>
        <v>92.15505510672185</v>
      </c>
      <c r="AG10" s="144">
        <f t="shared" si="9"/>
        <v>770.8799686445097</v>
      </c>
      <c r="AH10" s="145">
        <f t="shared" si="10"/>
        <v>274.67105717132625</v>
      </c>
      <c r="AI10" s="24">
        <f t="shared" si="11"/>
        <v>18.571825893477964</v>
      </c>
    </row>
    <row r="11" spans="1:35" s="13" customFormat="1" ht="19.5" customHeight="1">
      <c r="A11" s="17">
        <v>6</v>
      </c>
      <c r="B11" s="15" t="s">
        <v>56</v>
      </c>
      <c r="C11" s="137">
        <v>37669</v>
      </c>
      <c r="D11" s="138">
        <f t="shared" si="12"/>
        <v>913.0000000000001</v>
      </c>
      <c r="E11" s="10">
        <f t="shared" si="12"/>
        <v>778.1</v>
      </c>
      <c r="F11" s="10">
        <f t="shared" si="12"/>
        <v>134.9</v>
      </c>
      <c r="G11" s="139">
        <f>SUM(H11:I11)</f>
        <v>0</v>
      </c>
      <c r="H11" s="21">
        <v>0</v>
      </c>
      <c r="I11" s="18">
        <v>0</v>
      </c>
      <c r="J11" s="139">
        <f t="shared" si="13"/>
        <v>731.1</v>
      </c>
      <c r="K11" s="18">
        <v>643.5</v>
      </c>
      <c r="L11" s="18">
        <v>87.6</v>
      </c>
      <c r="M11" s="139">
        <f t="shared" si="14"/>
        <v>78.80000000000001</v>
      </c>
      <c r="N11" s="18">
        <v>41.1</v>
      </c>
      <c r="O11" s="18">
        <v>37.7</v>
      </c>
      <c r="P11" s="139">
        <f t="shared" si="15"/>
        <v>103.1</v>
      </c>
      <c r="Q11" s="18">
        <v>93.5</v>
      </c>
      <c r="R11" s="18">
        <v>9.6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338.9</v>
      </c>
      <c r="Z11" s="141">
        <f t="shared" si="2"/>
        <v>1251.9</v>
      </c>
      <c r="AA11" s="142">
        <f t="shared" si="3"/>
        <v>913.0000000000001</v>
      </c>
      <c r="AB11" s="19">
        <f t="shared" si="4"/>
        <v>809.9000000000001</v>
      </c>
      <c r="AC11" s="20">
        <f t="shared" si="5"/>
        <v>103.1</v>
      </c>
      <c r="AD11" s="143">
        <f t="shared" si="6"/>
        <v>781.8527941603389</v>
      </c>
      <c r="AE11" s="40">
        <f t="shared" si="7"/>
        <v>693.5625169665483</v>
      </c>
      <c r="AF11" s="41">
        <f t="shared" si="8"/>
        <v>88.29027719379073</v>
      </c>
      <c r="AG11" s="144">
        <f t="shared" si="9"/>
        <v>1072.071755760491</v>
      </c>
      <c r="AH11" s="145">
        <f t="shared" si="10"/>
        <v>290.21896160015206</v>
      </c>
      <c r="AI11" s="24">
        <f t="shared" si="11"/>
        <v>11.292442497261773</v>
      </c>
    </row>
    <row r="12" spans="1:35" s="13" customFormat="1" ht="19.5" customHeight="1">
      <c r="A12" s="17">
        <v>7</v>
      </c>
      <c r="B12" s="15" t="s">
        <v>26</v>
      </c>
      <c r="C12" s="137">
        <v>29746</v>
      </c>
      <c r="D12" s="138">
        <f>G12+J12+M12+P12+S12+V12</f>
        <v>622.6</v>
      </c>
      <c r="E12" s="10">
        <f>H12+K12+N12+Q12+T12+W12</f>
        <v>546.5</v>
      </c>
      <c r="F12" s="10">
        <f>I12+L12+O12+R12+U12+X12</f>
        <v>76.10000000000001</v>
      </c>
      <c r="G12" s="139">
        <f>SUM(H12:I12)</f>
        <v>0</v>
      </c>
      <c r="H12" s="21">
        <v>0</v>
      </c>
      <c r="I12" s="18">
        <v>0</v>
      </c>
      <c r="J12" s="139">
        <f>SUM(K12:L12)</f>
        <v>435.2</v>
      </c>
      <c r="K12" s="18">
        <v>393.5</v>
      </c>
      <c r="L12" s="18">
        <v>41.7</v>
      </c>
      <c r="M12" s="139">
        <f>SUM(N12:O12)</f>
        <v>47.300000000000004</v>
      </c>
      <c r="N12" s="18">
        <v>40.7</v>
      </c>
      <c r="O12" s="18">
        <v>6.6</v>
      </c>
      <c r="P12" s="139">
        <f>SUM(Q12:R12)</f>
        <v>114.7</v>
      </c>
      <c r="Q12" s="18">
        <v>102.2</v>
      </c>
      <c r="R12" s="18">
        <v>12.5</v>
      </c>
      <c r="S12" s="139">
        <f>SUM(T12:U12)</f>
        <v>0</v>
      </c>
      <c r="T12" s="18">
        <v>0</v>
      </c>
      <c r="U12" s="18">
        <v>0</v>
      </c>
      <c r="V12" s="139">
        <f>SUM(W12:X12)</f>
        <v>25.4</v>
      </c>
      <c r="W12" s="18">
        <v>10.1</v>
      </c>
      <c r="X12" s="18">
        <v>15.3</v>
      </c>
      <c r="Y12" s="140">
        <v>270.7</v>
      </c>
      <c r="Z12" s="141">
        <f>D12+Y12</f>
        <v>893.3</v>
      </c>
      <c r="AA12" s="142">
        <f>SUM(AB12:AC12)</f>
        <v>622.6</v>
      </c>
      <c r="AB12" s="19">
        <f>G12+J12+M12+S12+V12</f>
        <v>507.9</v>
      </c>
      <c r="AC12" s="20">
        <f>P12</f>
        <v>114.7</v>
      </c>
      <c r="AD12" s="143">
        <f t="shared" si="6"/>
        <v>675.1788801096596</v>
      </c>
      <c r="AE12" s="40">
        <f t="shared" si="7"/>
        <v>550.792407978953</v>
      </c>
      <c r="AF12" s="41">
        <f t="shared" si="8"/>
        <v>124.38647213070664</v>
      </c>
      <c r="AG12" s="144">
        <f t="shared" si="9"/>
        <v>968.739629942112</v>
      </c>
      <c r="AH12" s="145">
        <f t="shared" si="10"/>
        <v>293.5607498324524</v>
      </c>
      <c r="AI12" s="24">
        <f>AC12*100/AA12</f>
        <v>18.42274333440411</v>
      </c>
    </row>
    <row r="13" spans="1:35" s="13" customFormat="1" ht="19.5" customHeight="1">
      <c r="A13" s="17">
        <v>8</v>
      </c>
      <c r="B13" s="15" t="s">
        <v>27</v>
      </c>
      <c r="C13" s="137">
        <v>127250</v>
      </c>
      <c r="D13" s="138">
        <f t="shared" si="12"/>
        <v>2510.8999999999996</v>
      </c>
      <c r="E13" s="10">
        <f t="shared" si="12"/>
        <v>2393</v>
      </c>
      <c r="F13" s="10">
        <f t="shared" si="12"/>
        <v>117.89999999999999</v>
      </c>
      <c r="G13" s="139">
        <f t="shared" si="1"/>
        <v>0</v>
      </c>
      <c r="H13" s="18">
        <v>0</v>
      </c>
      <c r="I13" s="18">
        <v>0</v>
      </c>
      <c r="J13" s="139">
        <f t="shared" si="13"/>
        <v>2049.2</v>
      </c>
      <c r="K13" s="18">
        <v>1959.6</v>
      </c>
      <c r="L13" s="18">
        <v>89.6</v>
      </c>
      <c r="M13" s="139">
        <f t="shared" si="14"/>
        <v>142.7</v>
      </c>
      <c r="N13" s="18">
        <v>131.1</v>
      </c>
      <c r="O13" s="18">
        <v>11.6</v>
      </c>
      <c r="P13" s="139">
        <f t="shared" si="15"/>
        <v>302.5</v>
      </c>
      <c r="Q13" s="18">
        <v>302.3</v>
      </c>
      <c r="R13" s="18">
        <v>0.2</v>
      </c>
      <c r="S13" s="139">
        <f t="shared" si="16"/>
        <v>0</v>
      </c>
      <c r="T13" s="18">
        <v>0</v>
      </c>
      <c r="U13" s="18">
        <v>0</v>
      </c>
      <c r="V13" s="139">
        <f t="shared" si="17"/>
        <v>16.5</v>
      </c>
      <c r="W13" s="18">
        <v>0</v>
      </c>
      <c r="X13" s="18">
        <v>16.5</v>
      </c>
      <c r="Y13" s="140">
        <v>865.4</v>
      </c>
      <c r="Z13" s="141">
        <f t="shared" si="2"/>
        <v>3376.2999999999997</v>
      </c>
      <c r="AA13" s="142">
        <f t="shared" si="3"/>
        <v>2510.8999999999996</v>
      </c>
      <c r="AB13" s="19">
        <f t="shared" si="4"/>
        <v>2208.3999999999996</v>
      </c>
      <c r="AC13" s="20">
        <f t="shared" si="5"/>
        <v>302.5</v>
      </c>
      <c r="AD13" s="143">
        <f t="shared" si="6"/>
        <v>636.5168895367259</v>
      </c>
      <c r="AE13" s="40">
        <f t="shared" si="7"/>
        <v>559.8326890170479</v>
      </c>
      <c r="AF13" s="41">
        <f t="shared" si="8"/>
        <v>76.68420051967806</v>
      </c>
      <c r="AG13" s="144">
        <f t="shared" si="9"/>
        <v>855.8970783953356</v>
      </c>
      <c r="AH13" s="145">
        <f t="shared" si="10"/>
        <v>219.38018885860953</v>
      </c>
      <c r="AI13" s="24">
        <f t="shared" si="11"/>
        <v>12.047473017643078</v>
      </c>
    </row>
    <row r="14" spans="1:35" s="16" customFormat="1" ht="19.5" customHeight="1">
      <c r="A14" s="14">
        <v>9</v>
      </c>
      <c r="B14" s="15" t="s">
        <v>28</v>
      </c>
      <c r="C14" s="137">
        <v>20756</v>
      </c>
      <c r="D14" s="138">
        <f t="shared" si="12"/>
        <v>343</v>
      </c>
      <c r="E14" s="10">
        <f>H14+K14+N14+Q14+T14+W14</f>
        <v>278.1</v>
      </c>
      <c r="F14" s="10">
        <f t="shared" si="12"/>
        <v>64.9</v>
      </c>
      <c r="G14" s="139">
        <f t="shared" si="1"/>
        <v>0</v>
      </c>
      <c r="H14" s="21">
        <v>0</v>
      </c>
      <c r="I14" s="21">
        <v>0</v>
      </c>
      <c r="J14" s="139">
        <f t="shared" si="13"/>
        <v>269.6</v>
      </c>
      <c r="K14" s="21">
        <v>218.5</v>
      </c>
      <c r="L14" s="21">
        <v>51.1</v>
      </c>
      <c r="M14" s="139">
        <f t="shared" si="14"/>
        <v>5.7</v>
      </c>
      <c r="N14" s="21">
        <v>0.9</v>
      </c>
      <c r="O14" s="21">
        <v>4.8</v>
      </c>
      <c r="P14" s="139">
        <f t="shared" si="15"/>
        <v>67.7</v>
      </c>
      <c r="Q14" s="21">
        <v>58.7</v>
      </c>
      <c r="R14" s="21">
        <v>9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43.9</v>
      </c>
      <c r="Z14" s="141">
        <f t="shared" si="2"/>
        <v>386.9</v>
      </c>
      <c r="AA14" s="142">
        <f t="shared" si="3"/>
        <v>343</v>
      </c>
      <c r="AB14" s="19">
        <f>G14+J14+M14+S14+V14</f>
        <v>275.3</v>
      </c>
      <c r="AC14" s="20">
        <f>P14</f>
        <v>67.7</v>
      </c>
      <c r="AD14" s="146">
        <f t="shared" si="6"/>
        <v>533.0755506375149</v>
      </c>
      <c r="AE14" s="40">
        <f t="shared" si="7"/>
        <v>427.8591810218888</v>
      </c>
      <c r="AF14" s="41">
        <f t="shared" si="8"/>
        <v>105.21636961562612</v>
      </c>
      <c r="AG14" s="144">
        <f t="shared" si="9"/>
        <v>601.3030044946195</v>
      </c>
      <c r="AH14" s="147">
        <f t="shared" si="10"/>
        <v>68.22745385710468</v>
      </c>
      <c r="AI14" s="24">
        <f>AC14*100/AA14</f>
        <v>19.737609329446062</v>
      </c>
    </row>
    <row r="15" spans="1:35" s="16" customFormat="1" ht="19.5" customHeight="1">
      <c r="A15" s="14">
        <v>10</v>
      </c>
      <c r="B15" s="15" t="s">
        <v>29</v>
      </c>
      <c r="C15" s="137">
        <v>37605</v>
      </c>
      <c r="D15" s="138">
        <f t="shared" si="12"/>
        <v>855.9</v>
      </c>
      <c r="E15" s="10">
        <f t="shared" si="12"/>
        <v>783.7</v>
      </c>
      <c r="F15" s="10">
        <f t="shared" si="12"/>
        <v>72.19999999999999</v>
      </c>
      <c r="G15" s="139">
        <f t="shared" si="1"/>
        <v>665.1</v>
      </c>
      <c r="H15" s="21">
        <v>665.1</v>
      </c>
      <c r="I15" s="21">
        <v>0</v>
      </c>
      <c r="J15" s="139">
        <f t="shared" si="13"/>
        <v>58.9</v>
      </c>
      <c r="K15" s="21">
        <v>0</v>
      </c>
      <c r="L15" s="21">
        <v>58.9</v>
      </c>
      <c r="M15" s="139">
        <f t="shared" si="14"/>
        <v>3.3</v>
      </c>
      <c r="N15" s="21">
        <v>0</v>
      </c>
      <c r="O15" s="21">
        <v>3.3</v>
      </c>
      <c r="P15" s="139">
        <f t="shared" si="15"/>
        <v>111.4</v>
      </c>
      <c r="Q15" s="21">
        <v>111.4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17.2</v>
      </c>
      <c r="W15" s="21">
        <v>7.2</v>
      </c>
      <c r="X15" s="21">
        <v>10</v>
      </c>
      <c r="Y15" s="140">
        <v>439.8</v>
      </c>
      <c r="Z15" s="141">
        <f t="shared" si="2"/>
        <v>1295.7</v>
      </c>
      <c r="AA15" s="142">
        <f t="shared" si="3"/>
        <v>855.9</v>
      </c>
      <c r="AB15" s="19">
        <f>G15+J15+M15+S15+V15</f>
        <v>744.5</v>
      </c>
      <c r="AC15" s="20">
        <f>P15</f>
        <v>111.4</v>
      </c>
      <c r="AD15" s="143">
        <f t="shared" si="6"/>
        <v>734.2022980815008</v>
      </c>
      <c r="AE15" s="40">
        <f t="shared" si="7"/>
        <v>638.6419101783822</v>
      </c>
      <c r="AF15" s="41">
        <f t="shared" si="8"/>
        <v>95.5603879031186</v>
      </c>
      <c r="AG15" s="144">
        <f t="shared" si="9"/>
        <v>1111.4685332681397</v>
      </c>
      <c r="AH15" s="145">
        <f t="shared" si="10"/>
        <v>377.2662351866387</v>
      </c>
      <c r="AI15" s="24">
        <f>AC15*100/AA15</f>
        <v>13.015539198504499</v>
      </c>
    </row>
    <row r="16" spans="1:35" s="13" customFormat="1" ht="19.5" customHeight="1">
      <c r="A16" s="17">
        <v>11</v>
      </c>
      <c r="B16" s="15" t="s">
        <v>30</v>
      </c>
      <c r="C16" s="137">
        <v>29773</v>
      </c>
      <c r="D16" s="138">
        <f t="shared" si="12"/>
        <v>733.0000000000002</v>
      </c>
      <c r="E16" s="10">
        <f t="shared" si="12"/>
        <v>698.6999999999999</v>
      </c>
      <c r="F16" s="10">
        <f t="shared" si="12"/>
        <v>34.3</v>
      </c>
      <c r="G16" s="139">
        <f t="shared" si="1"/>
        <v>0</v>
      </c>
      <c r="H16" s="18">
        <v>0</v>
      </c>
      <c r="I16" s="18">
        <v>0</v>
      </c>
      <c r="J16" s="139">
        <f t="shared" si="13"/>
        <v>540.4000000000001</v>
      </c>
      <c r="K16" s="18">
        <v>526.2</v>
      </c>
      <c r="L16" s="18">
        <v>14.2</v>
      </c>
      <c r="M16" s="139">
        <f t="shared" si="14"/>
        <v>34.6</v>
      </c>
      <c r="N16" s="18">
        <v>28.4</v>
      </c>
      <c r="O16" s="18">
        <v>6.2</v>
      </c>
      <c r="P16" s="139">
        <f t="shared" si="15"/>
        <v>129.3</v>
      </c>
      <c r="Q16" s="18">
        <v>127.3</v>
      </c>
      <c r="R16" s="18">
        <v>2</v>
      </c>
      <c r="S16" s="139">
        <f t="shared" si="16"/>
        <v>0</v>
      </c>
      <c r="T16" s="18">
        <v>0</v>
      </c>
      <c r="U16" s="18">
        <v>0</v>
      </c>
      <c r="V16" s="139">
        <f t="shared" si="17"/>
        <v>28.700000000000003</v>
      </c>
      <c r="W16" s="18">
        <v>16.8</v>
      </c>
      <c r="X16" s="18">
        <v>11.9</v>
      </c>
      <c r="Y16" s="140">
        <v>214.4</v>
      </c>
      <c r="Z16" s="141">
        <f t="shared" si="2"/>
        <v>947.4000000000002</v>
      </c>
      <c r="AA16" s="142">
        <f t="shared" si="3"/>
        <v>733.0000000000002</v>
      </c>
      <c r="AB16" s="19">
        <f t="shared" si="4"/>
        <v>603.7000000000002</v>
      </c>
      <c r="AC16" s="20">
        <f t="shared" si="5"/>
        <v>129.3</v>
      </c>
      <c r="AD16" s="143">
        <f t="shared" si="6"/>
        <v>794.1813485481002</v>
      </c>
      <c r="AE16" s="40">
        <f t="shared" si="7"/>
        <v>654.0890588246768</v>
      </c>
      <c r="AF16" s="41">
        <f t="shared" si="8"/>
        <v>140.0922897234234</v>
      </c>
      <c r="AG16" s="144">
        <f t="shared" si="9"/>
        <v>1026.4766843307914</v>
      </c>
      <c r="AH16" s="145">
        <f t="shared" si="10"/>
        <v>232.29533578269118</v>
      </c>
      <c r="AI16" s="24">
        <f t="shared" si="11"/>
        <v>17.63983628922237</v>
      </c>
    </row>
    <row r="17" spans="1:35" s="13" customFormat="1" ht="19.5" customHeight="1">
      <c r="A17" s="17">
        <v>12</v>
      </c>
      <c r="B17" s="15" t="s">
        <v>31</v>
      </c>
      <c r="C17" s="137">
        <v>28567</v>
      </c>
      <c r="D17" s="138">
        <f t="shared" si="12"/>
        <v>671.4</v>
      </c>
      <c r="E17" s="10">
        <f t="shared" si="12"/>
        <v>568</v>
      </c>
      <c r="F17" s="10">
        <f t="shared" si="12"/>
        <v>103.4</v>
      </c>
      <c r="G17" s="139">
        <f t="shared" si="1"/>
        <v>0</v>
      </c>
      <c r="H17" s="18">
        <v>0</v>
      </c>
      <c r="I17" s="18">
        <v>0</v>
      </c>
      <c r="J17" s="139">
        <f t="shared" si="13"/>
        <v>500.5</v>
      </c>
      <c r="K17" s="18">
        <v>427.7</v>
      </c>
      <c r="L17" s="18">
        <v>72.8</v>
      </c>
      <c r="M17" s="139">
        <f t="shared" si="14"/>
        <v>3</v>
      </c>
      <c r="N17" s="18">
        <v>0</v>
      </c>
      <c r="O17" s="18">
        <v>3</v>
      </c>
      <c r="P17" s="139">
        <f t="shared" si="15"/>
        <v>167.9</v>
      </c>
      <c r="Q17" s="18">
        <v>140.3</v>
      </c>
      <c r="R17" s="18">
        <v>27.6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307.9</v>
      </c>
      <c r="Z17" s="141">
        <f t="shared" si="2"/>
        <v>979.3</v>
      </c>
      <c r="AA17" s="142">
        <f t="shared" si="3"/>
        <v>671.4</v>
      </c>
      <c r="AB17" s="19">
        <f t="shared" si="4"/>
        <v>503.5</v>
      </c>
      <c r="AC17" s="20">
        <f t="shared" si="5"/>
        <v>167.9</v>
      </c>
      <c r="AD17" s="143">
        <f t="shared" si="6"/>
        <v>758.1497712790643</v>
      </c>
      <c r="AE17" s="40">
        <f t="shared" si="7"/>
        <v>568.5558680950386</v>
      </c>
      <c r="AF17" s="41">
        <f t="shared" si="8"/>
        <v>189.5939031840258</v>
      </c>
      <c r="AG17" s="144">
        <f t="shared" si="9"/>
        <v>1105.8326943902111</v>
      </c>
      <c r="AH17" s="145">
        <f t="shared" si="10"/>
        <v>347.6829231111467</v>
      </c>
      <c r="AI17" s="24">
        <f t="shared" si="11"/>
        <v>25.00744712540959</v>
      </c>
    </row>
    <row r="18" spans="1:35" s="13" customFormat="1" ht="19.5" customHeight="1">
      <c r="A18" s="17">
        <v>13</v>
      </c>
      <c r="B18" s="15" t="s">
        <v>32</v>
      </c>
      <c r="C18" s="137">
        <v>124623</v>
      </c>
      <c r="D18" s="138">
        <f t="shared" si="12"/>
        <v>2360.6</v>
      </c>
      <c r="E18" s="10">
        <f t="shared" si="12"/>
        <v>2246.2000000000003</v>
      </c>
      <c r="F18" s="10">
        <f t="shared" si="12"/>
        <v>114.39999999999999</v>
      </c>
      <c r="G18" s="139">
        <f t="shared" si="1"/>
        <v>0</v>
      </c>
      <c r="H18" s="18">
        <v>0</v>
      </c>
      <c r="I18" s="18">
        <v>0</v>
      </c>
      <c r="J18" s="139">
        <f t="shared" si="13"/>
        <v>1908.3</v>
      </c>
      <c r="K18" s="18">
        <v>1827.2</v>
      </c>
      <c r="L18" s="18">
        <v>81.1</v>
      </c>
      <c r="M18" s="139">
        <f t="shared" si="14"/>
        <v>124.7</v>
      </c>
      <c r="N18" s="18">
        <v>91.4</v>
      </c>
      <c r="O18" s="18">
        <v>33.3</v>
      </c>
      <c r="P18" s="139">
        <f t="shared" si="15"/>
        <v>327.6</v>
      </c>
      <c r="Q18" s="18">
        <v>327.6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1129</v>
      </c>
      <c r="Z18" s="141">
        <f t="shared" si="2"/>
        <v>3489.6</v>
      </c>
      <c r="AA18" s="142">
        <f t="shared" si="3"/>
        <v>2360.6</v>
      </c>
      <c r="AB18" s="19">
        <f t="shared" si="4"/>
        <v>2033</v>
      </c>
      <c r="AC18" s="20">
        <f t="shared" si="5"/>
        <v>327.6</v>
      </c>
      <c r="AD18" s="143">
        <f t="shared" si="6"/>
        <v>611.0299631430329</v>
      </c>
      <c r="AE18" s="40">
        <f t="shared" si="7"/>
        <v>526.2322778402889</v>
      </c>
      <c r="AF18" s="41">
        <f t="shared" si="8"/>
        <v>84.79768530274404</v>
      </c>
      <c r="AG18" s="135">
        <f t="shared" si="9"/>
        <v>903.2661863017571</v>
      </c>
      <c r="AH18" s="145">
        <f t="shared" si="10"/>
        <v>292.2362231587241</v>
      </c>
      <c r="AI18" s="24">
        <f t="shared" si="11"/>
        <v>13.877827670931122</v>
      </c>
    </row>
    <row r="19" spans="1:35" s="13" customFormat="1" ht="19.5" customHeight="1">
      <c r="A19" s="17">
        <v>14</v>
      </c>
      <c r="B19" s="15" t="s">
        <v>33</v>
      </c>
      <c r="C19" s="137">
        <v>18094</v>
      </c>
      <c r="D19" s="138">
        <f t="shared" si="12"/>
        <v>436.1000000000001</v>
      </c>
      <c r="E19" s="10">
        <f t="shared" si="12"/>
        <v>427.20000000000005</v>
      </c>
      <c r="F19" s="10">
        <f t="shared" si="12"/>
        <v>8.9</v>
      </c>
      <c r="G19" s="139">
        <f t="shared" si="1"/>
        <v>0</v>
      </c>
      <c r="H19" s="18">
        <v>0</v>
      </c>
      <c r="I19" s="18">
        <v>0</v>
      </c>
      <c r="J19" s="139">
        <f t="shared" si="13"/>
        <v>324.40000000000003</v>
      </c>
      <c r="K19" s="18">
        <v>320.8</v>
      </c>
      <c r="L19" s="18">
        <v>3.6</v>
      </c>
      <c r="M19" s="139">
        <f t="shared" si="14"/>
        <v>0</v>
      </c>
      <c r="N19" s="18">
        <v>0</v>
      </c>
      <c r="O19" s="18">
        <v>0</v>
      </c>
      <c r="P19" s="139">
        <f t="shared" si="15"/>
        <v>91.9</v>
      </c>
      <c r="Q19" s="18">
        <v>91.9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19.8</v>
      </c>
      <c r="W19" s="18">
        <v>14.5</v>
      </c>
      <c r="X19" s="18">
        <v>5.3</v>
      </c>
      <c r="Y19" s="140">
        <v>158.4</v>
      </c>
      <c r="Z19" s="141">
        <f t="shared" si="2"/>
        <v>594.5000000000001</v>
      </c>
      <c r="AA19" s="142">
        <f t="shared" si="3"/>
        <v>436.1</v>
      </c>
      <c r="AB19" s="19">
        <f t="shared" si="4"/>
        <v>344.20000000000005</v>
      </c>
      <c r="AC19" s="20">
        <f t="shared" si="5"/>
        <v>91.9</v>
      </c>
      <c r="AD19" s="143">
        <f t="shared" si="6"/>
        <v>777.4810398742053</v>
      </c>
      <c r="AE19" s="40">
        <f t="shared" si="7"/>
        <v>613.6413068670064</v>
      </c>
      <c r="AF19" s="41">
        <f t="shared" si="8"/>
        <v>163.839733007199</v>
      </c>
      <c r="AG19" s="135">
        <f t="shared" si="9"/>
        <v>1059.8772717386266</v>
      </c>
      <c r="AH19" s="145">
        <f t="shared" si="10"/>
        <v>282.3962318644213</v>
      </c>
      <c r="AI19" s="24">
        <f t="shared" si="11"/>
        <v>21.07314836046778</v>
      </c>
    </row>
    <row r="20" spans="1:35" s="13" customFormat="1" ht="19.5" customHeight="1">
      <c r="A20" s="17">
        <v>15</v>
      </c>
      <c r="B20" s="15" t="s">
        <v>34</v>
      </c>
      <c r="C20" s="137">
        <v>7263</v>
      </c>
      <c r="D20" s="138">
        <f t="shared" si="12"/>
        <v>147.9</v>
      </c>
      <c r="E20" s="10">
        <f t="shared" si="12"/>
        <v>140</v>
      </c>
      <c r="F20" s="10">
        <f t="shared" si="12"/>
        <v>7.9</v>
      </c>
      <c r="G20" s="139">
        <f>SUM(H20:I20)</f>
        <v>0</v>
      </c>
      <c r="H20" s="18">
        <v>0</v>
      </c>
      <c r="I20" s="18">
        <v>0</v>
      </c>
      <c r="J20" s="139">
        <f>SUM(K20:L20)</f>
        <v>87.60000000000001</v>
      </c>
      <c r="K20" s="18">
        <v>84.7</v>
      </c>
      <c r="L20" s="18">
        <v>2.9</v>
      </c>
      <c r="M20" s="139">
        <f>SUM(N20:O20)</f>
        <v>19.7</v>
      </c>
      <c r="N20" s="18">
        <v>14.7</v>
      </c>
      <c r="O20" s="18">
        <v>5</v>
      </c>
      <c r="P20" s="139">
        <f>SUM(Q20:R20)</f>
        <v>40.6</v>
      </c>
      <c r="Q20" s="18">
        <v>40.6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41.5</v>
      </c>
      <c r="Z20" s="141">
        <f>D20+Y20</f>
        <v>189.4</v>
      </c>
      <c r="AA20" s="142">
        <f>SUM(AB20:AC20)</f>
        <v>147.9</v>
      </c>
      <c r="AB20" s="19">
        <f>G20+J20+M20+S20+V20</f>
        <v>107.30000000000001</v>
      </c>
      <c r="AC20" s="20">
        <f>P20</f>
        <v>40.6</v>
      </c>
      <c r="AD20" s="143">
        <f t="shared" si="6"/>
        <v>656.8866504110539</v>
      </c>
      <c r="AE20" s="40">
        <f t="shared" si="7"/>
        <v>476.56482480801947</v>
      </c>
      <c r="AF20" s="41">
        <f t="shared" si="8"/>
        <v>180.3218256030344</v>
      </c>
      <c r="AG20" s="144">
        <f t="shared" si="9"/>
        <v>841.2057578624313</v>
      </c>
      <c r="AH20" s="145">
        <f t="shared" si="10"/>
        <v>184.3191074513775</v>
      </c>
      <c r="AI20" s="24">
        <f>AC20*100/AA20</f>
        <v>27.45098039215686</v>
      </c>
    </row>
    <row r="21" spans="1:35" s="13" customFormat="1" ht="19.5" customHeight="1">
      <c r="A21" s="17">
        <v>16</v>
      </c>
      <c r="B21" s="15" t="s">
        <v>35</v>
      </c>
      <c r="C21" s="137">
        <v>15149</v>
      </c>
      <c r="D21" s="138">
        <f t="shared" si="12"/>
        <v>323</v>
      </c>
      <c r="E21" s="10">
        <f t="shared" si="12"/>
        <v>303.1</v>
      </c>
      <c r="F21" s="10">
        <f t="shared" si="12"/>
        <v>19.9</v>
      </c>
      <c r="G21" s="139">
        <f>SUM(H21:I21)</f>
        <v>0</v>
      </c>
      <c r="H21" s="18">
        <v>0</v>
      </c>
      <c r="I21" s="18">
        <v>0</v>
      </c>
      <c r="J21" s="139">
        <f>SUM(K21:L21)</f>
        <v>244.9</v>
      </c>
      <c r="K21" s="18">
        <v>231.5</v>
      </c>
      <c r="L21" s="18">
        <v>13.4</v>
      </c>
      <c r="M21" s="139">
        <f>SUM(N21:O21)</f>
        <v>21.1</v>
      </c>
      <c r="N21" s="18">
        <v>16.3</v>
      </c>
      <c r="O21" s="18">
        <v>4.8</v>
      </c>
      <c r="P21" s="139">
        <f>SUM(Q21:R21)</f>
        <v>51.6</v>
      </c>
      <c r="Q21" s="18">
        <v>50.6</v>
      </c>
      <c r="R21" s="18">
        <v>1</v>
      </c>
      <c r="S21" s="139">
        <f>SUM(T21:U21)</f>
        <v>0</v>
      </c>
      <c r="T21" s="18">
        <v>0</v>
      </c>
      <c r="U21" s="18">
        <v>0</v>
      </c>
      <c r="V21" s="139">
        <f>SUM(W21:X21)</f>
        <v>5.4</v>
      </c>
      <c r="W21" s="18">
        <v>4.7</v>
      </c>
      <c r="X21" s="18">
        <v>0.7</v>
      </c>
      <c r="Y21" s="140">
        <v>76.7</v>
      </c>
      <c r="Z21" s="141">
        <f t="shared" si="2"/>
        <v>399.7</v>
      </c>
      <c r="AA21" s="142">
        <f t="shared" si="3"/>
        <v>323</v>
      </c>
      <c r="AB21" s="19">
        <f t="shared" si="4"/>
        <v>271.4</v>
      </c>
      <c r="AC21" s="20">
        <f t="shared" si="5"/>
        <v>51.6</v>
      </c>
      <c r="AD21" s="143">
        <f t="shared" si="6"/>
        <v>687.7915927592368</v>
      </c>
      <c r="AE21" s="40">
        <f t="shared" si="7"/>
        <v>577.9152887766467</v>
      </c>
      <c r="AF21" s="41">
        <f t="shared" si="8"/>
        <v>109.87630398259014</v>
      </c>
      <c r="AG21" s="144">
        <f t="shared" si="9"/>
        <v>851.1154787178541</v>
      </c>
      <c r="AH21" s="145">
        <f t="shared" si="10"/>
        <v>163.32388595861752</v>
      </c>
      <c r="AI21" s="24">
        <f t="shared" si="11"/>
        <v>15.975232198142415</v>
      </c>
    </row>
    <row r="22" spans="1:35" s="13" customFormat="1" ht="19.5" customHeight="1">
      <c r="A22" s="17">
        <v>17</v>
      </c>
      <c r="B22" s="15" t="s">
        <v>36</v>
      </c>
      <c r="C22" s="137">
        <v>54349</v>
      </c>
      <c r="D22" s="138">
        <f t="shared" si="12"/>
        <v>1299.3</v>
      </c>
      <c r="E22" s="10">
        <f t="shared" si="12"/>
        <v>1232.4</v>
      </c>
      <c r="F22" s="10">
        <f t="shared" si="12"/>
        <v>66.9</v>
      </c>
      <c r="G22" s="139">
        <f t="shared" si="1"/>
        <v>0</v>
      </c>
      <c r="H22" s="18">
        <v>0</v>
      </c>
      <c r="I22" s="18">
        <v>0</v>
      </c>
      <c r="J22" s="139">
        <f t="shared" si="13"/>
        <v>979.4</v>
      </c>
      <c r="K22" s="18">
        <v>949.1</v>
      </c>
      <c r="L22" s="18">
        <v>30.3</v>
      </c>
      <c r="M22" s="139">
        <v>0</v>
      </c>
      <c r="N22" s="18">
        <v>0</v>
      </c>
      <c r="O22" s="18">
        <v>0</v>
      </c>
      <c r="P22" s="139">
        <f t="shared" si="15"/>
        <v>231.20000000000002</v>
      </c>
      <c r="Q22" s="18">
        <v>228.4</v>
      </c>
      <c r="R22" s="18">
        <v>2.8</v>
      </c>
      <c r="S22" s="139">
        <f t="shared" si="16"/>
        <v>0</v>
      </c>
      <c r="T22" s="18">
        <v>0</v>
      </c>
      <c r="U22" s="18">
        <v>0</v>
      </c>
      <c r="V22" s="139">
        <f t="shared" si="17"/>
        <v>88.69999999999999</v>
      </c>
      <c r="W22" s="18">
        <v>54.9</v>
      </c>
      <c r="X22" s="18">
        <v>33.8</v>
      </c>
      <c r="Y22" s="140">
        <v>360.7</v>
      </c>
      <c r="Z22" s="141">
        <f t="shared" si="2"/>
        <v>1660</v>
      </c>
      <c r="AA22" s="142">
        <f t="shared" si="3"/>
        <v>1299.3</v>
      </c>
      <c r="AB22" s="19">
        <f t="shared" si="4"/>
        <v>1068.1</v>
      </c>
      <c r="AC22" s="20">
        <f t="shared" si="5"/>
        <v>231.20000000000002</v>
      </c>
      <c r="AD22" s="143">
        <f t="shared" si="6"/>
        <v>771.1807618503827</v>
      </c>
      <c r="AE22" s="40">
        <f t="shared" si="7"/>
        <v>633.9553388227458</v>
      </c>
      <c r="AF22" s="41">
        <f t="shared" si="8"/>
        <v>137.2254230276368</v>
      </c>
      <c r="AG22" s="144">
        <f t="shared" si="9"/>
        <v>985.2690407693647</v>
      </c>
      <c r="AH22" s="145">
        <f t="shared" si="10"/>
        <v>214.08827891898179</v>
      </c>
      <c r="AI22" s="24">
        <f t="shared" si="11"/>
        <v>17.794196875240516</v>
      </c>
    </row>
    <row r="23" spans="1:35" s="13" customFormat="1" ht="19.5" customHeight="1">
      <c r="A23" s="17">
        <v>18</v>
      </c>
      <c r="B23" s="15" t="s">
        <v>37</v>
      </c>
      <c r="C23" s="137">
        <v>33976</v>
      </c>
      <c r="D23" s="138">
        <f t="shared" si="12"/>
        <v>599.6</v>
      </c>
      <c r="E23" s="10">
        <f t="shared" si="12"/>
        <v>564.2</v>
      </c>
      <c r="F23" s="10">
        <f t="shared" si="12"/>
        <v>35.4</v>
      </c>
      <c r="G23" s="139">
        <v>0</v>
      </c>
      <c r="H23" s="18">
        <v>0</v>
      </c>
      <c r="I23" s="22">
        <v>0</v>
      </c>
      <c r="J23" s="139">
        <f t="shared" si="13"/>
        <v>383.9</v>
      </c>
      <c r="K23" s="18">
        <v>357.4</v>
      </c>
      <c r="L23" s="18">
        <v>26.5</v>
      </c>
      <c r="M23" s="139">
        <f t="shared" si="14"/>
        <v>0</v>
      </c>
      <c r="N23" s="18">
        <v>0</v>
      </c>
      <c r="O23" s="18">
        <v>0</v>
      </c>
      <c r="P23" s="139">
        <f t="shared" si="15"/>
        <v>162</v>
      </c>
      <c r="Q23" s="18">
        <v>161.3</v>
      </c>
      <c r="R23" s="18">
        <v>0.7</v>
      </c>
      <c r="S23" s="139">
        <v>0</v>
      </c>
      <c r="T23" s="18">
        <v>0</v>
      </c>
      <c r="U23" s="18">
        <v>0</v>
      </c>
      <c r="V23" s="139">
        <f t="shared" si="17"/>
        <v>53.7</v>
      </c>
      <c r="W23" s="18">
        <v>45.5</v>
      </c>
      <c r="X23" s="18">
        <v>8.2</v>
      </c>
      <c r="Y23" s="140">
        <v>354.9</v>
      </c>
      <c r="Z23" s="141">
        <f t="shared" si="2"/>
        <v>954.5</v>
      </c>
      <c r="AA23" s="142">
        <f t="shared" si="3"/>
        <v>599.5999999999999</v>
      </c>
      <c r="AB23" s="19">
        <f t="shared" si="4"/>
        <v>437.59999999999997</v>
      </c>
      <c r="AC23" s="20">
        <f t="shared" si="5"/>
        <v>162</v>
      </c>
      <c r="AD23" s="143">
        <f t="shared" si="6"/>
        <v>569.2823017386086</v>
      </c>
      <c r="AE23" s="40">
        <f t="shared" si="7"/>
        <v>415.47354109542215</v>
      </c>
      <c r="AF23" s="41">
        <f t="shared" si="8"/>
        <v>153.80876064318647</v>
      </c>
      <c r="AG23" s="144">
        <f t="shared" si="9"/>
        <v>906.2374199624783</v>
      </c>
      <c r="AH23" s="145">
        <f t="shared" si="10"/>
        <v>336.9551182238696</v>
      </c>
      <c r="AI23" s="24">
        <f t="shared" si="11"/>
        <v>27.018012008005343</v>
      </c>
    </row>
    <row r="24" spans="1:35" s="13" customFormat="1" ht="19.5" customHeight="1">
      <c r="A24" s="17">
        <v>19</v>
      </c>
      <c r="B24" s="15" t="s">
        <v>38</v>
      </c>
      <c r="C24" s="137">
        <v>26715</v>
      </c>
      <c r="D24" s="138">
        <f t="shared" si="12"/>
        <v>557.9</v>
      </c>
      <c r="E24" s="10">
        <f t="shared" si="12"/>
        <v>516.1</v>
      </c>
      <c r="F24" s="10">
        <f t="shared" si="12"/>
        <v>41.800000000000004</v>
      </c>
      <c r="G24" s="139">
        <v>0</v>
      </c>
      <c r="H24" s="18">
        <v>0</v>
      </c>
      <c r="I24" s="18">
        <v>0</v>
      </c>
      <c r="J24" s="139">
        <f t="shared" si="13"/>
        <v>351.1</v>
      </c>
      <c r="K24" s="18">
        <v>320</v>
      </c>
      <c r="L24" s="18">
        <v>31.1</v>
      </c>
      <c r="M24" s="139">
        <f t="shared" si="14"/>
        <v>0</v>
      </c>
      <c r="N24" s="18">
        <v>0</v>
      </c>
      <c r="O24" s="18">
        <v>0</v>
      </c>
      <c r="P24" s="139">
        <f t="shared" si="15"/>
        <v>147.29999999999998</v>
      </c>
      <c r="Q24" s="18">
        <v>146.7</v>
      </c>
      <c r="R24" s="18">
        <v>0.6</v>
      </c>
      <c r="S24" s="139">
        <v>0</v>
      </c>
      <c r="T24" s="18">
        <v>0</v>
      </c>
      <c r="U24" s="18">
        <v>0</v>
      </c>
      <c r="V24" s="139">
        <f t="shared" si="17"/>
        <v>59.5</v>
      </c>
      <c r="W24" s="18">
        <v>49.4</v>
      </c>
      <c r="X24" s="18">
        <v>10.1</v>
      </c>
      <c r="Y24" s="140">
        <v>387.7</v>
      </c>
      <c r="Z24" s="141">
        <f t="shared" si="2"/>
        <v>945.5999999999999</v>
      </c>
      <c r="AA24" s="142">
        <f t="shared" si="3"/>
        <v>557.9</v>
      </c>
      <c r="AB24" s="19">
        <f t="shared" si="4"/>
        <v>410.6</v>
      </c>
      <c r="AC24" s="20">
        <f t="shared" si="5"/>
        <v>147.29999999999998</v>
      </c>
      <c r="AD24" s="143">
        <f t="shared" si="6"/>
        <v>673.6580270839747</v>
      </c>
      <c r="AE24" s="40">
        <f t="shared" si="7"/>
        <v>495.7949200944257</v>
      </c>
      <c r="AF24" s="41">
        <f t="shared" si="8"/>
        <v>177.86310698954915</v>
      </c>
      <c r="AG24" s="144">
        <f t="shared" si="9"/>
        <v>1141.8014526090813</v>
      </c>
      <c r="AH24" s="145">
        <f t="shared" si="10"/>
        <v>468.1434255251067</v>
      </c>
      <c r="AI24" s="24">
        <f t="shared" si="11"/>
        <v>26.402581107725396</v>
      </c>
    </row>
    <row r="25" spans="1:35" s="13" customFormat="1" ht="19.5" customHeight="1">
      <c r="A25" s="17">
        <v>20</v>
      </c>
      <c r="B25" s="15" t="s">
        <v>39</v>
      </c>
      <c r="C25" s="137">
        <v>6639</v>
      </c>
      <c r="D25" s="138">
        <f t="shared" si="12"/>
        <v>116.8</v>
      </c>
      <c r="E25" s="10">
        <f t="shared" si="12"/>
        <v>115.1</v>
      </c>
      <c r="F25" s="10">
        <f t="shared" si="12"/>
        <v>1.7</v>
      </c>
      <c r="G25" s="139">
        <f t="shared" si="1"/>
        <v>0</v>
      </c>
      <c r="H25" s="18">
        <v>0</v>
      </c>
      <c r="I25" s="18">
        <v>0</v>
      </c>
      <c r="J25" s="139">
        <f t="shared" si="13"/>
        <v>75.1</v>
      </c>
      <c r="K25" s="18">
        <v>75.1</v>
      </c>
      <c r="L25" s="18">
        <v>0</v>
      </c>
      <c r="M25" s="139">
        <f t="shared" si="14"/>
        <v>10.4</v>
      </c>
      <c r="N25" s="18">
        <v>9</v>
      </c>
      <c r="O25" s="18">
        <v>1.4</v>
      </c>
      <c r="P25" s="139">
        <f t="shared" si="15"/>
        <v>27.7</v>
      </c>
      <c r="Q25" s="18">
        <v>27.7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3.5999999999999996</v>
      </c>
      <c r="W25" s="18">
        <v>3.3</v>
      </c>
      <c r="X25" s="18">
        <v>0.3</v>
      </c>
      <c r="Y25" s="140">
        <v>56.2</v>
      </c>
      <c r="Z25" s="141">
        <f t="shared" si="2"/>
        <v>173</v>
      </c>
      <c r="AA25" s="142">
        <f t="shared" si="3"/>
        <v>116.8</v>
      </c>
      <c r="AB25" s="19">
        <f t="shared" si="4"/>
        <v>89.1</v>
      </c>
      <c r="AC25" s="20">
        <f t="shared" si="5"/>
        <v>27.7</v>
      </c>
      <c r="AD25" s="143">
        <f t="shared" si="6"/>
        <v>567.5164837300604</v>
      </c>
      <c r="AE25" s="40">
        <f t="shared" si="7"/>
        <v>432.9256738043526</v>
      </c>
      <c r="AF25" s="41">
        <f t="shared" si="8"/>
        <v>134.5908099257078</v>
      </c>
      <c r="AG25" s="144">
        <f t="shared" si="9"/>
        <v>840.5852027851065</v>
      </c>
      <c r="AH25" s="145">
        <f t="shared" si="10"/>
        <v>273.0687190550462</v>
      </c>
      <c r="AI25" s="24">
        <f t="shared" si="11"/>
        <v>23.715753424657535</v>
      </c>
    </row>
    <row r="26" spans="1:35" s="13" customFormat="1" ht="19.5" customHeight="1">
      <c r="A26" s="17">
        <v>21</v>
      </c>
      <c r="B26" s="15" t="s">
        <v>40</v>
      </c>
      <c r="C26" s="137">
        <v>16224</v>
      </c>
      <c r="D26" s="138">
        <f t="shared" si="12"/>
        <v>246.79999999999998</v>
      </c>
      <c r="E26" s="10">
        <f t="shared" si="12"/>
        <v>229.2</v>
      </c>
      <c r="F26" s="10">
        <f t="shared" si="12"/>
        <v>17.6</v>
      </c>
      <c r="G26" s="139">
        <f t="shared" si="1"/>
        <v>0</v>
      </c>
      <c r="H26" s="18">
        <v>0</v>
      </c>
      <c r="I26" s="18">
        <v>0</v>
      </c>
      <c r="J26" s="139">
        <f t="shared" si="13"/>
        <v>181.6</v>
      </c>
      <c r="K26" s="18">
        <v>165.1</v>
      </c>
      <c r="L26" s="18">
        <v>16.5</v>
      </c>
      <c r="M26" s="139">
        <f t="shared" si="14"/>
        <v>6.1</v>
      </c>
      <c r="N26" s="18">
        <v>5</v>
      </c>
      <c r="O26" s="18">
        <v>1.1</v>
      </c>
      <c r="P26" s="139">
        <f t="shared" si="15"/>
        <v>59.1</v>
      </c>
      <c r="Q26" s="18">
        <v>59.1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132.7</v>
      </c>
      <c r="Z26" s="141">
        <f t="shared" si="2"/>
        <v>379.5</v>
      </c>
      <c r="AA26" s="142">
        <f t="shared" si="3"/>
        <v>246.79999999999998</v>
      </c>
      <c r="AB26" s="19">
        <f t="shared" si="4"/>
        <v>187.7</v>
      </c>
      <c r="AC26" s="20">
        <f t="shared" si="5"/>
        <v>59.1</v>
      </c>
      <c r="AD26" s="143">
        <f t="shared" si="6"/>
        <v>490.7106954253356</v>
      </c>
      <c r="AE26" s="40">
        <f t="shared" si="7"/>
        <v>373.2025831901762</v>
      </c>
      <c r="AF26" s="41">
        <f t="shared" si="8"/>
        <v>117.50811223515939</v>
      </c>
      <c r="AG26" s="144">
        <f t="shared" si="9"/>
        <v>754.5571673983585</v>
      </c>
      <c r="AH26" s="145">
        <f t="shared" si="10"/>
        <v>263.8464719730228</v>
      </c>
      <c r="AI26" s="24">
        <f t="shared" si="11"/>
        <v>23.94651539708266</v>
      </c>
    </row>
    <row r="27" spans="1:35" s="13" customFormat="1" ht="19.5" customHeight="1">
      <c r="A27" s="14">
        <v>22</v>
      </c>
      <c r="B27" s="15" t="s">
        <v>41</v>
      </c>
      <c r="C27" s="137">
        <v>8296</v>
      </c>
      <c r="D27" s="138">
        <f t="shared" si="12"/>
        <v>162.29999999999998</v>
      </c>
      <c r="E27" s="10">
        <f t="shared" si="12"/>
        <v>155.10000000000002</v>
      </c>
      <c r="F27" s="10">
        <f t="shared" si="12"/>
        <v>7.199999999999999</v>
      </c>
      <c r="G27" s="139">
        <f t="shared" si="1"/>
        <v>0</v>
      </c>
      <c r="H27" s="18">
        <v>0</v>
      </c>
      <c r="I27" s="18">
        <v>0</v>
      </c>
      <c r="J27" s="139">
        <f t="shared" si="13"/>
        <v>128.5</v>
      </c>
      <c r="K27" s="18">
        <v>122.9</v>
      </c>
      <c r="L27" s="18">
        <v>5.6</v>
      </c>
      <c r="M27" s="139">
        <f t="shared" si="14"/>
        <v>9.700000000000001</v>
      </c>
      <c r="N27" s="18">
        <v>9.3</v>
      </c>
      <c r="O27" s="18">
        <v>0.4</v>
      </c>
      <c r="P27" s="139">
        <f t="shared" si="15"/>
        <v>23</v>
      </c>
      <c r="Q27" s="18">
        <v>22.9</v>
      </c>
      <c r="R27" s="18">
        <v>0.1</v>
      </c>
      <c r="S27" s="139">
        <f t="shared" si="16"/>
        <v>0</v>
      </c>
      <c r="T27" s="18">
        <v>0</v>
      </c>
      <c r="U27" s="18">
        <v>0</v>
      </c>
      <c r="V27" s="139">
        <f t="shared" si="17"/>
        <v>1.1</v>
      </c>
      <c r="W27" s="18">
        <v>0</v>
      </c>
      <c r="X27" s="18">
        <v>1.1</v>
      </c>
      <c r="Y27" s="140">
        <v>71.2</v>
      </c>
      <c r="Z27" s="141">
        <f t="shared" si="2"/>
        <v>233.5</v>
      </c>
      <c r="AA27" s="142">
        <f t="shared" si="3"/>
        <v>162.29999999999998</v>
      </c>
      <c r="AB27" s="19">
        <f t="shared" si="4"/>
        <v>139.29999999999998</v>
      </c>
      <c r="AC27" s="20">
        <f t="shared" si="5"/>
        <v>23</v>
      </c>
      <c r="AD27" s="143">
        <f t="shared" si="6"/>
        <v>631.0853267801039</v>
      </c>
      <c r="AE27" s="40">
        <f t="shared" si="7"/>
        <v>541.6524092450305</v>
      </c>
      <c r="AF27" s="41">
        <f t="shared" si="8"/>
        <v>89.43291753507324</v>
      </c>
      <c r="AG27" s="144">
        <f t="shared" si="9"/>
        <v>907.9385323669393</v>
      </c>
      <c r="AH27" s="145">
        <f t="shared" si="10"/>
        <v>276.8532055868355</v>
      </c>
      <c r="AI27" s="24">
        <f t="shared" si="11"/>
        <v>14.171287738755392</v>
      </c>
    </row>
    <row r="28" spans="1:35" s="16" customFormat="1" ht="19.5" customHeight="1">
      <c r="A28" s="17">
        <v>23</v>
      </c>
      <c r="B28" s="15" t="s">
        <v>42</v>
      </c>
      <c r="C28" s="137">
        <v>6241</v>
      </c>
      <c r="D28" s="138">
        <f t="shared" si="12"/>
        <v>111.19999999999999</v>
      </c>
      <c r="E28" s="10">
        <f t="shared" si="12"/>
        <v>108.6</v>
      </c>
      <c r="F28" s="10">
        <f t="shared" si="12"/>
        <v>2.6</v>
      </c>
      <c r="G28" s="139">
        <f t="shared" si="1"/>
        <v>0</v>
      </c>
      <c r="H28" s="21">
        <v>0</v>
      </c>
      <c r="I28" s="21">
        <v>0</v>
      </c>
      <c r="J28" s="139">
        <f t="shared" si="13"/>
        <v>95.6</v>
      </c>
      <c r="K28" s="21">
        <v>93.6</v>
      </c>
      <c r="L28" s="21">
        <v>2</v>
      </c>
      <c r="M28" s="139">
        <f t="shared" si="14"/>
        <v>12.1</v>
      </c>
      <c r="N28" s="21">
        <v>11.9</v>
      </c>
      <c r="O28" s="21">
        <v>0.2</v>
      </c>
      <c r="P28" s="139">
        <f t="shared" si="15"/>
        <v>3.5</v>
      </c>
      <c r="Q28" s="21">
        <v>3.1</v>
      </c>
      <c r="R28" s="21">
        <v>0.4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111.19999999999999</v>
      </c>
      <c r="AA28" s="142">
        <f t="shared" si="3"/>
        <v>111.19999999999999</v>
      </c>
      <c r="AB28" s="19">
        <f t="shared" si="4"/>
        <v>107.69999999999999</v>
      </c>
      <c r="AC28" s="20">
        <f t="shared" si="5"/>
        <v>3.5</v>
      </c>
      <c r="AD28" s="143">
        <f t="shared" si="6"/>
        <v>574.7631427965948</v>
      </c>
      <c r="AE28" s="40">
        <f t="shared" si="7"/>
        <v>556.672576251738</v>
      </c>
      <c r="AF28" s="41">
        <f t="shared" si="8"/>
        <v>18.09056654485685</v>
      </c>
      <c r="AG28" s="144">
        <f t="shared" si="9"/>
        <v>574.7631427965948</v>
      </c>
      <c r="AH28" s="145">
        <f t="shared" si="10"/>
        <v>0</v>
      </c>
      <c r="AI28" s="24">
        <f t="shared" si="11"/>
        <v>3.1474820143884896</v>
      </c>
    </row>
    <row r="29" spans="1:35" s="16" customFormat="1" ht="19.5" customHeight="1">
      <c r="A29" s="17">
        <v>24</v>
      </c>
      <c r="B29" s="15" t="s">
        <v>43</v>
      </c>
      <c r="C29" s="137">
        <v>13150</v>
      </c>
      <c r="D29" s="138">
        <f>G29+J29+M29+P29+S29+V29</f>
        <v>253.70000000000002</v>
      </c>
      <c r="E29" s="10">
        <f>H29+K29+N29+Q29+T29+W29</f>
        <v>242.3</v>
      </c>
      <c r="F29" s="10">
        <f>L29+I29+O29+R29+U29+X29</f>
        <v>11.4</v>
      </c>
      <c r="G29" s="139">
        <f>SUM(H29:I29)</f>
        <v>0</v>
      </c>
      <c r="H29" s="21">
        <v>0</v>
      </c>
      <c r="I29" s="21">
        <v>0</v>
      </c>
      <c r="J29" s="139">
        <f>SUM(K29:L29)</f>
        <v>165.5</v>
      </c>
      <c r="K29" s="21">
        <v>161.2</v>
      </c>
      <c r="L29" s="21">
        <v>4.3</v>
      </c>
      <c r="M29" s="139">
        <f>SUM(N29:O29)</f>
        <v>8.5</v>
      </c>
      <c r="N29" s="21">
        <v>6.8</v>
      </c>
      <c r="O29" s="21">
        <v>1.7</v>
      </c>
      <c r="P29" s="139">
        <f>SUM(Q29:R29)</f>
        <v>75.9</v>
      </c>
      <c r="Q29" s="21">
        <v>70.5</v>
      </c>
      <c r="R29" s="21">
        <v>5.4</v>
      </c>
      <c r="S29" s="139">
        <f>SUM(T29:U29)</f>
        <v>0</v>
      </c>
      <c r="T29" s="21">
        <v>0</v>
      </c>
      <c r="U29" s="21">
        <v>0</v>
      </c>
      <c r="V29" s="139">
        <f>SUM(W29:X29)</f>
        <v>3.8</v>
      </c>
      <c r="W29" s="21">
        <v>3.8</v>
      </c>
      <c r="X29" s="21">
        <v>0</v>
      </c>
      <c r="Y29" s="140">
        <v>64.3</v>
      </c>
      <c r="Z29" s="141">
        <f>D29+Y29</f>
        <v>318</v>
      </c>
      <c r="AA29" s="148">
        <f>SUM(AB29:AC29)</f>
        <v>253.70000000000002</v>
      </c>
      <c r="AB29" s="18">
        <f>G29+J29+M29+S29+V29</f>
        <v>177.8</v>
      </c>
      <c r="AC29" s="45">
        <f>P29</f>
        <v>75.9</v>
      </c>
      <c r="AD29" s="143">
        <f t="shared" si="6"/>
        <v>622.3476021096529</v>
      </c>
      <c r="AE29" s="40">
        <f t="shared" si="7"/>
        <v>436.15846927511353</v>
      </c>
      <c r="AF29" s="41">
        <f t="shared" si="8"/>
        <v>186.18913283453944</v>
      </c>
      <c r="AG29" s="144">
        <f t="shared" si="9"/>
        <v>780.0809517968845</v>
      </c>
      <c r="AH29" s="145">
        <f t="shared" si="10"/>
        <v>157.73334968723168</v>
      </c>
      <c r="AI29" s="24">
        <f>AC29*100/AA29</f>
        <v>29.91722506897911</v>
      </c>
    </row>
    <row r="30" spans="1:35" s="16" customFormat="1" ht="19.5" customHeight="1">
      <c r="A30" s="17">
        <v>25</v>
      </c>
      <c r="B30" s="15" t="s">
        <v>44</v>
      </c>
      <c r="C30" s="137">
        <v>17315</v>
      </c>
      <c r="D30" s="138">
        <f t="shared" si="12"/>
        <v>328.5</v>
      </c>
      <c r="E30" s="10">
        <f t="shared" si="12"/>
        <v>314.80000000000007</v>
      </c>
      <c r="F30" s="10">
        <f t="shared" si="12"/>
        <v>13.7</v>
      </c>
      <c r="G30" s="139">
        <f t="shared" si="1"/>
        <v>0</v>
      </c>
      <c r="H30" s="21">
        <v>0</v>
      </c>
      <c r="I30" s="21">
        <v>0</v>
      </c>
      <c r="J30" s="139">
        <f t="shared" si="13"/>
        <v>285.5</v>
      </c>
      <c r="K30" s="21">
        <v>277.6</v>
      </c>
      <c r="L30" s="21">
        <v>7.9</v>
      </c>
      <c r="M30" s="139">
        <f t="shared" si="14"/>
        <v>12.899999999999999</v>
      </c>
      <c r="N30" s="21">
        <v>10.6</v>
      </c>
      <c r="O30" s="21">
        <v>2.3</v>
      </c>
      <c r="P30" s="139">
        <f t="shared" si="15"/>
        <v>25.5</v>
      </c>
      <c r="Q30" s="21">
        <v>25.5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4.6</v>
      </c>
      <c r="W30" s="21">
        <v>1.1</v>
      </c>
      <c r="X30" s="21">
        <v>3.5</v>
      </c>
      <c r="Y30" s="140">
        <v>57.5</v>
      </c>
      <c r="Z30" s="141">
        <f t="shared" si="2"/>
        <v>386</v>
      </c>
      <c r="AA30" s="142">
        <f t="shared" si="3"/>
        <v>328.5</v>
      </c>
      <c r="AB30" s="19">
        <f t="shared" si="4"/>
        <v>303</v>
      </c>
      <c r="AC30" s="20">
        <f t="shared" si="5"/>
        <v>25.5</v>
      </c>
      <c r="AD30" s="143">
        <f t="shared" si="6"/>
        <v>611.9996646577181</v>
      </c>
      <c r="AE30" s="40">
        <f t="shared" si="7"/>
        <v>564.4928413737856</v>
      </c>
      <c r="AF30" s="41">
        <f t="shared" si="8"/>
        <v>47.50682328393245</v>
      </c>
      <c r="AG30" s="144">
        <f t="shared" si="9"/>
        <v>719.1228936312912</v>
      </c>
      <c r="AH30" s="145">
        <f t="shared" si="10"/>
        <v>107.12322897357318</v>
      </c>
      <c r="AI30" s="24">
        <f t="shared" si="11"/>
        <v>7.762557077625571</v>
      </c>
    </row>
    <row r="31" spans="1:35" s="16" customFormat="1" ht="19.5" customHeight="1">
      <c r="A31" s="17">
        <v>26</v>
      </c>
      <c r="B31" s="15" t="s">
        <v>45</v>
      </c>
      <c r="C31" s="137">
        <v>10828</v>
      </c>
      <c r="D31" s="138">
        <f t="shared" si="12"/>
        <v>183.70000000000002</v>
      </c>
      <c r="E31" s="10">
        <f t="shared" si="12"/>
        <v>180.6</v>
      </c>
      <c r="F31" s="10">
        <f t="shared" si="12"/>
        <v>3.0999999999999996</v>
      </c>
      <c r="G31" s="139">
        <f t="shared" si="1"/>
        <v>0</v>
      </c>
      <c r="H31" s="21">
        <v>0</v>
      </c>
      <c r="I31" s="21">
        <v>0</v>
      </c>
      <c r="J31" s="139">
        <f t="shared" si="13"/>
        <v>136.9</v>
      </c>
      <c r="K31" s="21">
        <v>136.1</v>
      </c>
      <c r="L31" s="21">
        <v>0.8</v>
      </c>
      <c r="M31" s="139">
        <f t="shared" si="14"/>
        <v>9.799999999999999</v>
      </c>
      <c r="N31" s="21">
        <v>9.2</v>
      </c>
      <c r="O31" s="21">
        <v>0.6</v>
      </c>
      <c r="P31" s="139">
        <f t="shared" si="15"/>
        <v>33</v>
      </c>
      <c r="Q31" s="21">
        <v>33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4</v>
      </c>
      <c r="W31" s="21">
        <v>2.3</v>
      </c>
      <c r="X31" s="21">
        <v>1.7</v>
      </c>
      <c r="Y31" s="140">
        <v>98.3</v>
      </c>
      <c r="Z31" s="141">
        <f t="shared" si="2"/>
        <v>282</v>
      </c>
      <c r="AA31" s="142">
        <f t="shared" si="3"/>
        <v>183.70000000000002</v>
      </c>
      <c r="AB31" s="19">
        <f t="shared" si="4"/>
        <v>150.70000000000002</v>
      </c>
      <c r="AC31" s="20">
        <f t="shared" si="5"/>
        <v>33</v>
      </c>
      <c r="AD31" s="143">
        <f t="shared" si="6"/>
        <v>547.2669423358795</v>
      </c>
      <c r="AE31" s="40">
        <f t="shared" si="7"/>
        <v>448.95551556895504</v>
      </c>
      <c r="AF31" s="41">
        <f t="shared" si="8"/>
        <v>98.31142676692447</v>
      </c>
      <c r="AG31" s="144">
        <f t="shared" si="9"/>
        <v>840.1158287355364</v>
      </c>
      <c r="AH31" s="145">
        <f t="shared" si="10"/>
        <v>292.8488863996568</v>
      </c>
      <c r="AI31" s="24">
        <f t="shared" si="11"/>
        <v>17.964071856287422</v>
      </c>
    </row>
    <row r="32" spans="1:35" s="16" customFormat="1" ht="19.5" customHeight="1">
      <c r="A32" s="17">
        <v>27</v>
      </c>
      <c r="B32" s="15" t="s">
        <v>46</v>
      </c>
      <c r="C32" s="137">
        <v>3856</v>
      </c>
      <c r="D32" s="138">
        <f t="shared" si="12"/>
        <v>64.19999999999999</v>
      </c>
      <c r="E32" s="10">
        <f t="shared" si="12"/>
        <v>63.699999999999996</v>
      </c>
      <c r="F32" s="10">
        <f t="shared" si="12"/>
        <v>0.5</v>
      </c>
      <c r="G32" s="139">
        <f>SUM(H32:I32)</f>
        <v>0</v>
      </c>
      <c r="H32" s="21">
        <v>0</v>
      </c>
      <c r="I32" s="21">
        <v>0</v>
      </c>
      <c r="J32" s="139">
        <f>SUM(K32:L32)</f>
        <v>48</v>
      </c>
      <c r="K32" s="21">
        <v>47.7</v>
      </c>
      <c r="L32" s="21">
        <v>0.3</v>
      </c>
      <c r="M32" s="139">
        <f>SUM(N32:O32)</f>
        <v>3.9</v>
      </c>
      <c r="N32" s="21">
        <v>3.9</v>
      </c>
      <c r="O32" s="21">
        <v>0</v>
      </c>
      <c r="P32" s="139">
        <f>SUM(Q32:R32)</f>
        <v>10.2</v>
      </c>
      <c r="Q32" s="21">
        <v>10.2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2.1</v>
      </c>
      <c r="W32" s="21">
        <v>1.9</v>
      </c>
      <c r="X32" s="21">
        <v>0.2</v>
      </c>
      <c r="Y32" s="140">
        <v>16.3</v>
      </c>
      <c r="Z32" s="141">
        <f>D32+Y32</f>
        <v>80.49999999999999</v>
      </c>
      <c r="AA32" s="142">
        <f>SUM(AB32:AC32)</f>
        <v>64.2</v>
      </c>
      <c r="AB32" s="19">
        <f>G32+J32+M32+S32+V32</f>
        <v>54</v>
      </c>
      <c r="AC32" s="20">
        <f>P32</f>
        <v>10.2</v>
      </c>
      <c r="AD32" s="143">
        <f t="shared" si="6"/>
        <v>537.0766965600321</v>
      </c>
      <c r="AE32" s="40">
        <f t="shared" si="7"/>
        <v>451.7467541159149</v>
      </c>
      <c r="AF32" s="41">
        <f t="shared" si="8"/>
        <v>85.32994244411725</v>
      </c>
      <c r="AG32" s="144">
        <f t="shared" si="9"/>
        <v>673.437290857984</v>
      </c>
      <c r="AH32" s="145">
        <f t="shared" si="10"/>
        <v>136.3605942979521</v>
      </c>
      <c r="AI32" s="24">
        <f>AC32*100/AA32</f>
        <v>15.887850467289717</v>
      </c>
    </row>
    <row r="33" spans="1:35" s="13" customFormat="1" ht="19.5" customHeight="1">
      <c r="A33" s="14">
        <v>28</v>
      </c>
      <c r="B33" s="15" t="s">
        <v>84</v>
      </c>
      <c r="C33" s="137">
        <v>2994</v>
      </c>
      <c r="D33" s="138">
        <f t="shared" si="12"/>
        <v>70.3</v>
      </c>
      <c r="E33" s="10">
        <f t="shared" si="12"/>
        <v>65.2</v>
      </c>
      <c r="F33" s="10">
        <f t="shared" si="12"/>
        <v>5.1000000000000005</v>
      </c>
      <c r="G33" s="139">
        <f t="shared" si="1"/>
        <v>0</v>
      </c>
      <c r="H33" s="21">
        <v>0</v>
      </c>
      <c r="I33" s="21">
        <v>0</v>
      </c>
      <c r="J33" s="139">
        <f t="shared" si="13"/>
        <v>58</v>
      </c>
      <c r="K33" s="18">
        <v>54.7</v>
      </c>
      <c r="L33" s="18">
        <v>3.3</v>
      </c>
      <c r="M33" s="139">
        <f t="shared" si="14"/>
        <v>7</v>
      </c>
      <c r="N33" s="18">
        <v>5.9</v>
      </c>
      <c r="O33" s="18">
        <v>1.1</v>
      </c>
      <c r="P33" s="139">
        <f t="shared" si="15"/>
        <v>5.3</v>
      </c>
      <c r="Q33" s="18">
        <v>4.6</v>
      </c>
      <c r="R33" s="18">
        <v>0.7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15.9</v>
      </c>
      <c r="Z33" s="141">
        <f>D33+Y33</f>
        <v>86.2</v>
      </c>
      <c r="AA33" s="142">
        <f t="shared" si="3"/>
        <v>70.3</v>
      </c>
      <c r="AB33" s="19">
        <f t="shared" si="4"/>
        <v>65</v>
      </c>
      <c r="AC33" s="20">
        <f t="shared" si="5"/>
        <v>5.3</v>
      </c>
      <c r="AD33" s="143">
        <f t="shared" si="6"/>
        <v>757.4288361669575</v>
      </c>
      <c r="AE33" s="40">
        <f t="shared" si="7"/>
        <v>700.325381946689</v>
      </c>
      <c r="AF33" s="41">
        <f t="shared" si="8"/>
        <v>57.103454220268496</v>
      </c>
      <c r="AG33" s="144">
        <f t="shared" si="9"/>
        <v>928.7391988277631</v>
      </c>
      <c r="AH33" s="145">
        <f t="shared" si="10"/>
        <v>171.31036266080548</v>
      </c>
      <c r="AI33" s="24">
        <f t="shared" si="11"/>
        <v>7.539118065433855</v>
      </c>
    </row>
    <row r="34" spans="1:35" s="13" customFormat="1" ht="19.5" customHeight="1">
      <c r="A34" s="17">
        <v>29</v>
      </c>
      <c r="B34" s="15" t="s">
        <v>49</v>
      </c>
      <c r="C34" s="137">
        <v>10417</v>
      </c>
      <c r="D34" s="138">
        <f t="shared" si="12"/>
        <v>165.99999999999997</v>
      </c>
      <c r="E34" s="10">
        <f t="shared" si="12"/>
        <v>160.5</v>
      </c>
      <c r="F34" s="10">
        <f t="shared" si="12"/>
        <v>5.5</v>
      </c>
      <c r="G34" s="139">
        <f t="shared" si="1"/>
        <v>0</v>
      </c>
      <c r="H34" s="21">
        <v>0</v>
      </c>
      <c r="I34" s="21">
        <v>0</v>
      </c>
      <c r="J34" s="139">
        <f t="shared" si="13"/>
        <v>125.8</v>
      </c>
      <c r="K34" s="18">
        <v>124.3</v>
      </c>
      <c r="L34" s="18">
        <v>1.5</v>
      </c>
      <c r="M34" s="139">
        <f t="shared" si="14"/>
        <v>8.399999999999999</v>
      </c>
      <c r="N34" s="18">
        <v>8.2</v>
      </c>
      <c r="O34" s="21">
        <v>0.2</v>
      </c>
      <c r="P34" s="139">
        <f t="shared" si="15"/>
        <v>30.2</v>
      </c>
      <c r="Q34" s="18">
        <v>28</v>
      </c>
      <c r="R34" s="18">
        <v>2.2</v>
      </c>
      <c r="S34" s="139">
        <f t="shared" si="16"/>
        <v>0</v>
      </c>
      <c r="T34" s="18">
        <v>0</v>
      </c>
      <c r="U34" s="18">
        <v>0</v>
      </c>
      <c r="V34" s="139">
        <f t="shared" si="17"/>
        <v>1.6</v>
      </c>
      <c r="W34" s="18">
        <v>0</v>
      </c>
      <c r="X34" s="18">
        <v>1.6</v>
      </c>
      <c r="Y34" s="140">
        <v>30</v>
      </c>
      <c r="Z34" s="141">
        <f t="shared" si="2"/>
        <v>195.99999999999997</v>
      </c>
      <c r="AA34" s="142">
        <f t="shared" si="3"/>
        <v>165.99999999999997</v>
      </c>
      <c r="AB34" s="19">
        <f t="shared" si="4"/>
        <v>135.79999999999998</v>
      </c>
      <c r="AC34" s="20">
        <f t="shared" si="5"/>
        <v>30.2</v>
      </c>
      <c r="AD34" s="143">
        <f t="shared" si="6"/>
        <v>514.0480665909013</v>
      </c>
      <c r="AE34" s="40">
        <f t="shared" si="7"/>
        <v>420.5284785725566</v>
      </c>
      <c r="AF34" s="41">
        <f t="shared" si="8"/>
        <v>93.5195880183447</v>
      </c>
      <c r="AG34" s="144">
        <f t="shared" si="9"/>
        <v>606.9483195892569</v>
      </c>
      <c r="AH34" s="145">
        <f t="shared" si="10"/>
        <v>92.90025299835567</v>
      </c>
      <c r="AI34" s="24">
        <f t="shared" si="11"/>
        <v>18.192771084337352</v>
      </c>
    </row>
    <row r="35" spans="1:35" s="16" customFormat="1" ht="19.5" customHeight="1">
      <c r="A35" s="17">
        <v>30</v>
      </c>
      <c r="B35" s="15" t="s">
        <v>50</v>
      </c>
      <c r="C35" s="137">
        <v>4628</v>
      </c>
      <c r="D35" s="138">
        <f>G35+J35+M35+P35+S35+V35</f>
        <v>90.3</v>
      </c>
      <c r="E35" s="10">
        <f>H35+K35+N35+Q35+T35+W35</f>
        <v>82.5</v>
      </c>
      <c r="F35" s="10">
        <f>I35+L35+O35+R35+U35+X35</f>
        <v>7.8</v>
      </c>
      <c r="G35" s="139">
        <f>SUM(H35:I35)</f>
        <v>0</v>
      </c>
      <c r="H35" s="21">
        <v>0</v>
      </c>
      <c r="I35" s="21">
        <v>0</v>
      </c>
      <c r="J35" s="139">
        <f>SUM(K35:L35)</f>
        <v>76.89999999999999</v>
      </c>
      <c r="K35" s="18">
        <v>70.8</v>
      </c>
      <c r="L35" s="18">
        <v>6.1</v>
      </c>
      <c r="M35" s="139">
        <f>SUM(N35:O35)</f>
        <v>6.5</v>
      </c>
      <c r="N35" s="18">
        <v>5</v>
      </c>
      <c r="O35" s="21">
        <v>1.5</v>
      </c>
      <c r="P35" s="139">
        <f>SUM(Q35:R35)</f>
        <v>6.9</v>
      </c>
      <c r="Q35" s="18">
        <v>6.7</v>
      </c>
      <c r="R35" s="18">
        <v>0.2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18.6</v>
      </c>
      <c r="Z35" s="141">
        <f>D35+Y35</f>
        <v>108.9</v>
      </c>
      <c r="AA35" s="142">
        <f>SUM(AB35:AC35)</f>
        <v>90.3</v>
      </c>
      <c r="AB35" s="19">
        <f>G35+J35+M35+S35+V35</f>
        <v>83.39999999999999</v>
      </c>
      <c r="AC35" s="20">
        <f>P35</f>
        <v>6.9</v>
      </c>
      <c r="AD35" s="143">
        <f t="shared" si="6"/>
        <v>629.4086486185072</v>
      </c>
      <c r="AE35" s="40">
        <f t="shared" si="7"/>
        <v>581.3143000529734</v>
      </c>
      <c r="AF35" s="41">
        <f t="shared" si="8"/>
        <v>48.09434856553377</v>
      </c>
      <c r="AG35" s="144">
        <f t="shared" si="9"/>
        <v>759.0542838821202</v>
      </c>
      <c r="AH35" s="145">
        <f t="shared" si="10"/>
        <v>129.6456352636128</v>
      </c>
      <c r="AI35" s="24">
        <f>AC35*100/AA35</f>
        <v>7.641196013289036</v>
      </c>
    </row>
    <row r="36" spans="1:35" s="13" customFormat="1" ht="19.5" customHeight="1">
      <c r="A36" s="17">
        <v>31</v>
      </c>
      <c r="B36" s="15" t="s">
        <v>51</v>
      </c>
      <c r="C36" s="137">
        <v>6503</v>
      </c>
      <c r="D36" s="138">
        <f t="shared" si="12"/>
        <v>118.8</v>
      </c>
      <c r="E36" s="10">
        <f t="shared" si="12"/>
        <v>112.7</v>
      </c>
      <c r="F36" s="10">
        <f t="shared" si="12"/>
        <v>6.1</v>
      </c>
      <c r="G36" s="139">
        <f t="shared" si="1"/>
        <v>0</v>
      </c>
      <c r="H36" s="21">
        <v>0</v>
      </c>
      <c r="I36" s="18">
        <v>0</v>
      </c>
      <c r="J36" s="139">
        <f t="shared" si="13"/>
        <v>85.39999999999999</v>
      </c>
      <c r="K36" s="18">
        <v>83.3</v>
      </c>
      <c r="L36" s="18">
        <v>2.1</v>
      </c>
      <c r="M36" s="139">
        <f t="shared" si="14"/>
        <v>7.4</v>
      </c>
      <c r="N36" s="18">
        <v>6.3</v>
      </c>
      <c r="O36" s="18">
        <v>1.1</v>
      </c>
      <c r="P36" s="139">
        <f t="shared" si="15"/>
        <v>14.6</v>
      </c>
      <c r="Q36" s="18">
        <v>14.2</v>
      </c>
      <c r="R36" s="18">
        <v>0.4</v>
      </c>
      <c r="S36" s="139">
        <f t="shared" si="16"/>
        <v>0</v>
      </c>
      <c r="T36" s="18">
        <v>0</v>
      </c>
      <c r="U36" s="18">
        <v>0</v>
      </c>
      <c r="V36" s="139">
        <f t="shared" si="17"/>
        <v>11.4</v>
      </c>
      <c r="W36" s="18">
        <v>8.9</v>
      </c>
      <c r="X36" s="18">
        <v>2.5</v>
      </c>
      <c r="Y36" s="140">
        <v>25.7</v>
      </c>
      <c r="Z36" s="141">
        <f t="shared" si="2"/>
        <v>144.5</v>
      </c>
      <c r="AA36" s="142">
        <f t="shared" si="3"/>
        <v>118.8</v>
      </c>
      <c r="AB36" s="19">
        <f t="shared" si="4"/>
        <v>104.2</v>
      </c>
      <c r="AC36" s="20">
        <f t="shared" si="5"/>
        <v>14.6</v>
      </c>
      <c r="AD36" s="143">
        <f t="shared" si="6"/>
        <v>589.3061763057249</v>
      </c>
      <c r="AE36" s="40">
        <f t="shared" si="7"/>
        <v>516.883026692395</v>
      </c>
      <c r="AF36" s="41">
        <f t="shared" si="8"/>
        <v>72.42314961332983</v>
      </c>
      <c r="AG36" s="144">
        <f t="shared" si="9"/>
        <v>716.7907615839836</v>
      </c>
      <c r="AH36" s="145">
        <f t="shared" si="10"/>
        <v>127.48458527825866</v>
      </c>
      <c r="AI36" s="24">
        <f t="shared" si="11"/>
        <v>12.28956228956229</v>
      </c>
    </row>
    <row r="37" spans="1:35" s="13" customFormat="1" ht="19.5" customHeight="1">
      <c r="A37" s="17">
        <v>32</v>
      </c>
      <c r="B37" s="15" t="s">
        <v>52</v>
      </c>
      <c r="C37" s="137">
        <v>18874</v>
      </c>
      <c r="D37" s="138">
        <f t="shared" si="12"/>
        <v>342.09999999999997</v>
      </c>
      <c r="E37" s="10">
        <f t="shared" si="12"/>
        <v>295.59999999999997</v>
      </c>
      <c r="F37" s="10">
        <f t="shared" si="12"/>
        <v>46.49999999999999</v>
      </c>
      <c r="G37" s="139">
        <f t="shared" si="1"/>
        <v>0</v>
      </c>
      <c r="H37" s="18">
        <v>0</v>
      </c>
      <c r="I37" s="18">
        <v>0</v>
      </c>
      <c r="J37" s="139">
        <f t="shared" si="13"/>
        <v>263.7</v>
      </c>
      <c r="K37" s="18">
        <v>237.5</v>
      </c>
      <c r="L37" s="18">
        <v>26.2</v>
      </c>
      <c r="M37" s="139">
        <f t="shared" si="14"/>
        <v>40.099999999999994</v>
      </c>
      <c r="N37" s="18">
        <v>23.7</v>
      </c>
      <c r="O37" s="18">
        <v>16.4</v>
      </c>
      <c r="P37" s="139">
        <f t="shared" si="15"/>
        <v>38.3</v>
      </c>
      <c r="Q37" s="18">
        <v>34.4</v>
      </c>
      <c r="R37" s="18">
        <v>3.9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76</v>
      </c>
      <c r="Z37" s="141">
        <f t="shared" si="2"/>
        <v>418.09999999999997</v>
      </c>
      <c r="AA37" s="142">
        <f t="shared" si="3"/>
        <v>342.09999999999997</v>
      </c>
      <c r="AB37" s="19">
        <f t="shared" si="4"/>
        <v>303.79999999999995</v>
      </c>
      <c r="AC37" s="20">
        <f t="shared" si="5"/>
        <v>38.3</v>
      </c>
      <c r="AD37" s="143">
        <f t="shared" si="6"/>
        <v>584.6923742167924</v>
      </c>
      <c r="AE37" s="40">
        <f t="shared" si="7"/>
        <v>519.2328070361343</v>
      </c>
      <c r="AF37" s="41">
        <f t="shared" si="8"/>
        <v>65.45956718065815</v>
      </c>
      <c r="AG37" s="144">
        <f t="shared" si="9"/>
        <v>714.5860323298479</v>
      </c>
      <c r="AH37" s="145">
        <f t="shared" si="10"/>
        <v>129.89365811305532</v>
      </c>
      <c r="AI37" s="24">
        <f t="shared" si="11"/>
        <v>11.195556854720841</v>
      </c>
    </row>
    <row r="38" spans="1:35" s="13" customFormat="1" ht="19.5" customHeight="1" thickBot="1">
      <c r="A38" s="25">
        <v>33</v>
      </c>
      <c r="B38" s="26" t="s">
        <v>53</v>
      </c>
      <c r="C38" s="149">
        <v>14136</v>
      </c>
      <c r="D38" s="150">
        <f t="shared" si="12"/>
        <v>278.2</v>
      </c>
      <c r="E38" s="27">
        <f t="shared" si="12"/>
        <v>252.3</v>
      </c>
      <c r="F38" s="27">
        <f t="shared" si="12"/>
        <v>25.9</v>
      </c>
      <c r="G38" s="151">
        <f t="shared" si="1"/>
        <v>0</v>
      </c>
      <c r="H38" s="27">
        <v>0</v>
      </c>
      <c r="I38" s="27">
        <v>0</v>
      </c>
      <c r="J38" s="151">
        <f t="shared" si="13"/>
        <v>183.79999999999998</v>
      </c>
      <c r="K38" s="27">
        <v>179.2</v>
      </c>
      <c r="L38" s="27">
        <v>4.6</v>
      </c>
      <c r="M38" s="151">
        <f t="shared" si="14"/>
        <v>9.9</v>
      </c>
      <c r="N38" s="27">
        <v>8.3</v>
      </c>
      <c r="O38" s="27">
        <v>1.6</v>
      </c>
      <c r="P38" s="151">
        <f t="shared" si="15"/>
        <v>48.9</v>
      </c>
      <c r="Q38" s="27">
        <v>48</v>
      </c>
      <c r="R38" s="27">
        <v>0.9</v>
      </c>
      <c r="S38" s="151">
        <f t="shared" si="16"/>
        <v>0</v>
      </c>
      <c r="T38" s="27">
        <v>0</v>
      </c>
      <c r="U38" s="27">
        <v>0</v>
      </c>
      <c r="V38" s="151">
        <f t="shared" si="17"/>
        <v>35.6</v>
      </c>
      <c r="W38" s="27">
        <v>16.8</v>
      </c>
      <c r="X38" s="27">
        <v>18.8</v>
      </c>
      <c r="Y38" s="152">
        <v>60.4</v>
      </c>
      <c r="Z38" s="153">
        <f t="shared" si="2"/>
        <v>338.59999999999997</v>
      </c>
      <c r="AA38" s="154">
        <f t="shared" si="3"/>
        <v>278.2</v>
      </c>
      <c r="AB38" s="28">
        <f t="shared" si="4"/>
        <v>229.29999999999998</v>
      </c>
      <c r="AC38" s="29">
        <f t="shared" si="5"/>
        <v>48.9</v>
      </c>
      <c r="AD38" s="155">
        <f t="shared" si="6"/>
        <v>634.8467422458331</v>
      </c>
      <c r="AE38" s="42">
        <f t="shared" si="7"/>
        <v>523.257936725268</v>
      </c>
      <c r="AF38" s="43">
        <f t="shared" si="8"/>
        <v>111.5888055205652</v>
      </c>
      <c r="AG38" s="156">
        <f t="shared" si="9"/>
        <v>772.6783138908665</v>
      </c>
      <c r="AH38" s="157">
        <f t="shared" si="10"/>
        <v>137.83157164503348</v>
      </c>
      <c r="AI38" s="44">
        <f t="shared" si="11"/>
        <v>17.57728253055356</v>
      </c>
    </row>
    <row r="39" spans="1:34" s="13" customFormat="1" ht="15" customHeight="1">
      <c r="A39" s="30"/>
      <c r="C39" s="30"/>
      <c r="D39" s="46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46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D12" sqref="D12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85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22.5" customHeight="1" thickBot="1">
      <c r="A5" s="330" t="s">
        <v>19</v>
      </c>
      <c r="B5" s="331"/>
      <c r="C5" s="119">
        <f>SUM(C6:C38)</f>
        <v>1318433</v>
      </c>
      <c r="D5" s="120">
        <f>SUM(E5:F5)</f>
        <v>24157.29999999999</v>
      </c>
      <c r="E5" s="48">
        <f>SUM(E6:E38)</f>
        <v>22912.49999999999</v>
      </c>
      <c r="F5" s="48">
        <f>SUM(F6:F38)</f>
        <v>1244.7999999999997</v>
      </c>
      <c r="G5" s="121">
        <f aca="true" t="shared" si="0" ref="G5:AC5">SUM(G6:G38)</f>
        <v>615.5</v>
      </c>
      <c r="H5" s="49">
        <f t="shared" si="0"/>
        <v>615.5</v>
      </c>
      <c r="I5" s="49">
        <f t="shared" si="0"/>
        <v>0</v>
      </c>
      <c r="J5" s="121">
        <f t="shared" si="0"/>
        <v>17881.8</v>
      </c>
      <c r="K5" s="49">
        <f t="shared" si="0"/>
        <v>17100.6</v>
      </c>
      <c r="L5" s="49">
        <f t="shared" si="0"/>
        <v>781.1999999999998</v>
      </c>
      <c r="M5" s="121">
        <f t="shared" si="0"/>
        <v>1252.4000000000003</v>
      </c>
      <c r="N5" s="49">
        <f t="shared" si="0"/>
        <v>1089.8</v>
      </c>
      <c r="O5" s="49">
        <f t="shared" si="0"/>
        <v>162.6</v>
      </c>
      <c r="P5" s="121">
        <f t="shared" si="0"/>
        <v>3914.9000000000005</v>
      </c>
      <c r="Q5" s="49">
        <f t="shared" si="0"/>
        <v>3800.5000000000005</v>
      </c>
      <c r="R5" s="49">
        <f t="shared" si="0"/>
        <v>114.39999999999999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492.69999999999993</v>
      </c>
      <c r="W5" s="49">
        <f t="shared" si="0"/>
        <v>306.09999999999997</v>
      </c>
      <c r="X5" s="49">
        <f t="shared" si="0"/>
        <v>186.6</v>
      </c>
      <c r="Y5" s="122">
        <f t="shared" si="0"/>
        <v>11618.699999999999</v>
      </c>
      <c r="Z5" s="123">
        <f t="shared" si="0"/>
        <v>35776</v>
      </c>
      <c r="AA5" s="124">
        <f t="shared" si="0"/>
        <v>24157.3</v>
      </c>
      <c r="AB5" s="50">
        <f t="shared" si="0"/>
        <v>20242.399999999994</v>
      </c>
      <c r="AC5" s="51">
        <f t="shared" si="0"/>
        <v>3914.9000000000005</v>
      </c>
      <c r="AD5" s="125">
        <f>AA5/C5/30*1000000</f>
        <v>610.7578719080403</v>
      </c>
      <c r="AE5" s="52">
        <f>AB5/C5/30*1000000</f>
        <v>511.77926118859773</v>
      </c>
      <c r="AF5" s="53">
        <f>AC5/C5/30*1000000</f>
        <v>98.97861071944247</v>
      </c>
      <c r="AG5" s="126">
        <f>Z5/C5/30*1000000</f>
        <v>904.5081041913645</v>
      </c>
      <c r="AH5" s="127">
        <f>Y5/C5/30*1000000</f>
        <v>293.7502322833242</v>
      </c>
      <c r="AI5" s="54">
        <f>AC5*100/AA5</f>
        <v>16.205867377562893</v>
      </c>
    </row>
    <row r="6" spans="1:35" s="13" customFormat="1" ht="19.5" customHeight="1" thickTop="1">
      <c r="A6" s="8">
        <v>1</v>
      </c>
      <c r="B6" s="9" t="s">
        <v>20</v>
      </c>
      <c r="C6" s="128">
        <v>293707</v>
      </c>
      <c r="D6" s="129">
        <f>G6+J6+M6+P6+S6+V6</f>
        <v>5721.9</v>
      </c>
      <c r="E6" s="10">
        <f>H6+K6+N6+Q6+T6+W6</f>
        <v>5685.1</v>
      </c>
      <c r="F6" s="10">
        <f>I6+L6+O6+R6+U6+X6</f>
        <v>36.8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4393</v>
      </c>
      <c r="K6" s="10">
        <v>4363.6</v>
      </c>
      <c r="L6" s="10">
        <v>29.4</v>
      </c>
      <c r="M6" s="130">
        <f>SUM(N6:O6)</f>
        <v>353.5</v>
      </c>
      <c r="N6" s="10">
        <v>352.3</v>
      </c>
      <c r="O6" s="10">
        <v>1.2</v>
      </c>
      <c r="P6" s="130">
        <f>SUM(Q6:R6)</f>
        <v>890</v>
      </c>
      <c r="Q6" s="10">
        <v>889.4</v>
      </c>
      <c r="R6" s="10">
        <v>0.6</v>
      </c>
      <c r="S6" s="130">
        <f>SUM(T6:U6)</f>
        <v>0</v>
      </c>
      <c r="T6" s="10">
        <v>0</v>
      </c>
      <c r="U6" s="10">
        <v>0</v>
      </c>
      <c r="V6" s="130">
        <f>SUM(W6:X6)</f>
        <v>85.39999999999999</v>
      </c>
      <c r="W6" s="10">
        <v>79.8</v>
      </c>
      <c r="X6" s="10">
        <v>5.6</v>
      </c>
      <c r="Y6" s="131">
        <v>3788</v>
      </c>
      <c r="Z6" s="132">
        <f aca="true" t="shared" si="2" ref="Z6:Z38">D6+Y6</f>
        <v>9509.9</v>
      </c>
      <c r="AA6" s="133">
        <f aca="true" t="shared" si="3" ref="AA6:AA38">SUM(AB6:AC6)</f>
        <v>5721.9</v>
      </c>
      <c r="AB6" s="11">
        <f aca="true" t="shared" si="4" ref="AB6:AB38">G6+J6+M6+S6+V6</f>
        <v>4831.9</v>
      </c>
      <c r="AC6" s="12">
        <f aca="true" t="shared" si="5" ref="AC6:AC38">P6</f>
        <v>890</v>
      </c>
      <c r="AD6" s="134">
        <f aca="true" t="shared" si="6" ref="AD6:AD38">AA6/C6/30*1000000</f>
        <v>649.3886764700875</v>
      </c>
      <c r="AE6" s="36">
        <f aca="true" t="shared" si="7" ref="AE6:AE38">AB6/C6/30*1000000</f>
        <v>548.3809828616046</v>
      </c>
      <c r="AF6" s="37">
        <f aca="true" t="shared" si="8" ref="AF6:AF38">AC6/C6/30*1000000</f>
        <v>101.00769360848284</v>
      </c>
      <c r="AG6" s="135">
        <f aca="true" t="shared" si="9" ref="AG6:AG38">Z6/C6/30*1000000</f>
        <v>1079.2955791542818</v>
      </c>
      <c r="AH6" s="136">
        <f aca="true" t="shared" si="10" ref="AH6:AH38">Y6/C6/30*1000000</f>
        <v>429.90690268419434</v>
      </c>
      <c r="AI6" s="38">
        <f aca="true" t="shared" si="11" ref="AI6:AI38">AC6*100/AA6</f>
        <v>15.554273929988291</v>
      </c>
    </row>
    <row r="7" spans="1:35" s="16" customFormat="1" ht="19.5" customHeight="1">
      <c r="A7" s="14">
        <v>2</v>
      </c>
      <c r="B7" s="39" t="s">
        <v>21</v>
      </c>
      <c r="C7" s="137">
        <v>58313</v>
      </c>
      <c r="D7" s="129">
        <f aca="true" t="shared" si="12" ref="D7:F38">G7+J7+M7+P7+S7+V7</f>
        <v>1237.1000000000001</v>
      </c>
      <c r="E7" s="10">
        <f t="shared" si="12"/>
        <v>1042.2</v>
      </c>
      <c r="F7" s="10">
        <f t="shared" si="12"/>
        <v>194.9</v>
      </c>
      <c r="G7" s="130">
        <f>SUM(H7:I7)</f>
        <v>0</v>
      </c>
      <c r="H7" s="10">
        <v>0</v>
      </c>
      <c r="I7" s="10">
        <v>0</v>
      </c>
      <c r="J7" s="130">
        <f>SUM(K7:L7)</f>
        <v>923.2</v>
      </c>
      <c r="K7" s="10">
        <v>826.5</v>
      </c>
      <c r="L7" s="10">
        <v>96.7</v>
      </c>
      <c r="M7" s="130">
        <f>SUM(N7:O7)</f>
        <v>61.699999999999996</v>
      </c>
      <c r="N7" s="10">
        <v>35.3</v>
      </c>
      <c r="O7" s="10">
        <v>26.4</v>
      </c>
      <c r="P7" s="130">
        <f>SUM(Q7:R7)</f>
        <v>218.39999999999998</v>
      </c>
      <c r="Q7" s="10">
        <v>178.7</v>
      </c>
      <c r="R7" s="10">
        <v>39.7</v>
      </c>
      <c r="S7" s="130">
        <f>SUM(T7:U7)</f>
        <v>0</v>
      </c>
      <c r="T7" s="10">
        <v>0</v>
      </c>
      <c r="U7" s="10">
        <v>0</v>
      </c>
      <c r="V7" s="130">
        <f>SUM(W7:X7)</f>
        <v>33.800000000000004</v>
      </c>
      <c r="W7" s="10">
        <v>1.7</v>
      </c>
      <c r="X7" s="10">
        <v>32.1</v>
      </c>
      <c r="Y7" s="131">
        <v>527.4</v>
      </c>
      <c r="Z7" s="132">
        <f>D7+Y7</f>
        <v>1764.5</v>
      </c>
      <c r="AA7" s="133">
        <f>SUM(AB7:AC7)</f>
        <v>1237.1</v>
      </c>
      <c r="AB7" s="11">
        <f>G7+J7+M7+S7+V7</f>
        <v>1018.7</v>
      </c>
      <c r="AC7" s="12">
        <f>P7</f>
        <v>218.39999999999998</v>
      </c>
      <c r="AD7" s="134">
        <f t="shared" si="6"/>
        <v>707.1607817582127</v>
      </c>
      <c r="AE7" s="36">
        <f t="shared" si="7"/>
        <v>582.3172648751851</v>
      </c>
      <c r="AF7" s="37">
        <f t="shared" si="8"/>
        <v>124.84351688302777</v>
      </c>
      <c r="AG7" s="135">
        <f t="shared" si="9"/>
        <v>1008.6372964290409</v>
      </c>
      <c r="AH7" s="136">
        <f t="shared" si="10"/>
        <v>301.4765146708281</v>
      </c>
      <c r="AI7" s="38">
        <f>AC7*100/AA7</f>
        <v>17.65419125373858</v>
      </c>
    </row>
    <row r="8" spans="1:35" s="16" customFormat="1" ht="19.5" customHeight="1">
      <c r="A8" s="14">
        <v>3</v>
      </c>
      <c r="B8" s="15" t="s">
        <v>22</v>
      </c>
      <c r="C8" s="137">
        <v>39224</v>
      </c>
      <c r="D8" s="129">
        <f t="shared" si="12"/>
        <v>751.5999999999999</v>
      </c>
      <c r="E8" s="10">
        <f t="shared" si="12"/>
        <v>707.0999999999999</v>
      </c>
      <c r="F8" s="10">
        <f t="shared" si="12"/>
        <v>44.5</v>
      </c>
      <c r="G8" s="130">
        <f>SUM(H8:I8)</f>
        <v>0</v>
      </c>
      <c r="H8" s="10">
        <v>0</v>
      </c>
      <c r="I8" s="10">
        <v>0</v>
      </c>
      <c r="J8" s="130">
        <f>SUM(K8:L8)</f>
        <v>650.4</v>
      </c>
      <c r="K8" s="10">
        <v>622.4</v>
      </c>
      <c r="L8" s="10">
        <v>28</v>
      </c>
      <c r="M8" s="130">
        <f>SUM(N8:O8)</f>
        <v>70.8</v>
      </c>
      <c r="N8" s="10">
        <v>64.8</v>
      </c>
      <c r="O8" s="10">
        <v>6</v>
      </c>
      <c r="P8" s="130">
        <f>SUM(Q8:R8)</f>
        <v>30.4</v>
      </c>
      <c r="Q8" s="10">
        <v>19.9</v>
      </c>
      <c r="R8" s="10">
        <v>10.5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65.4</v>
      </c>
      <c r="Z8" s="159">
        <f>D8+Y8</f>
        <v>816.9999999999999</v>
      </c>
      <c r="AA8" s="133">
        <f>SUM(AB8:AC8)</f>
        <v>751.5999999999999</v>
      </c>
      <c r="AB8" s="11">
        <f>G8+J8+M8+S8+V8</f>
        <v>721.1999999999999</v>
      </c>
      <c r="AC8" s="12">
        <f>P8</f>
        <v>30.4</v>
      </c>
      <c r="AD8" s="134">
        <f t="shared" si="6"/>
        <v>638.7245903868379</v>
      </c>
      <c r="AE8" s="36">
        <f t="shared" si="7"/>
        <v>612.8900673057311</v>
      </c>
      <c r="AF8" s="37">
        <f t="shared" si="8"/>
        <v>25.834523081106806</v>
      </c>
      <c r="AG8" s="135">
        <f t="shared" si="9"/>
        <v>694.3028078047454</v>
      </c>
      <c r="AH8" s="136">
        <f t="shared" si="10"/>
        <v>55.5782174179074</v>
      </c>
      <c r="AI8" s="38">
        <f>AC8*100/AA8</f>
        <v>4.044704630122406</v>
      </c>
    </row>
    <row r="9" spans="1:35" s="13" customFormat="1" ht="19.5" customHeight="1">
      <c r="A9" s="17">
        <v>4</v>
      </c>
      <c r="B9" s="15" t="s">
        <v>23</v>
      </c>
      <c r="C9" s="137">
        <v>101666</v>
      </c>
      <c r="D9" s="138">
        <f t="shared" si="12"/>
        <v>1568.4</v>
      </c>
      <c r="E9" s="10">
        <f t="shared" si="12"/>
        <v>1533.4</v>
      </c>
      <c r="F9" s="10">
        <f t="shared" si="12"/>
        <v>35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1349.2</v>
      </c>
      <c r="K9" s="18">
        <v>1330.4</v>
      </c>
      <c r="L9" s="18">
        <v>18.8</v>
      </c>
      <c r="M9" s="139">
        <f aca="true" t="shared" si="14" ref="M9:M38">SUM(N9:O9)</f>
        <v>84.8</v>
      </c>
      <c r="N9" s="18">
        <v>81.6</v>
      </c>
      <c r="O9" s="18">
        <v>3.2</v>
      </c>
      <c r="P9" s="139">
        <f aca="true" t="shared" si="15" ref="P9:P38">SUM(Q9:R9)</f>
        <v>121.4</v>
      </c>
      <c r="Q9" s="18">
        <v>121.4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13</v>
      </c>
      <c r="W9" s="18">
        <v>0</v>
      </c>
      <c r="X9" s="18">
        <v>13</v>
      </c>
      <c r="Y9" s="140">
        <v>1124.2</v>
      </c>
      <c r="Z9" s="141">
        <f t="shared" si="2"/>
        <v>2692.6000000000004</v>
      </c>
      <c r="AA9" s="142">
        <f t="shared" si="3"/>
        <v>1568.4</v>
      </c>
      <c r="AB9" s="19">
        <f t="shared" si="4"/>
        <v>1447</v>
      </c>
      <c r="AC9" s="20">
        <f t="shared" si="5"/>
        <v>121.4</v>
      </c>
      <c r="AD9" s="143">
        <f t="shared" si="6"/>
        <v>514.232880215608</v>
      </c>
      <c r="AE9" s="40">
        <f t="shared" si="7"/>
        <v>474.42934052026567</v>
      </c>
      <c r="AF9" s="41">
        <f t="shared" si="8"/>
        <v>39.803539695342266</v>
      </c>
      <c r="AG9" s="144">
        <f t="shared" si="9"/>
        <v>882.8254611505649</v>
      </c>
      <c r="AH9" s="145">
        <f t="shared" si="10"/>
        <v>368.59258093495697</v>
      </c>
      <c r="AI9" s="24">
        <f t="shared" si="11"/>
        <v>7.7403723539913285</v>
      </c>
    </row>
    <row r="10" spans="1:35" s="13" customFormat="1" ht="19.5" customHeight="1">
      <c r="A10" s="17">
        <v>5</v>
      </c>
      <c r="B10" s="15" t="s">
        <v>24</v>
      </c>
      <c r="C10" s="137">
        <v>93524</v>
      </c>
      <c r="D10" s="138">
        <f t="shared" si="12"/>
        <v>1459.8</v>
      </c>
      <c r="E10" s="10">
        <f t="shared" si="12"/>
        <v>1397.8</v>
      </c>
      <c r="F10" s="10">
        <f t="shared" si="12"/>
        <v>62</v>
      </c>
      <c r="G10" s="139">
        <f t="shared" si="1"/>
        <v>0</v>
      </c>
      <c r="H10" s="18">
        <v>0</v>
      </c>
      <c r="I10" s="18">
        <v>0</v>
      </c>
      <c r="J10" s="139">
        <f t="shared" si="13"/>
        <v>987.1</v>
      </c>
      <c r="K10" s="18">
        <v>945.1</v>
      </c>
      <c r="L10" s="18">
        <v>42</v>
      </c>
      <c r="M10" s="139">
        <f t="shared" si="14"/>
        <v>82</v>
      </c>
      <c r="N10" s="18">
        <v>62</v>
      </c>
      <c r="O10" s="18">
        <v>20</v>
      </c>
      <c r="P10" s="139">
        <f t="shared" si="15"/>
        <v>390.7</v>
      </c>
      <c r="Q10" s="18">
        <v>390.7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734.3</v>
      </c>
      <c r="Z10" s="141">
        <f t="shared" si="2"/>
        <v>2194.1</v>
      </c>
      <c r="AA10" s="142">
        <f t="shared" si="3"/>
        <v>1459.8</v>
      </c>
      <c r="AB10" s="19">
        <f t="shared" si="4"/>
        <v>1069.1</v>
      </c>
      <c r="AC10" s="20">
        <f t="shared" si="5"/>
        <v>390.7</v>
      </c>
      <c r="AD10" s="143">
        <f t="shared" si="6"/>
        <v>520.2942560198451</v>
      </c>
      <c r="AE10" s="40">
        <f t="shared" si="7"/>
        <v>381.0430121323581</v>
      </c>
      <c r="AF10" s="41">
        <f t="shared" si="8"/>
        <v>139.251243887487</v>
      </c>
      <c r="AG10" s="144">
        <f t="shared" si="9"/>
        <v>782.0096089417334</v>
      </c>
      <c r="AH10" s="145">
        <f t="shared" si="10"/>
        <v>261.7153529218881</v>
      </c>
      <c r="AI10" s="24">
        <f t="shared" si="11"/>
        <v>26.763940265789834</v>
      </c>
    </row>
    <row r="11" spans="1:35" s="13" customFormat="1" ht="19.5" customHeight="1">
      <c r="A11" s="17">
        <v>6</v>
      </c>
      <c r="B11" s="15" t="s">
        <v>86</v>
      </c>
      <c r="C11" s="137">
        <v>37640</v>
      </c>
      <c r="D11" s="138">
        <f t="shared" si="12"/>
        <v>795.3</v>
      </c>
      <c r="E11" s="10">
        <f t="shared" si="12"/>
        <v>704.5</v>
      </c>
      <c r="F11" s="10">
        <f t="shared" si="12"/>
        <v>90.80000000000001</v>
      </c>
      <c r="G11" s="139">
        <f>SUM(H11:I11)</f>
        <v>0</v>
      </c>
      <c r="H11" s="21">
        <v>0</v>
      </c>
      <c r="I11" s="18">
        <v>0</v>
      </c>
      <c r="J11" s="139">
        <f t="shared" si="13"/>
        <v>630</v>
      </c>
      <c r="K11" s="18">
        <v>567</v>
      </c>
      <c r="L11" s="18">
        <v>63</v>
      </c>
      <c r="M11" s="139">
        <f t="shared" si="14"/>
        <v>63.3</v>
      </c>
      <c r="N11" s="18">
        <v>41.4</v>
      </c>
      <c r="O11" s="18">
        <v>21.9</v>
      </c>
      <c r="P11" s="139">
        <f t="shared" si="15"/>
        <v>102</v>
      </c>
      <c r="Q11" s="18">
        <v>96.1</v>
      </c>
      <c r="R11" s="18">
        <v>5.9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318.2</v>
      </c>
      <c r="Z11" s="141">
        <f t="shared" si="2"/>
        <v>1113.5</v>
      </c>
      <c r="AA11" s="142">
        <f t="shared" si="3"/>
        <v>795.3</v>
      </c>
      <c r="AB11" s="19">
        <f t="shared" si="4"/>
        <v>693.3</v>
      </c>
      <c r="AC11" s="20">
        <f t="shared" si="5"/>
        <v>102</v>
      </c>
      <c r="AD11" s="143">
        <f t="shared" si="6"/>
        <v>704.3039319872476</v>
      </c>
      <c r="AE11" s="40">
        <f t="shared" si="7"/>
        <v>613.9744952178532</v>
      </c>
      <c r="AF11" s="41">
        <f t="shared" si="8"/>
        <v>90.32943676939426</v>
      </c>
      <c r="AG11" s="144">
        <f t="shared" si="9"/>
        <v>986.0963513992206</v>
      </c>
      <c r="AH11" s="145">
        <f t="shared" si="10"/>
        <v>281.79241941197307</v>
      </c>
      <c r="AI11" s="24">
        <f t="shared" si="11"/>
        <v>12.825348924933987</v>
      </c>
    </row>
    <row r="12" spans="1:35" s="13" customFormat="1" ht="19.5" customHeight="1">
      <c r="A12" s="17">
        <v>7</v>
      </c>
      <c r="B12" s="15" t="s">
        <v>26</v>
      </c>
      <c r="C12" s="137">
        <v>29738</v>
      </c>
      <c r="D12" s="138">
        <f>G12+J12+M12+P12+S12+V12</f>
        <v>555.9000000000001</v>
      </c>
      <c r="E12" s="10">
        <f>H12+K12+N12+Q12+T12+W12</f>
        <v>499.59999999999997</v>
      </c>
      <c r="F12" s="10">
        <f>I12+L12+O12+R12+U12+X12</f>
        <v>56.300000000000004</v>
      </c>
      <c r="G12" s="139">
        <f>SUM(H12:I12)</f>
        <v>0</v>
      </c>
      <c r="H12" s="21">
        <v>0</v>
      </c>
      <c r="I12" s="18">
        <v>0</v>
      </c>
      <c r="J12" s="139">
        <f>SUM(K12:L12)</f>
        <v>380.1</v>
      </c>
      <c r="K12" s="18">
        <v>350</v>
      </c>
      <c r="L12" s="18">
        <v>30.1</v>
      </c>
      <c r="M12" s="139">
        <f>SUM(N12:O12)</f>
        <v>43.7</v>
      </c>
      <c r="N12" s="18">
        <v>40.2</v>
      </c>
      <c r="O12" s="18">
        <v>3.5</v>
      </c>
      <c r="P12" s="139">
        <f>SUM(Q12:R12)</f>
        <v>109.39999999999999</v>
      </c>
      <c r="Q12" s="18">
        <v>100.1</v>
      </c>
      <c r="R12" s="18">
        <v>9.3</v>
      </c>
      <c r="S12" s="139">
        <f>SUM(T12:U12)</f>
        <v>0</v>
      </c>
      <c r="T12" s="18">
        <v>0</v>
      </c>
      <c r="U12" s="18">
        <v>0</v>
      </c>
      <c r="V12" s="139">
        <f>SUM(W12:X12)</f>
        <v>22.700000000000003</v>
      </c>
      <c r="W12" s="18">
        <v>9.3</v>
      </c>
      <c r="X12" s="18">
        <v>13.4</v>
      </c>
      <c r="Y12" s="140">
        <v>252.3</v>
      </c>
      <c r="Z12" s="141">
        <f>D12+Y12</f>
        <v>808.2</v>
      </c>
      <c r="AA12" s="142">
        <f>SUM(AB12:AC12)</f>
        <v>555.9</v>
      </c>
      <c r="AB12" s="19">
        <f>G12+J12+M12+S12+V12</f>
        <v>446.5</v>
      </c>
      <c r="AC12" s="20">
        <f>P12</f>
        <v>109.39999999999999</v>
      </c>
      <c r="AD12" s="143">
        <f t="shared" si="6"/>
        <v>623.1084807317238</v>
      </c>
      <c r="AE12" s="40">
        <f t="shared" si="7"/>
        <v>500.48198713206443</v>
      </c>
      <c r="AF12" s="41">
        <f t="shared" si="8"/>
        <v>122.62649359965924</v>
      </c>
      <c r="AG12" s="144">
        <f t="shared" si="9"/>
        <v>905.911628219786</v>
      </c>
      <c r="AH12" s="145">
        <f t="shared" si="10"/>
        <v>282.80314748806245</v>
      </c>
      <c r="AI12" s="24">
        <f>AC12*100/AA12</f>
        <v>19.679798524914553</v>
      </c>
    </row>
    <row r="13" spans="1:35" s="13" customFormat="1" ht="19.5" customHeight="1">
      <c r="A13" s="17">
        <v>8</v>
      </c>
      <c r="B13" s="15" t="s">
        <v>27</v>
      </c>
      <c r="C13" s="137">
        <v>127935</v>
      </c>
      <c r="D13" s="138">
        <f t="shared" si="12"/>
        <v>2288.7000000000003</v>
      </c>
      <c r="E13" s="10">
        <f t="shared" si="12"/>
        <v>2177</v>
      </c>
      <c r="F13" s="10">
        <f t="shared" si="12"/>
        <v>111.70000000000002</v>
      </c>
      <c r="G13" s="139">
        <f t="shared" si="1"/>
        <v>0</v>
      </c>
      <c r="H13" s="18">
        <v>0</v>
      </c>
      <c r="I13" s="18">
        <v>0</v>
      </c>
      <c r="J13" s="139">
        <f t="shared" si="13"/>
        <v>1804.9</v>
      </c>
      <c r="K13" s="18">
        <v>1720.2</v>
      </c>
      <c r="L13" s="18">
        <v>84.7</v>
      </c>
      <c r="M13" s="139">
        <f t="shared" si="14"/>
        <v>147.70000000000002</v>
      </c>
      <c r="N13" s="18">
        <v>137.3</v>
      </c>
      <c r="O13" s="18">
        <v>10.4</v>
      </c>
      <c r="P13" s="139">
        <f t="shared" si="15"/>
        <v>319.7</v>
      </c>
      <c r="Q13" s="18">
        <v>319.5</v>
      </c>
      <c r="R13" s="18">
        <v>0.2</v>
      </c>
      <c r="S13" s="139">
        <f t="shared" si="16"/>
        <v>0</v>
      </c>
      <c r="T13" s="18">
        <v>0</v>
      </c>
      <c r="U13" s="18">
        <v>0</v>
      </c>
      <c r="V13" s="139">
        <f t="shared" si="17"/>
        <v>16.4</v>
      </c>
      <c r="W13" s="18">
        <v>0</v>
      </c>
      <c r="X13" s="18">
        <v>16.4</v>
      </c>
      <c r="Y13" s="140">
        <v>784.4</v>
      </c>
      <c r="Z13" s="141">
        <f t="shared" si="2"/>
        <v>3073.1000000000004</v>
      </c>
      <c r="AA13" s="142">
        <f t="shared" si="3"/>
        <v>2288.7000000000003</v>
      </c>
      <c r="AB13" s="19">
        <f t="shared" si="4"/>
        <v>1969.0000000000002</v>
      </c>
      <c r="AC13" s="20">
        <f t="shared" si="5"/>
        <v>319.7</v>
      </c>
      <c r="AD13" s="143">
        <f t="shared" si="6"/>
        <v>596.3184429593153</v>
      </c>
      <c r="AE13" s="40">
        <f t="shared" si="7"/>
        <v>513.0209351102774</v>
      </c>
      <c r="AF13" s="41">
        <f t="shared" si="8"/>
        <v>83.29750784903793</v>
      </c>
      <c r="AG13" s="144">
        <f t="shared" si="9"/>
        <v>800.6930602780059</v>
      </c>
      <c r="AH13" s="145">
        <f t="shared" si="10"/>
        <v>204.37461731869047</v>
      </c>
      <c r="AI13" s="24">
        <f t="shared" si="11"/>
        <v>13.96862847904924</v>
      </c>
    </row>
    <row r="14" spans="1:35" s="16" customFormat="1" ht="19.5" customHeight="1">
      <c r="A14" s="14">
        <v>9</v>
      </c>
      <c r="B14" s="15" t="s">
        <v>28</v>
      </c>
      <c r="C14" s="137">
        <v>20744</v>
      </c>
      <c r="D14" s="138">
        <f t="shared" si="12"/>
        <v>314.4</v>
      </c>
      <c r="E14" s="10">
        <f>H14+K14+N14+Q14+T14+W14</f>
        <v>261.5</v>
      </c>
      <c r="F14" s="10">
        <f t="shared" si="12"/>
        <v>52.9</v>
      </c>
      <c r="G14" s="139">
        <f t="shared" si="1"/>
        <v>0</v>
      </c>
      <c r="H14" s="21">
        <v>0</v>
      </c>
      <c r="I14" s="21">
        <v>0</v>
      </c>
      <c r="J14" s="139">
        <f t="shared" si="13"/>
        <v>241.9</v>
      </c>
      <c r="K14" s="21">
        <v>200.5</v>
      </c>
      <c r="L14" s="21">
        <v>41.4</v>
      </c>
      <c r="M14" s="139">
        <f t="shared" si="14"/>
        <v>5.5</v>
      </c>
      <c r="N14" s="21">
        <v>0</v>
      </c>
      <c r="O14" s="21">
        <v>5.5</v>
      </c>
      <c r="P14" s="139">
        <f t="shared" si="15"/>
        <v>67</v>
      </c>
      <c r="Q14" s="21">
        <v>61</v>
      </c>
      <c r="R14" s="21">
        <v>6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43.1</v>
      </c>
      <c r="Z14" s="141">
        <f t="shared" si="2"/>
        <v>357.5</v>
      </c>
      <c r="AA14" s="142">
        <f t="shared" si="3"/>
        <v>314.4</v>
      </c>
      <c r="AB14" s="19">
        <f>G14+J14+M14+S14+V14</f>
        <v>247.4</v>
      </c>
      <c r="AC14" s="20">
        <f>P14</f>
        <v>67</v>
      </c>
      <c r="AD14" s="146">
        <f t="shared" si="6"/>
        <v>505.2063247204011</v>
      </c>
      <c r="AE14" s="40">
        <f t="shared" si="7"/>
        <v>397.5446715516133</v>
      </c>
      <c r="AF14" s="41">
        <f t="shared" si="8"/>
        <v>107.66165316878777</v>
      </c>
      <c r="AG14" s="144">
        <f t="shared" si="9"/>
        <v>574.4632986245019</v>
      </c>
      <c r="AH14" s="147">
        <f t="shared" si="10"/>
        <v>69.25697390410079</v>
      </c>
      <c r="AI14" s="24">
        <f>AC14*100/AA14</f>
        <v>21.310432569974555</v>
      </c>
    </row>
    <row r="15" spans="1:35" s="16" customFormat="1" ht="19.5" customHeight="1">
      <c r="A15" s="14">
        <v>10</v>
      </c>
      <c r="B15" s="15" t="s">
        <v>29</v>
      </c>
      <c r="C15" s="137">
        <v>37591</v>
      </c>
      <c r="D15" s="138">
        <f t="shared" si="12"/>
        <v>825.9</v>
      </c>
      <c r="E15" s="10">
        <f t="shared" si="12"/>
        <v>767.4000000000001</v>
      </c>
      <c r="F15" s="10">
        <f t="shared" si="12"/>
        <v>58.5</v>
      </c>
      <c r="G15" s="139">
        <f t="shared" si="1"/>
        <v>615.5</v>
      </c>
      <c r="H15" s="21">
        <v>615.5</v>
      </c>
      <c r="I15" s="21">
        <v>0</v>
      </c>
      <c r="J15" s="139">
        <f t="shared" si="13"/>
        <v>46</v>
      </c>
      <c r="K15" s="21">
        <v>0</v>
      </c>
      <c r="L15" s="21">
        <v>46</v>
      </c>
      <c r="M15" s="139">
        <f t="shared" si="14"/>
        <v>3.1</v>
      </c>
      <c r="N15" s="21">
        <v>0</v>
      </c>
      <c r="O15" s="21">
        <v>3.1</v>
      </c>
      <c r="P15" s="139">
        <f t="shared" si="15"/>
        <v>146.2</v>
      </c>
      <c r="Q15" s="21">
        <v>146.2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15.100000000000001</v>
      </c>
      <c r="W15" s="21">
        <v>5.7</v>
      </c>
      <c r="X15" s="21">
        <v>9.4</v>
      </c>
      <c r="Y15" s="140">
        <v>396.7</v>
      </c>
      <c r="Z15" s="141">
        <f t="shared" si="2"/>
        <v>1222.6</v>
      </c>
      <c r="AA15" s="142">
        <f t="shared" si="3"/>
        <v>825.9000000000001</v>
      </c>
      <c r="AB15" s="19">
        <f>G15+J15+M15+S15+V15</f>
        <v>679.7</v>
      </c>
      <c r="AC15" s="20">
        <f>P15</f>
        <v>146.2</v>
      </c>
      <c r="AD15" s="143">
        <f t="shared" si="6"/>
        <v>732.356149078237</v>
      </c>
      <c r="AE15" s="40">
        <f t="shared" si="7"/>
        <v>602.7151889193336</v>
      </c>
      <c r="AF15" s="41">
        <f t="shared" si="8"/>
        <v>129.64096015890328</v>
      </c>
      <c r="AG15" s="144">
        <f t="shared" si="9"/>
        <v>1084.1247461715125</v>
      </c>
      <c r="AH15" s="145">
        <f t="shared" si="10"/>
        <v>351.76859709327584</v>
      </c>
      <c r="AI15" s="24">
        <f>AC15*100/AA15</f>
        <v>17.701900956532263</v>
      </c>
    </row>
    <row r="16" spans="1:35" s="13" customFormat="1" ht="19.5" customHeight="1">
      <c r="A16" s="17">
        <v>11</v>
      </c>
      <c r="B16" s="15" t="s">
        <v>30</v>
      </c>
      <c r="C16" s="137">
        <v>29734</v>
      </c>
      <c r="D16" s="138">
        <f t="shared" si="12"/>
        <v>644.6</v>
      </c>
      <c r="E16" s="10">
        <f t="shared" si="12"/>
        <v>620.3000000000001</v>
      </c>
      <c r="F16" s="10">
        <f t="shared" si="12"/>
        <v>24.3</v>
      </c>
      <c r="G16" s="139">
        <f t="shared" si="1"/>
        <v>0</v>
      </c>
      <c r="H16" s="18">
        <v>0</v>
      </c>
      <c r="I16" s="18">
        <v>0</v>
      </c>
      <c r="J16" s="139">
        <f t="shared" si="13"/>
        <v>480.09999999999997</v>
      </c>
      <c r="K16" s="18">
        <v>470.9</v>
      </c>
      <c r="L16" s="18">
        <v>9.2</v>
      </c>
      <c r="M16" s="139">
        <f t="shared" si="14"/>
        <v>25.400000000000002</v>
      </c>
      <c r="N16" s="18">
        <v>23.1</v>
      </c>
      <c r="O16" s="18">
        <v>2.3</v>
      </c>
      <c r="P16" s="139">
        <f t="shared" si="15"/>
        <v>110.5</v>
      </c>
      <c r="Q16" s="18">
        <v>109.2</v>
      </c>
      <c r="R16" s="18">
        <v>1.3</v>
      </c>
      <c r="S16" s="139">
        <f t="shared" si="16"/>
        <v>0</v>
      </c>
      <c r="T16" s="18">
        <v>0</v>
      </c>
      <c r="U16" s="18">
        <v>0</v>
      </c>
      <c r="V16" s="139">
        <f t="shared" si="17"/>
        <v>28.6</v>
      </c>
      <c r="W16" s="18">
        <v>17.1</v>
      </c>
      <c r="X16" s="18">
        <v>11.5</v>
      </c>
      <c r="Y16" s="140">
        <v>214.4</v>
      </c>
      <c r="Z16" s="141">
        <f t="shared" si="2"/>
        <v>859</v>
      </c>
      <c r="AA16" s="142">
        <f t="shared" si="3"/>
        <v>644.5999999999999</v>
      </c>
      <c r="AB16" s="19">
        <f t="shared" si="4"/>
        <v>534.0999999999999</v>
      </c>
      <c r="AC16" s="20">
        <f t="shared" si="5"/>
        <v>110.5</v>
      </c>
      <c r="AD16" s="143">
        <f t="shared" si="6"/>
        <v>722.6295374543171</v>
      </c>
      <c r="AE16" s="40">
        <f t="shared" si="7"/>
        <v>598.7533911795699</v>
      </c>
      <c r="AF16" s="41">
        <f t="shared" si="8"/>
        <v>123.8761462747472</v>
      </c>
      <c r="AG16" s="144">
        <f t="shared" si="9"/>
        <v>962.9828927602521</v>
      </c>
      <c r="AH16" s="145">
        <f t="shared" si="10"/>
        <v>240.35335530593485</v>
      </c>
      <c r="AI16" s="24">
        <f t="shared" si="11"/>
        <v>17.142413900093082</v>
      </c>
    </row>
    <row r="17" spans="1:35" s="13" customFormat="1" ht="19.5" customHeight="1">
      <c r="A17" s="17">
        <v>12</v>
      </c>
      <c r="B17" s="15" t="s">
        <v>31</v>
      </c>
      <c r="C17" s="137">
        <v>28532</v>
      </c>
      <c r="D17" s="138">
        <f t="shared" si="12"/>
        <v>560.6</v>
      </c>
      <c r="E17" s="10">
        <f t="shared" si="12"/>
        <v>488.6</v>
      </c>
      <c r="F17" s="10">
        <f t="shared" si="12"/>
        <v>72</v>
      </c>
      <c r="G17" s="139">
        <f t="shared" si="1"/>
        <v>0</v>
      </c>
      <c r="H17" s="18">
        <v>0</v>
      </c>
      <c r="I17" s="18">
        <v>0</v>
      </c>
      <c r="J17" s="139">
        <f t="shared" si="13"/>
        <v>440.7</v>
      </c>
      <c r="K17" s="18">
        <v>389.7</v>
      </c>
      <c r="L17" s="18">
        <v>51</v>
      </c>
      <c r="M17" s="139">
        <f t="shared" si="14"/>
        <v>1</v>
      </c>
      <c r="N17" s="18">
        <v>0</v>
      </c>
      <c r="O17" s="18">
        <v>1</v>
      </c>
      <c r="P17" s="139">
        <f t="shared" si="15"/>
        <v>118.9</v>
      </c>
      <c r="Q17" s="18">
        <v>98.9</v>
      </c>
      <c r="R17" s="18">
        <v>20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278.1</v>
      </c>
      <c r="Z17" s="141">
        <f t="shared" si="2"/>
        <v>838.7</v>
      </c>
      <c r="AA17" s="142">
        <f t="shared" si="3"/>
        <v>560.6</v>
      </c>
      <c r="AB17" s="19">
        <f t="shared" si="4"/>
        <v>441.7</v>
      </c>
      <c r="AC17" s="20">
        <f t="shared" si="5"/>
        <v>118.9</v>
      </c>
      <c r="AD17" s="143">
        <f t="shared" si="6"/>
        <v>654.9371465956352</v>
      </c>
      <c r="AE17" s="40">
        <f t="shared" si="7"/>
        <v>516.0287863918875</v>
      </c>
      <c r="AF17" s="41">
        <f t="shared" si="8"/>
        <v>138.90836020374786</v>
      </c>
      <c r="AG17" s="144">
        <f t="shared" si="9"/>
        <v>979.8355063320716</v>
      </c>
      <c r="AH17" s="145">
        <f t="shared" si="10"/>
        <v>324.89835973643636</v>
      </c>
      <c r="AI17" s="24">
        <f t="shared" si="11"/>
        <v>21.209418480199783</v>
      </c>
    </row>
    <row r="18" spans="1:35" s="13" customFormat="1" ht="19.5" customHeight="1">
      <c r="A18" s="17">
        <v>13</v>
      </c>
      <c r="B18" s="15" t="s">
        <v>32</v>
      </c>
      <c r="C18" s="137">
        <v>124580</v>
      </c>
      <c r="D18" s="138">
        <f t="shared" si="12"/>
        <v>2122.5</v>
      </c>
      <c r="E18" s="10">
        <f t="shared" si="12"/>
        <v>2027.1</v>
      </c>
      <c r="F18" s="10">
        <f t="shared" si="12"/>
        <v>95.4</v>
      </c>
      <c r="G18" s="139">
        <f t="shared" si="1"/>
        <v>0</v>
      </c>
      <c r="H18" s="18">
        <v>0</v>
      </c>
      <c r="I18" s="18">
        <v>0</v>
      </c>
      <c r="J18" s="139">
        <f t="shared" si="13"/>
        <v>1680.9</v>
      </c>
      <c r="K18" s="18">
        <v>1613.4</v>
      </c>
      <c r="L18" s="18">
        <v>67.5</v>
      </c>
      <c r="M18" s="139">
        <f t="shared" si="14"/>
        <v>136.5</v>
      </c>
      <c r="N18" s="18">
        <v>108.6</v>
      </c>
      <c r="O18" s="18">
        <v>27.9</v>
      </c>
      <c r="P18" s="139">
        <f t="shared" si="15"/>
        <v>305.1</v>
      </c>
      <c r="Q18" s="18">
        <v>305.1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1044.8</v>
      </c>
      <c r="Z18" s="141">
        <f t="shared" si="2"/>
        <v>3167.3</v>
      </c>
      <c r="AA18" s="142">
        <f t="shared" si="3"/>
        <v>2122.5</v>
      </c>
      <c r="AB18" s="19">
        <f t="shared" si="4"/>
        <v>1817.4</v>
      </c>
      <c r="AC18" s="20">
        <f t="shared" si="5"/>
        <v>305.1</v>
      </c>
      <c r="AD18" s="143">
        <f t="shared" si="6"/>
        <v>567.9081714560925</v>
      </c>
      <c r="AE18" s="40">
        <f t="shared" si="7"/>
        <v>486.27388023759835</v>
      </c>
      <c r="AF18" s="41">
        <f t="shared" si="8"/>
        <v>81.63429121849414</v>
      </c>
      <c r="AG18" s="135">
        <f t="shared" si="9"/>
        <v>847.4608016267994</v>
      </c>
      <c r="AH18" s="145">
        <f t="shared" si="10"/>
        <v>279.55263017070695</v>
      </c>
      <c r="AI18" s="24">
        <f t="shared" si="11"/>
        <v>14.374558303886927</v>
      </c>
    </row>
    <row r="19" spans="1:35" s="13" customFormat="1" ht="19.5" customHeight="1">
      <c r="A19" s="17">
        <v>14</v>
      </c>
      <c r="B19" s="15" t="s">
        <v>33</v>
      </c>
      <c r="C19" s="137">
        <v>18086</v>
      </c>
      <c r="D19" s="138">
        <f t="shared" si="12"/>
        <v>371.5</v>
      </c>
      <c r="E19" s="10">
        <f t="shared" si="12"/>
        <v>359.3</v>
      </c>
      <c r="F19" s="10">
        <f t="shared" si="12"/>
        <v>12.2</v>
      </c>
      <c r="G19" s="139">
        <f t="shared" si="1"/>
        <v>0</v>
      </c>
      <c r="H19" s="18">
        <v>0</v>
      </c>
      <c r="I19" s="18">
        <v>0</v>
      </c>
      <c r="J19" s="139">
        <f t="shared" si="13"/>
        <v>293.20000000000005</v>
      </c>
      <c r="K19" s="18">
        <v>289.1</v>
      </c>
      <c r="L19" s="18">
        <v>4.1</v>
      </c>
      <c r="M19" s="139">
        <f t="shared" si="14"/>
        <v>0</v>
      </c>
      <c r="N19" s="18">
        <v>0</v>
      </c>
      <c r="O19" s="18">
        <v>0</v>
      </c>
      <c r="P19" s="139">
        <f t="shared" si="15"/>
        <v>60.4</v>
      </c>
      <c r="Q19" s="18">
        <v>60.4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17.9</v>
      </c>
      <c r="W19" s="18">
        <v>9.8</v>
      </c>
      <c r="X19" s="18">
        <v>8.1</v>
      </c>
      <c r="Y19" s="140">
        <v>132.9</v>
      </c>
      <c r="Z19" s="141">
        <f t="shared" si="2"/>
        <v>504.4</v>
      </c>
      <c r="AA19" s="142">
        <f t="shared" si="3"/>
        <v>371.5</v>
      </c>
      <c r="AB19" s="19">
        <f t="shared" si="4"/>
        <v>311.1</v>
      </c>
      <c r="AC19" s="20">
        <f t="shared" si="5"/>
        <v>60.4</v>
      </c>
      <c r="AD19" s="143">
        <f t="shared" si="6"/>
        <v>684.6916583729587</v>
      </c>
      <c r="AE19" s="40">
        <f t="shared" si="7"/>
        <v>573.3716686940176</v>
      </c>
      <c r="AF19" s="41">
        <f t="shared" si="8"/>
        <v>111.31998967894135</v>
      </c>
      <c r="AG19" s="135">
        <f t="shared" si="9"/>
        <v>929.6324965903644</v>
      </c>
      <c r="AH19" s="145">
        <f t="shared" si="10"/>
        <v>244.9408382174057</v>
      </c>
      <c r="AI19" s="24">
        <f t="shared" si="11"/>
        <v>16.25841184387618</v>
      </c>
    </row>
    <row r="20" spans="1:35" s="13" customFormat="1" ht="19.5" customHeight="1">
      <c r="A20" s="17">
        <v>15</v>
      </c>
      <c r="B20" s="15" t="s">
        <v>34</v>
      </c>
      <c r="C20" s="137">
        <v>7251</v>
      </c>
      <c r="D20" s="138">
        <f t="shared" si="12"/>
        <v>130.60000000000002</v>
      </c>
      <c r="E20" s="10">
        <f t="shared" si="12"/>
        <v>121.8</v>
      </c>
      <c r="F20" s="10">
        <f t="shared" si="12"/>
        <v>8.8</v>
      </c>
      <c r="G20" s="139">
        <f>SUM(H20:I20)</f>
        <v>0</v>
      </c>
      <c r="H20" s="18">
        <v>0</v>
      </c>
      <c r="I20" s="18">
        <v>0</v>
      </c>
      <c r="J20" s="139">
        <f>SUM(K20:L20)</f>
        <v>82.4</v>
      </c>
      <c r="K20" s="18">
        <v>74.7</v>
      </c>
      <c r="L20" s="18">
        <v>7.7</v>
      </c>
      <c r="M20" s="139">
        <f>SUM(N20:O20)</f>
        <v>14.4</v>
      </c>
      <c r="N20" s="18">
        <v>13.3</v>
      </c>
      <c r="O20" s="18">
        <v>1.1</v>
      </c>
      <c r="P20" s="139">
        <f>SUM(Q20:R20)</f>
        <v>33.8</v>
      </c>
      <c r="Q20" s="18">
        <v>33.8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46.2</v>
      </c>
      <c r="Z20" s="141">
        <f>D20+Y20</f>
        <v>176.8</v>
      </c>
      <c r="AA20" s="142">
        <f>SUM(AB20:AC20)</f>
        <v>130.60000000000002</v>
      </c>
      <c r="AB20" s="19">
        <f>G20+J20+M20+S20+V20</f>
        <v>96.80000000000001</v>
      </c>
      <c r="AC20" s="20">
        <f>P20</f>
        <v>33.8</v>
      </c>
      <c r="AD20" s="143">
        <f t="shared" si="6"/>
        <v>600.3769594998391</v>
      </c>
      <c r="AE20" s="40">
        <f t="shared" si="7"/>
        <v>444.99609249298953</v>
      </c>
      <c r="AF20" s="41">
        <f t="shared" si="8"/>
        <v>155.3808670068496</v>
      </c>
      <c r="AG20" s="144">
        <f t="shared" si="9"/>
        <v>812.7614581896751</v>
      </c>
      <c r="AH20" s="145">
        <f t="shared" si="10"/>
        <v>212.3844986898359</v>
      </c>
      <c r="AI20" s="24">
        <f>AC20*100/AA20</f>
        <v>25.880551301684523</v>
      </c>
    </row>
    <row r="21" spans="1:35" s="13" customFormat="1" ht="19.5" customHeight="1">
      <c r="A21" s="17">
        <v>16</v>
      </c>
      <c r="B21" s="15" t="s">
        <v>35</v>
      </c>
      <c r="C21" s="137">
        <v>15132</v>
      </c>
      <c r="D21" s="138">
        <f t="shared" si="12"/>
        <v>289.9</v>
      </c>
      <c r="E21" s="10">
        <f t="shared" si="12"/>
        <v>274.8</v>
      </c>
      <c r="F21" s="10">
        <f t="shared" si="12"/>
        <v>15.1</v>
      </c>
      <c r="G21" s="139">
        <f>SUM(H21:I21)</f>
        <v>0</v>
      </c>
      <c r="H21" s="18">
        <v>0</v>
      </c>
      <c r="I21" s="18">
        <v>0</v>
      </c>
      <c r="J21" s="139">
        <f>SUM(K21:L21)</f>
        <v>222.8</v>
      </c>
      <c r="K21" s="18">
        <v>212.9</v>
      </c>
      <c r="L21" s="18">
        <v>9.9</v>
      </c>
      <c r="M21" s="139">
        <f>SUM(N21:O21)</f>
        <v>11.700000000000001</v>
      </c>
      <c r="N21" s="18">
        <v>9.3</v>
      </c>
      <c r="O21" s="18">
        <v>2.4</v>
      </c>
      <c r="P21" s="139">
        <f>SUM(Q21:R21)</f>
        <v>46.7</v>
      </c>
      <c r="Q21" s="18">
        <v>45.6</v>
      </c>
      <c r="R21" s="18">
        <v>1.1</v>
      </c>
      <c r="S21" s="139">
        <f>SUM(T21:U21)</f>
        <v>0</v>
      </c>
      <c r="T21" s="18">
        <v>0</v>
      </c>
      <c r="U21" s="18">
        <v>0</v>
      </c>
      <c r="V21" s="139">
        <f>SUM(W21:X21)</f>
        <v>8.7</v>
      </c>
      <c r="W21" s="18">
        <v>7</v>
      </c>
      <c r="X21" s="18">
        <v>1.7</v>
      </c>
      <c r="Y21" s="140">
        <v>69.8</v>
      </c>
      <c r="Z21" s="141">
        <f t="shared" si="2"/>
        <v>359.7</v>
      </c>
      <c r="AA21" s="142">
        <f t="shared" si="3"/>
        <v>289.9</v>
      </c>
      <c r="AB21" s="19">
        <f t="shared" si="4"/>
        <v>243.2</v>
      </c>
      <c r="AC21" s="20">
        <f t="shared" si="5"/>
        <v>46.7</v>
      </c>
      <c r="AD21" s="143">
        <f t="shared" si="6"/>
        <v>638.602520045819</v>
      </c>
      <c r="AE21" s="40">
        <f t="shared" si="7"/>
        <v>535.7300202661027</v>
      </c>
      <c r="AF21" s="41">
        <f t="shared" si="8"/>
        <v>102.87249977971628</v>
      </c>
      <c r="AG21" s="144">
        <f t="shared" si="9"/>
        <v>792.3605604017974</v>
      </c>
      <c r="AH21" s="145">
        <f t="shared" si="10"/>
        <v>153.7580403559785</v>
      </c>
      <c r="AI21" s="24">
        <f t="shared" si="11"/>
        <v>16.109003104518802</v>
      </c>
    </row>
    <row r="22" spans="1:35" s="13" customFormat="1" ht="19.5" customHeight="1">
      <c r="A22" s="17">
        <v>17</v>
      </c>
      <c r="B22" s="15" t="s">
        <v>36</v>
      </c>
      <c r="C22" s="137">
        <v>54373</v>
      </c>
      <c r="D22" s="138">
        <f t="shared" si="12"/>
        <v>1137.4</v>
      </c>
      <c r="E22" s="10">
        <f t="shared" si="12"/>
        <v>1076</v>
      </c>
      <c r="F22" s="10">
        <f t="shared" si="12"/>
        <v>61.400000000000006</v>
      </c>
      <c r="G22" s="139">
        <f t="shared" si="1"/>
        <v>0</v>
      </c>
      <c r="H22" s="18">
        <v>0</v>
      </c>
      <c r="I22" s="18">
        <v>0</v>
      </c>
      <c r="J22" s="139">
        <f t="shared" si="13"/>
        <v>893.8000000000001</v>
      </c>
      <c r="K22" s="18">
        <v>870.6</v>
      </c>
      <c r="L22" s="18">
        <v>23.2</v>
      </c>
      <c r="M22" s="139">
        <v>0</v>
      </c>
      <c r="N22" s="18">
        <v>0</v>
      </c>
      <c r="O22" s="18">
        <v>0</v>
      </c>
      <c r="P22" s="139">
        <f t="shared" si="15"/>
        <v>176.5</v>
      </c>
      <c r="Q22" s="18">
        <v>172</v>
      </c>
      <c r="R22" s="18">
        <v>4.5</v>
      </c>
      <c r="S22" s="139">
        <f t="shared" si="16"/>
        <v>0</v>
      </c>
      <c r="T22" s="18">
        <v>0</v>
      </c>
      <c r="U22" s="18">
        <v>0</v>
      </c>
      <c r="V22" s="139">
        <f t="shared" si="17"/>
        <v>67.1</v>
      </c>
      <c r="W22" s="18">
        <v>33.4</v>
      </c>
      <c r="X22" s="18">
        <v>33.7</v>
      </c>
      <c r="Y22" s="140">
        <v>369.5</v>
      </c>
      <c r="Z22" s="141">
        <f t="shared" si="2"/>
        <v>1506.9</v>
      </c>
      <c r="AA22" s="142">
        <f t="shared" si="3"/>
        <v>1137.4</v>
      </c>
      <c r="AB22" s="19">
        <f t="shared" si="4"/>
        <v>960.9000000000001</v>
      </c>
      <c r="AC22" s="20">
        <f t="shared" si="5"/>
        <v>176.5</v>
      </c>
      <c r="AD22" s="143">
        <f t="shared" si="6"/>
        <v>697.2823521478185</v>
      </c>
      <c r="AE22" s="40">
        <f t="shared" si="7"/>
        <v>589.0791385430269</v>
      </c>
      <c r="AF22" s="41">
        <f t="shared" si="8"/>
        <v>108.2032136047916</v>
      </c>
      <c r="AG22" s="144">
        <f t="shared" si="9"/>
        <v>923.8040939436853</v>
      </c>
      <c r="AH22" s="145">
        <f t="shared" si="10"/>
        <v>226.52174179586683</v>
      </c>
      <c r="AI22" s="24">
        <f t="shared" si="11"/>
        <v>15.517847722876736</v>
      </c>
    </row>
    <row r="23" spans="1:35" s="13" customFormat="1" ht="19.5" customHeight="1">
      <c r="A23" s="17">
        <v>18</v>
      </c>
      <c r="B23" s="15" t="s">
        <v>37</v>
      </c>
      <c r="C23" s="137">
        <v>33990</v>
      </c>
      <c r="D23" s="138">
        <f t="shared" si="12"/>
        <v>562.3</v>
      </c>
      <c r="E23" s="10">
        <f t="shared" si="12"/>
        <v>518.4</v>
      </c>
      <c r="F23" s="10">
        <f t="shared" si="12"/>
        <v>43.9</v>
      </c>
      <c r="G23" s="139">
        <v>0</v>
      </c>
      <c r="H23" s="18">
        <v>0</v>
      </c>
      <c r="I23" s="22">
        <v>0</v>
      </c>
      <c r="J23" s="139">
        <f t="shared" si="13"/>
        <v>363.6</v>
      </c>
      <c r="K23" s="18">
        <v>330</v>
      </c>
      <c r="L23" s="18">
        <v>33.6</v>
      </c>
      <c r="M23" s="139">
        <f t="shared" si="14"/>
        <v>0</v>
      </c>
      <c r="N23" s="18">
        <v>0</v>
      </c>
      <c r="O23" s="18">
        <v>0</v>
      </c>
      <c r="P23" s="139">
        <f t="shared" si="15"/>
        <v>147.9</v>
      </c>
      <c r="Q23" s="18">
        <v>147</v>
      </c>
      <c r="R23" s="18">
        <v>0.9</v>
      </c>
      <c r="S23" s="139">
        <v>0</v>
      </c>
      <c r="T23" s="18">
        <v>0</v>
      </c>
      <c r="U23" s="18">
        <v>0</v>
      </c>
      <c r="V23" s="139">
        <f t="shared" si="17"/>
        <v>50.8</v>
      </c>
      <c r="W23" s="18">
        <v>41.4</v>
      </c>
      <c r="X23" s="18">
        <v>9.4</v>
      </c>
      <c r="Y23" s="140">
        <v>358.8</v>
      </c>
      <c r="Z23" s="141">
        <f t="shared" si="2"/>
        <v>921.0999999999999</v>
      </c>
      <c r="AA23" s="142">
        <f t="shared" si="3"/>
        <v>562.3000000000001</v>
      </c>
      <c r="AB23" s="19">
        <f t="shared" si="4"/>
        <v>414.40000000000003</v>
      </c>
      <c r="AC23" s="20">
        <f t="shared" si="5"/>
        <v>147.9</v>
      </c>
      <c r="AD23" s="143">
        <f t="shared" si="6"/>
        <v>551.4366970677652</v>
      </c>
      <c r="AE23" s="40">
        <f t="shared" si="7"/>
        <v>406.39403746199866</v>
      </c>
      <c r="AF23" s="41">
        <f t="shared" si="8"/>
        <v>145.04265960576643</v>
      </c>
      <c r="AG23" s="144">
        <f t="shared" si="9"/>
        <v>903.3048935961557</v>
      </c>
      <c r="AH23" s="145">
        <f t="shared" si="10"/>
        <v>351.8681965283907</v>
      </c>
      <c r="AI23" s="24">
        <f t="shared" si="11"/>
        <v>26.302685399253065</v>
      </c>
    </row>
    <row r="24" spans="1:35" s="13" customFormat="1" ht="19.5" customHeight="1">
      <c r="A24" s="17">
        <v>19</v>
      </c>
      <c r="B24" s="15" t="s">
        <v>38</v>
      </c>
      <c r="C24" s="137">
        <v>26683</v>
      </c>
      <c r="D24" s="138">
        <f t="shared" si="12"/>
        <v>507.40000000000003</v>
      </c>
      <c r="E24" s="10">
        <f t="shared" si="12"/>
        <v>466.09999999999997</v>
      </c>
      <c r="F24" s="10">
        <f t="shared" si="12"/>
        <v>41.3</v>
      </c>
      <c r="G24" s="139">
        <v>0</v>
      </c>
      <c r="H24" s="18">
        <v>0</v>
      </c>
      <c r="I24" s="18">
        <v>0</v>
      </c>
      <c r="J24" s="139">
        <f t="shared" si="13"/>
        <v>327.5</v>
      </c>
      <c r="K24" s="18">
        <v>298.7</v>
      </c>
      <c r="L24" s="18">
        <v>28.8</v>
      </c>
      <c r="M24" s="139">
        <f t="shared" si="14"/>
        <v>0</v>
      </c>
      <c r="N24" s="18">
        <v>0</v>
      </c>
      <c r="O24" s="18">
        <v>0</v>
      </c>
      <c r="P24" s="139">
        <f t="shared" si="15"/>
        <v>131.1</v>
      </c>
      <c r="Q24" s="18">
        <v>130.6</v>
      </c>
      <c r="R24" s="18">
        <v>0.5</v>
      </c>
      <c r="S24" s="139">
        <v>0</v>
      </c>
      <c r="T24" s="18">
        <v>0</v>
      </c>
      <c r="U24" s="18">
        <v>0</v>
      </c>
      <c r="V24" s="139">
        <f t="shared" si="17"/>
        <v>48.8</v>
      </c>
      <c r="W24" s="18">
        <v>36.8</v>
      </c>
      <c r="X24" s="18">
        <v>12</v>
      </c>
      <c r="Y24" s="140">
        <v>400.6</v>
      </c>
      <c r="Z24" s="141">
        <f t="shared" si="2"/>
        <v>908</v>
      </c>
      <c r="AA24" s="142">
        <f t="shared" si="3"/>
        <v>507.4</v>
      </c>
      <c r="AB24" s="19">
        <f t="shared" si="4"/>
        <v>376.3</v>
      </c>
      <c r="AC24" s="20">
        <f t="shared" si="5"/>
        <v>131.1</v>
      </c>
      <c r="AD24" s="143">
        <f t="shared" si="6"/>
        <v>633.8617596722008</v>
      </c>
      <c r="AE24" s="40">
        <f t="shared" si="7"/>
        <v>470.08707166860296</v>
      </c>
      <c r="AF24" s="41">
        <f t="shared" si="8"/>
        <v>163.7746880035978</v>
      </c>
      <c r="AG24" s="144">
        <f t="shared" si="9"/>
        <v>1134.3052380416993</v>
      </c>
      <c r="AH24" s="145">
        <f t="shared" si="10"/>
        <v>500.4434783694987</v>
      </c>
      <c r="AI24" s="24">
        <f t="shared" si="11"/>
        <v>25.837603468663776</v>
      </c>
    </row>
    <row r="25" spans="1:35" s="13" customFormat="1" ht="19.5" customHeight="1">
      <c r="A25" s="17">
        <v>20</v>
      </c>
      <c r="B25" s="15" t="s">
        <v>39</v>
      </c>
      <c r="C25" s="137">
        <v>6634</v>
      </c>
      <c r="D25" s="138">
        <f t="shared" si="12"/>
        <v>98.2</v>
      </c>
      <c r="E25" s="10">
        <f t="shared" si="12"/>
        <v>96.10000000000001</v>
      </c>
      <c r="F25" s="10">
        <f t="shared" si="12"/>
        <v>2.1</v>
      </c>
      <c r="G25" s="139">
        <f t="shared" si="1"/>
        <v>0</v>
      </c>
      <c r="H25" s="18">
        <v>0</v>
      </c>
      <c r="I25" s="18">
        <v>0</v>
      </c>
      <c r="J25" s="139">
        <f t="shared" si="13"/>
        <v>66.9</v>
      </c>
      <c r="K25" s="18">
        <v>66.9</v>
      </c>
      <c r="L25" s="18">
        <v>0</v>
      </c>
      <c r="M25" s="139">
        <f t="shared" si="14"/>
        <v>10.100000000000001</v>
      </c>
      <c r="N25" s="18">
        <v>8.3</v>
      </c>
      <c r="O25" s="18">
        <v>1.8</v>
      </c>
      <c r="P25" s="139">
        <f t="shared" si="15"/>
        <v>18.7</v>
      </c>
      <c r="Q25" s="18">
        <v>18.7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2.5</v>
      </c>
      <c r="W25" s="18">
        <v>2.2</v>
      </c>
      <c r="X25" s="18">
        <v>0.3</v>
      </c>
      <c r="Y25" s="140">
        <v>55.2</v>
      </c>
      <c r="Z25" s="141">
        <f t="shared" si="2"/>
        <v>153.4</v>
      </c>
      <c r="AA25" s="142">
        <f t="shared" si="3"/>
        <v>98.2</v>
      </c>
      <c r="AB25" s="19">
        <f t="shared" si="4"/>
        <v>79.5</v>
      </c>
      <c r="AC25" s="20">
        <f t="shared" si="5"/>
        <v>18.7</v>
      </c>
      <c r="AD25" s="143">
        <f t="shared" si="6"/>
        <v>493.4177469601046</v>
      </c>
      <c r="AE25" s="40">
        <f t="shared" si="7"/>
        <v>399.4573409707567</v>
      </c>
      <c r="AF25" s="41">
        <f t="shared" si="8"/>
        <v>93.9604059893478</v>
      </c>
      <c r="AG25" s="144">
        <f t="shared" si="9"/>
        <v>770.7768063511205</v>
      </c>
      <c r="AH25" s="145">
        <f t="shared" si="10"/>
        <v>277.359059391016</v>
      </c>
      <c r="AI25" s="24">
        <f t="shared" si="11"/>
        <v>19.042769857433807</v>
      </c>
    </row>
    <row r="26" spans="1:35" s="13" customFormat="1" ht="19.5" customHeight="1">
      <c r="A26" s="17">
        <v>21</v>
      </c>
      <c r="B26" s="15" t="s">
        <v>40</v>
      </c>
      <c r="C26" s="137">
        <v>16228</v>
      </c>
      <c r="D26" s="138">
        <f t="shared" si="12"/>
        <v>215.90000000000003</v>
      </c>
      <c r="E26" s="10">
        <f t="shared" si="12"/>
        <v>196.8</v>
      </c>
      <c r="F26" s="10">
        <f t="shared" si="12"/>
        <v>19.1</v>
      </c>
      <c r="G26" s="139">
        <f t="shared" si="1"/>
        <v>0</v>
      </c>
      <c r="H26" s="18">
        <v>0</v>
      </c>
      <c r="I26" s="18">
        <v>0</v>
      </c>
      <c r="J26" s="139">
        <f t="shared" si="13"/>
        <v>159.60000000000002</v>
      </c>
      <c r="K26" s="18">
        <v>144.8</v>
      </c>
      <c r="L26" s="18">
        <v>14.8</v>
      </c>
      <c r="M26" s="139">
        <f t="shared" si="14"/>
        <v>8.5</v>
      </c>
      <c r="N26" s="18">
        <v>4.2</v>
      </c>
      <c r="O26" s="18">
        <v>4.3</v>
      </c>
      <c r="P26" s="139">
        <f t="shared" si="15"/>
        <v>47.8</v>
      </c>
      <c r="Q26" s="18">
        <v>47.8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117.4</v>
      </c>
      <c r="Z26" s="141">
        <f t="shared" si="2"/>
        <v>333.30000000000007</v>
      </c>
      <c r="AA26" s="142">
        <f t="shared" si="3"/>
        <v>215.90000000000003</v>
      </c>
      <c r="AB26" s="19">
        <f t="shared" si="4"/>
        <v>168.10000000000002</v>
      </c>
      <c r="AC26" s="20">
        <f t="shared" si="5"/>
        <v>47.8</v>
      </c>
      <c r="AD26" s="143">
        <f t="shared" si="6"/>
        <v>443.47218798784</v>
      </c>
      <c r="AE26" s="40">
        <f t="shared" si="7"/>
        <v>345.2879796236958</v>
      </c>
      <c r="AF26" s="41">
        <f t="shared" si="8"/>
        <v>98.18420836414428</v>
      </c>
      <c r="AG26" s="144">
        <f t="shared" si="9"/>
        <v>684.6191767315752</v>
      </c>
      <c r="AH26" s="145">
        <f t="shared" si="10"/>
        <v>241.14698874373514</v>
      </c>
      <c r="AI26" s="24">
        <f t="shared" si="11"/>
        <v>22.13987957387679</v>
      </c>
    </row>
    <row r="27" spans="1:35" s="13" customFormat="1" ht="19.5" customHeight="1">
      <c r="A27" s="14">
        <v>22</v>
      </c>
      <c r="B27" s="15" t="s">
        <v>41</v>
      </c>
      <c r="C27" s="137">
        <v>8280</v>
      </c>
      <c r="D27" s="138">
        <f t="shared" si="12"/>
        <v>146.9</v>
      </c>
      <c r="E27" s="10">
        <f t="shared" si="12"/>
        <v>140.6</v>
      </c>
      <c r="F27" s="10">
        <f t="shared" si="12"/>
        <v>6.300000000000001</v>
      </c>
      <c r="G27" s="139">
        <f t="shared" si="1"/>
        <v>0</v>
      </c>
      <c r="H27" s="18">
        <v>0</v>
      </c>
      <c r="I27" s="18">
        <v>0</v>
      </c>
      <c r="J27" s="139">
        <f t="shared" si="13"/>
        <v>111</v>
      </c>
      <c r="K27" s="18">
        <v>106.1</v>
      </c>
      <c r="L27" s="18">
        <v>4.9</v>
      </c>
      <c r="M27" s="139">
        <f t="shared" si="14"/>
        <v>9.899999999999999</v>
      </c>
      <c r="N27" s="18">
        <v>9.2</v>
      </c>
      <c r="O27" s="18">
        <v>0.7</v>
      </c>
      <c r="P27" s="139">
        <f t="shared" si="15"/>
        <v>25.3</v>
      </c>
      <c r="Q27" s="18">
        <v>25.3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0.7</v>
      </c>
      <c r="W27" s="18">
        <v>0</v>
      </c>
      <c r="X27" s="18">
        <v>0.7</v>
      </c>
      <c r="Y27" s="140">
        <v>66.8</v>
      </c>
      <c r="Z27" s="141">
        <f t="shared" si="2"/>
        <v>213.7</v>
      </c>
      <c r="AA27" s="142">
        <f t="shared" si="3"/>
        <v>146.9</v>
      </c>
      <c r="AB27" s="19">
        <f t="shared" si="4"/>
        <v>121.60000000000001</v>
      </c>
      <c r="AC27" s="20">
        <f t="shared" si="5"/>
        <v>25.3</v>
      </c>
      <c r="AD27" s="143">
        <f t="shared" si="6"/>
        <v>591.3848631239936</v>
      </c>
      <c r="AE27" s="40">
        <f t="shared" si="7"/>
        <v>489.5330112721418</v>
      </c>
      <c r="AF27" s="41">
        <f t="shared" si="8"/>
        <v>101.85185185185186</v>
      </c>
      <c r="AG27" s="144">
        <f t="shared" si="9"/>
        <v>860.305958132045</v>
      </c>
      <c r="AH27" s="145">
        <f t="shared" si="10"/>
        <v>268.92109500805157</v>
      </c>
      <c r="AI27" s="24">
        <f t="shared" si="11"/>
        <v>17.222600408441117</v>
      </c>
    </row>
    <row r="28" spans="1:35" s="16" customFormat="1" ht="19.5" customHeight="1">
      <c r="A28" s="17">
        <v>23</v>
      </c>
      <c r="B28" s="15" t="s">
        <v>42</v>
      </c>
      <c r="C28" s="137">
        <v>6231</v>
      </c>
      <c r="D28" s="138">
        <f t="shared" si="12"/>
        <v>102.8</v>
      </c>
      <c r="E28" s="10">
        <f t="shared" si="12"/>
        <v>101.3</v>
      </c>
      <c r="F28" s="10">
        <f t="shared" si="12"/>
        <v>1.5</v>
      </c>
      <c r="G28" s="139">
        <f t="shared" si="1"/>
        <v>0</v>
      </c>
      <c r="H28" s="21">
        <v>0</v>
      </c>
      <c r="I28" s="21">
        <v>0</v>
      </c>
      <c r="J28" s="139">
        <f t="shared" si="13"/>
        <v>79.7</v>
      </c>
      <c r="K28" s="21">
        <v>78.8</v>
      </c>
      <c r="L28" s="21">
        <v>0.9</v>
      </c>
      <c r="M28" s="139">
        <f t="shared" si="14"/>
        <v>14.899999999999999</v>
      </c>
      <c r="N28" s="21">
        <v>14.7</v>
      </c>
      <c r="O28" s="21">
        <v>0.2</v>
      </c>
      <c r="P28" s="139">
        <f t="shared" si="15"/>
        <v>8.2</v>
      </c>
      <c r="Q28" s="21">
        <v>7.8</v>
      </c>
      <c r="R28" s="21">
        <v>0.4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102.8</v>
      </c>
      <c r="AA28" s="142">
        <f t="shared" si="3"/>
        <v>102.8</v>
      </c>
      <c r="AB28" s="19">
        <f t="shared" si="4"/>
        <v>94.6</v>
      </c>
      <c r="AC28" s="20">
        <f t="shared" si="5"/>
        <v>8.2</v>
      </c>
      <c r="AD28" s="143">
        <f t="shared" si="6"/>
        <v>549.9384796447869</v>
      </c>
      <c r="AE28" s="40">
        <f t="shared" si="7"/>
        <v>506.07179157973565</v>
      </c>
      <c r="AF28" s="41">
        <f t="shared" si="8"/>
        <v>43.866688065051086</v>
      </c>
      <c r="AG28" s="144">
        <f t="shared" si="9"/>
        <v>549.9384796447869</v>
      </c>
      <c r="AH28" s="145">
        <f t="shared" si="10"/>
        <v>0</v>
      </c>
      <c r="AI28" s="24">
        <f t="shared" si="11"/>
        <v>7.976653696498054</v>
      </c>
    </row>
    <row r="29" spans="1:35" s="16" customFormat="1" ht="19.5" customHeight="1">
      <c r="A29" s="17">
        <v>24</v>
      </c>
      <c r="B29" s="15" t="s">
        <v>43</v>
      </c>
      <c r="C29" s="137">
        <v>13119</v>
      </c>
      <c r="D29" s="138">
        <f>G29+J29+M29+P29+S29+V29</f>
        <v>237.10000000000002</v>
      </c>
      <c r="E29" s="10">
        <f>H29+K29+N29+Q29+T29+W29</f>
        <v>224.2</v>
      </c>
      <c r="F29" s="10">
        <f>L29+I29+O29+R29+U29+X29</f>
        <v>12.9</v>
      </c>
      <c r="G29" s="139">
        <f>SUM(H29:I29)</f>
        <v>0</v>
      </c>
      <c r="H29" s="21">
        <v>0</v>
      </c>
      <c r="I29" s="21">
        <v>0</v>
      </c>
      <c r="J29" s="139">
        <f>SUM(K29:L29)</f>
        <v>150.3</v>
      </c>
      <c r="K29" s="21">
        <v>147</v>
      </c>
      <c r="L29" s="21">
        <v>3.3</v>
      </c>
      <c r="M29" s="139">
        <f>SUM(N29:O29)</f>
        <v>8.3</v>
      </c>
      <c r="N29" s="21">
        <v>6.7</v>
      </c>
      <c r="O29" s="21">
        <v>1.6</v>
      </c>
      <c r="P29" s="139">
        <f>SUM(Q29:R29)</f>
        <v>75.4</v>
      </c>
      <c r="Q29" s="21">
        <v>67.4</v>
      </c>
      <c r="R29" s="21">
        <v>8</v>
      </c>
      <c r="S29" s="139">
        <f>SUM(T29:U29)</f>
        <v>0</v>
      </c>
      <c r="T29" s="21">
        <v>0</v>
      </c>
      <c r="U29" s="21">
        <v>0</v>
      </c>
      <c r="V29" s="139">
        <f>SUM(W29:X29)</f>
        <v>3.1</v>
      </c>
      <c r="W29" s="21">
        <v>3.1</v>
      </c>
      <c r="X29" s="21">
        <v>0</v>
      </c>
      <c r="Y29" s="140">
        <v>68.5</v>
      </c>
      <c r="Z29" s="141">
        <f>D29+Y29</f>
        <v>305.6</v>
      </c>
      <c r="AA29" s="148">
        <f>SUM(AB29:AC29)</f>
        <v>237.10000000000002</v>
      </c>
      <c r="AB29" s="18">
        <f>G29+J29+M29+S29+V29</f>
        <v>161.70000000000002</v>
      </c>
      <c r="AC29" s="45">
        <f>P29</f>
        <v>75.4</v>
      </c>
      <c r="AD29" s="143">
        <f t="shared" si="6"/>
        <v>602.4341286175268</v>
      </c>
      <c r="AE29" s="40">
        <f t="shared" si="7"/>
        <v>410.85448586020283</v>
      </c>
      <c r="AF29" s="41">
        <f t="shared" si="8"/>
        <v>191.579642757324</v>
      </c>
      <c r="AG29" s="144">
        <f t="shared" si="9"/>
        <v>776.4819473028941</v>
      </c>
      <c r="AH29" s="145">
        <f t="shared" si="10"/>
        <v>174.04781868536728</v>
      </c>
      <c r="AI29" s="24">
        <f>AC29*100/AA29</f>
        <v>31.800927878532267</v>
      </c>
    </row>
    <row r="30" spans="1:35" s="16" customFormat="1" ht="19.5" customHeight="1">
      <c r="A30" s="17">
        <v>25</v>
      </c>
      <c r="B30" s="15" t="s">
        <v>44</v>
      </c>
      <c r="C30" s="137">
        <v>17308</v>
      </c>
      <c r="D30" s="138">
        <f t="shared" si="12"/>
        <v>317.49999999999994</v>
      </c>
      <c r="E30" s="10">
        <f t="shared" si="12"/>
        <v>300.79999999999995</v>
      </c>
      <c r="F30" s="10">
        <f t="shared" si="12"/>
        <v>16.7</v>
      </c>
      <c r="G30" s="139">
        <f t="shared" si="1"/>
        <v>0</v>
      </c>
      <c r="H30" s="21">
        <v>0</v>
      </c>
      <c r="I30" s="21">
        <v>0</v>
      </c>
      <c r="J30" s="139">
        <f t="shared" si="13"/>
        <v>267.5</v>
      </c>
      <c r="K30" s="21">
        <v>259.7</v>
      </c>
      <c r="L30" s="21">
        <v>7.8</v>
      </c>
      <c r="M30" s="139">
        <f t="shared" si="14"/>
        <v>14.2</v>
      </c>
      <c r="N30" s="21">
        <v>11.4</v>
      </c>
      <c r="O30" s="21">
        <v>2.8</v>
      </c>
      <c r="P30" s="139">
        <f t="shared" si="15"/>
        <v>28.9</v>
      </c>
      <c r="Q30" s="21">
        <v>28.9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6.8999999999999995</v>
      </c>
      <c r="W30" s="21">
        <v>0.8</v>
      </c>
      <c r="X30" s="21">
        <v>6.1</v>
      </c>
      <c r="Y30" s="140">
        <v>78</v>
      </c>
      <c r="Z30" s="141">
        <f t="shared" si="2"/>
        <v>395.49999999999994</v>
      </c>
      <c r="AA30" s="142">
        <f t="shared" si="3"/>
        <v>317.49999999999994</v>
      </c>
      <c r="AB30" s="19">
        <f t="shared" si="4"/>
        <v>288.59999999999997</v>
      </c>
      <c r="AC30" s="20">
        <f t="shared" si="5"/>
        <v>28.9</v>
      </c>
      <c r="AD30" s="143">
        <f t="shared" si="6"/>
        <v>611.4706108928433</v>
      </c>
      <c r="AE30" s="40">
        <f t="shared" si="7"/>
        <v>555.8123411139356</v>
      </c>
      <c r="AF30" s="41">
        <f t="shared" si="8"/>
        <v>55.65826977890763</v>
      </c>
      <c r="AG30" s="144">
        <f t="shared" si="9"/>
        <v>761.6901625452584</v>
      </c>
      <c r="AH30" s="145">
        <f t="shared" si="10"/>
        <v>150.21955165241508</v>
      </c>
      <c r="AI30" s="24">
        <f t="shared" si="11"/>
        <v>9.102362204724411</v>
      </c>
    </row>
    <row r="31" spans="1:35" s="16" customFormat="1" ht="19.5" customHeight="1">
      <c r="A31" s="17">
        <v>26</v>
      </c>
      <c r="B31" s="15" t="s">
        <v>45</v>
      </c>
      <c r="C31" s="137">
        <v>10827</v>
      </c>
      <c r="D31" s="138">
        <f t="shared" si="12"/>
        <v>178.4</v>
      </c>
      <c r="E31" s="10">
        <f t="shared" si="12"/>
        <v>175.49999999999997</v>
      </c>
      <c r="F31" s="10">
        <f t="shared" si="12"/>
        <v>2.9</v>
      </c>
      <c r="G31" s="139">
        <f t="shared" si="1"/>
        <v>0</v>
      </c>
      <c r="H31" s="21">
        <v>0</v>
      </c>
      <c r="I31" s="21">
        <v>0</v>
      </c>
      <c r="J31" s="139">
        <f t="shared" si="13"/>
        <v>129.5</v>
      </c>
      <c r="K31" s="21">
        <v>128.1</v>
      </c>
      <c r="L31" s="21">
        <v>1.4</v>
      </c>
      <c r="M31" s="139">
        <f t="shared" si="14"/>
        <v>10</v>
      </c>
      <c r="N31" s="21">
        <v>9.6</v>
      </c>
      <c r="O31" s="21">
        <v>0.4</v>
      </c>
      <c r="P31" s="139">
        <f t="shared" si="15"/>
        <v>37.6</v>
      </c>
      <c r="Q31" s="21">
        <v>37.6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1.3</v>
      </c>
      <c r="W31" s="21">
        <v>0.2</v>
      </c>
      <c r="X31" s="21">
        <v>1.1</v>
      </c>
      <c r="Y31" s="140">
        <v>46.6</v>
      </c>
      <c r="Z31" s="141">
        <f t="shared" si="2"/>
        <v>225</v>
      </c>
      <c r="AA31" s="142">
        <f t="shared" si="3"/>
        <v>178.4</v>
      </c>
      <c r="AB31" s="19">
        <f t="shared" si="4"/>
        <v>140.8</v>
      </c>
      <c r="AC31" s="20">
        <f t="shared" si="5"/>
        <v>37.6</v>
      </c>
      <c r="AD31" s="143">
        <f t="shared" si="6"/>
        <v>549.2441735168252</v>
      </c>
      <c r="AE31" s="40">
        <f t="shared" si="7"/>
        <v>433.48419075767373</v>
      </c>
      <c r="AF31" s="41">
        <f t="shared" si="8"/>
        <v>115.7599827591515</v>
      </c>
      <c r="AG31" s="144">
        <f t="shared" si="9"/>
        <v>692.7126627874758</v>
      </c>
      <c r="AH31" s="145">
        <f t="shared" si="10"/>
        <v>143.46848927065054</v>
      </c>
      <c r="AI31" s="24">
        <f t="shared" si="11"/>
        <v>21.076233183856502</v>
      </c>
    </row>
    <row r="32" spans="1:35" s="16" customFormat="1" ht="19.5" customHeight="1">
      <c r="A32" s="17">
        <v>27</v>
      </c>
      <c r="B32" s="15" t="s">
        <v>46</v>
      </c>
      <c r="C32" s="137">
        <v>3851</v>
      </c>
      <c r="D32" s="138">
        <f t="shared" si="12"/>
        <v>49.6</v>
      </c>
      <c r="E32" s="10">
        <f t="shared" si="12"/>
        <v>49</v>
      </c>
      <c r="F32" s="10">
        <f t="shared" si="12"/>
        <v>0.6000000000000001</v>
      </c>
      <c r="G32" s="139">
        <f>SUM(H32:I32)</f>
        <v>0</v>
      </c>
      <c r="H32" s="21">
        <v>0</v>
      </c>
      <c r="I32" s="21">
        <v>0</v>
      </c>
      <c r="J32" s="139">
        <f>SUM(K32:L32)</f>
        <v>38.699999999999996</v>
      </c>
      <c r="K32" s="21">
        <v>38.4</v>
      </c>
      <c r="L32" s="21">
        <v>0.3</v>
      </c>
      <c r="M32" s="139">
        <f>SUM(N32:O32)</f>
        <v>3.2</v>
      </c>
      <c r="N32" s="21">
        <v>3.1</v>
      </c>
      <c r="O32" s="21">
        <v>0.1</v>
      </c>
      <c r="P32" s="139">
        <f>SUM(Q32:R32)</f>
        <v>7.5</v>
      </c>
      <c r="Q32" s="21">
        <v>7.5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0.2</v>
      </c>
      <c r="W32" s="21">
        <v>0</v>
      </c>
      <c r="X32" s="21">
        <v>0.2</v>
      </c>
      <c r="Y32" s="140">
        <v>16.6</v>
      </c>
      <c r="Z32" s="141">
        <f>D32+Y32</f>
        <v>66.2</v>
      </c>
      <c r="AA32" s="142">
        <f>SUM(AB32:AC32)</f>
        <v>49.6</v>
      </c>
      <c r="AB32" s="19">
        <f>G32+J32+M32+S32+V32</f>
        <v>42.1</v>
      </c>
      <c r="AC32" s="20">
        <f>P32</f>
        <v>7.5</v>
      </c>
      <c r="AD32" s="143">
        <f t="shared" si="6"/>
        <v>429.3257162641738</v>
      </c>
      <c r="AE32" s="40">
        <f t="shared" si="7"/>
        <v>364.40751320003466</v>
      </c>
      <c r="AF32" s="41">
        <f t="shared" si="8"/>
        <v>64.91820306413918</v>
      </c>
      <c r="AG32" s="144">
        <f t="shared" si="9"/>
        <v>573.0113390461353</v>
      </c>
      <c r="AH32" s="145">
        <f t="shared" si="10"/>
        <v>143.68562278196143</v>
      </c>
      <c r="AI32" s="24">
        <f>AC32*100/AA32</f>
        <v>15.120967741935484</v>
      </c>
    </row>
    <row r="33" spans="1:35" s="13" customFormat="1" ht="19.5" customHeight="1">
      <c r="A33" s="14">
        <v>28</v>
      </c>
      <c r="B33" s="15" t="s">
        <v>82</v>
      </c>
      <c r="C33" s="137">
        <v>3000</v>
      </c>
      <c r="D33" s="138">
        <f t="shared" si="12"/>
        <v>65</v>
      </c>
      <c r="E33" s="10">
        <f t="shared" si="12"/>
        <v>64</v>
      </c>
      <c r="F33" s="10">
        <f t="shared" si="12"/>
        <v>1</v>
      </c>
      <c r="G33" s="139">
        <f t="shared" si="1"/>
        <v>0</v>
      </c>
      <c r="H33" s="21">
        <v>0</v>
      </c>
      <c r="I33" s="21">
        <v>0</v>
      </c>
      <c r="J33" s="139">
        <f t="shared" si="13"/>
        <v>52.2</v>
      </c>
      <c r="K33" s="18">
        <v>51.6</v>
      </c>
      <c r="L33" s="18">
        <v>0.6</v>
      </c>
      <c r="M33" s="139">
        <f t="shared" si="14"/>
        <v>6.9</v>
      </c>
      <c r="N33" s="18">
        <v>6.7</v>
      </c>
      <c r="O33" s="18">
        <v>0.2</v>
      </c>
      <c r="P33" s="139">
        <f t="shared" si="15"/>
        <v>5.9</v>
      </c>
      <c r="Q33" s="18">
        <v>5.7</v>
      </c>
      <c r="R33" s="18">
        <v>0.2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11.4</v>
      </c>
      <c r="Z33" s="141">
        <f>D33+Y33</f>
        <v>76.4</v>
      </c>
      <c r="AA33" s="142">
        <f t="shared" si="3"/>
        <v>65</v>
      </c>
      <c r="AB33" s="19">
        <f t="shared" si="4"/>
        <v>59.1</v>
      </c>
      <c r="AC33" s="20">
        <f t="shared" si="5"/>
        <v>5.9</v>
      </c>
      <c r="AD33" s="143">
        <f t="shared" si="6"/>
        <v>722.2222222222223</v>
      </c>
      <c r="AE33" s="40">
        <f t="shared" si="7"/>
        <v>656.6666666666666</v>
      </c>
      <c r="AF33" s="41">
        <f t="shared" si="8"/>
        <v>65.55555555555556</v>
      </c>
      <c r="AG33" s="144">
        <f t="shared" si="9"/>
        <v>848.8888888888889</v>
      </c>
      <c r="AH33" s="145">
        <f t="shared" si="10"/>
        <v>126.66666666666667</v>
      </c>
      <c r="AI33" s="24">
        <f t="shared" si="11"/>
        <v>9.076923076923077</v>
      </c>
    </row>
    <row r="34" spans="1:35" s="13" customFormat="1" ht="19.5" customHeight="1">
      <c r="A34" s="17">
        <v>29</v>
      </c>
      <c r="B34" s="15" t="s">
        <v>49</v>
      </c>
      <c r="C34" s="137">
        <v>10405</v>
      </c>
      <c r="D34" s="138">
        <f t="shared" si="12"/>
        <v>182.8</v>
      </c>
      <c r="E34" s="10">
        <f t="shared" si="12"/>
        <v>179</v>
      </c>
      <c r="F34" s="10">
        <f t="shared" si="12"/>
        <v>3.8000000000000003</v>
      </c>
      <c r="G34" s="139">
        <f t="shared" si="1"/>
        <v>0</v>
      </c>
      <c r="H34" s="21">
        <v>0</v>
      </c>
      <c r="I34" s="21">
        <v>0</v>
      </c>
      <c r="J34" s="139">
        <f t="shared" si="13"/>
        <v>111.8</v>
      </c>
      <c r="K34" s="18">
        <v>109.6</v>
      </c>
      <c r="L34" s="18">
        <v>2.2</v>
      </c>
      <c r="M34" s="139">
        <f t="shared" si="14"/>
        <v>8.4</v>
      </c>
      <c r="N34" s="18">
        <v>7.8</v>
      </c>
      <c r="O34" s="21">
        <v>0.6</v>
      </c>
      <c r="P34" s="139">
        <f t="shared" si="15"/>
        <v>31.8</v>
      </c>
      <c r="Q34" s="18">
        <v>30.8</v>
      </c>
      <c r="R34" s="18">
        <v>1</v>
      </c>
      <c r="S34" s="139">
        <f t="shared" si="16"/>
        <v>0</v>
      </c>
      <c r="T34" s="18">
        <v>0</v>
      </c>
      <c r="U34" s="18">
        <v>0</v>
      </c>
      <c r="V34" s="139">
        <f t="shared" si="17"/>
        <v>30.8</v>
      </c>
      <c r="W34" s="18">
        <v>30.8</v>
      </c>
      <c r="X34" s="18">
        <v>0</v>
      </c>
      <c r="Y34" s="140">
        <v>26.8</v>
      </c>
      <c r="Z34" s="141">
        <f t="shared" si="2"/>
        <v>209.60000000000002</v>
      </c>
      <c r="AA34" s="142">
        <f t="shared" si="3"/>
        <v>182.8</v>
      </c>
      <c r="AB34" s="19">
        <f t="shared" si="4"/>
        <v>151</v>
      </c>
      <c r="AC34" s="20">
        <f t="shared" si="5"/>
        <v>31.8</v>
      </c>
      <c r="AD34" s="143">
        <f t="shared" si="6"/>
        <v>585.6158897965722</v>
      </c>
      <c r="AE34" s="40">
        <f t="shared" si="7"/>
        <v>483.74179080570235</v>
      </c>
      <c r="AF34" s="41">
        <f t="shared" si="8"/>
        <v>101.87409899086978</v>
      </c>
      <c r="AG34" s="144">
        <f t="shared" si="9"/>
        <v>671.4720486945379</v>
      </c>
      <c r="AH34" s="145">
        <f t="shared" si="10"/>
        <v>85.85615889796574</v>
      </c>
      <c r="AI34" s="24">
        <f t="shared" si="11"/>
        <v>17.396061269146607</v>
      </c>
    </row>
    <row r="35" spans="1:35" s="16" customFormat="1" ht="19.5" customHeight="1">
      <c r="A35" s="17">
        <v>30</v>
      </c>
      <c r="B35" s="15" t="s">
        <v>50</v>
      </c>
      <c r="C35" s="137">
        <v>4629</v>
      </c>
      <c r="D35" s="138">
        <f>G35+J35+M35+P35+S35+V35</f>
        <v>76.79999999999998</v>
      </c>
      <c r="E35" s="10">
        <f>H35+K35+N35+Q35+T35+W35</f>
        <v>70</v>
      </c>
      <c r="F35" s="10">
        <f>I35+L35+O35+R35+U35+X35</f>
        <v>6.8</v>
      </c>
      <c r="G35" s="139">
        <f>SUM(H35:I35)</f>
        <v>0</v>
      </c>
      <c r="H35" s="21">
        <v>0</v>
      </c>
      <c r="I35" s="21">
        <v>0</v>
      </c>
      <c r="J35" s="139">
        <f>SUM(K35:L35)</f>
        <v>62.199999999999996</v>
      </c>
      <c r="K35" s="18">
        <v>56.8</v>
      </c>
      <c r="L35" s="18">
        <v>5.4</v>
      </c>
      <c r="M35" s="139">
        <f>SUM(N35:O35)</f>
        <v>5.5</v>
      </c>
      <c r="N35" s="18">
        <v>4.2</v>
      </c>
      <c r="O35" s="21">
        <v>1.3</v>
      </c>
      <c r="P35" s="139">
        <f>SUM(Q35:R35)</f>
        <v>9.1</v>
      </c>
      <c r="Q35" s="18">
        <v>9</v>
      </c>
      <c r="R35" s="18">
        <v>0.1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20.1</v>
      </c>
      <c r="Z35" s="141">
        <f>D35+Y35</f>
        <v>96.89999999999998</v>
      </c>
      <c r="AA35" s="142">
        <f>SUM(AB35:AC35)</f>
        <v>76.79999999999998</v>
      </c>
      <c r="AB35" s="19">
        <f>G35+J35+M35+S35+V35</f>
        <v>67.69999999999999</v>
      </c>
      <c r="AC35" s="20">
        <f>P35</f>
        <v>9.1</v>
      </c>
      <c r="AD35" s="143">
        <f t="shared" si="6"/>
        <v>553.0352127889391</v>
      </c>
      <c r="AE35" s="40">
        <f t="shared" si="7"/>
        <v>487.5063008569164</v>
      </c>
      <c r="AF35" s="41">
        <f t="shared" si="8"/>
        <v>65.52891193202275</v>
      </c>
      <c r="AG35" s="144">
        <f t="shared" si="9"/>
        <v>697.7748973860444</v>
      </c>
      <c r="AH35" s="145">
        <f t="shared" si="10"/>
        <v>144.73968459710522</v>
      </c>
      <c r="AI35" s="24">
        <f>AC35*100/AA35</f>
        <v>11.848958333333336</v>
      </c>
    </row>
    <row r="36" spans="1:35" s="13" customFormat="1" ht="19.5" customHeight="1">
      <c r="A36" s="17">
        <v>31</v>
      </c>
      <c r="B36" s="15" t="s">
        <v>51</v>
      </c>
      <c r="C36" s="137">
        <v>6497</v>
      </c>
      <c r="D36" s="138">
        <f t="shared" si="12"/>
        <v>104.6</v>
      </c>
      <c r="E36" s="10">
        <f t="shared" si="12"/>
        <v>102</v>
      </c>
      <c r="F36" s="10">
        <f t="shared" si="12"/>
        <v>2.6</v>
      </c>
      <c r="G36" s="139">
        <f t="shared" si="1"/>
        <v>0</v>
      </c>
      <c r="H36" s="21">
        <v>0</v>
      </c>
      <c r="I36" s="18">
        <v>0</v>
      </c>
      <c r="J36" s="139">
        <f t="shared" si="13"/>
        <v>75.1</v>
      </c>
      <c r="K36" s="18">
        <v>74.1</v>
      </c>
      <c r="L36" s="18">
        <v>1</v>
      </c>
      <c r="M36" s="139">
        <f t="shared" si="14"/>
        <v>5.1</v>
      </c>
      <c r="N36" s="18">
        <v>4.8</v>
      </c>
      <c r="O36" s="18">
        <v>0.3</v>
      </c>
      <c r="P36" s="139">
        <f t="shared" si="15"/>
        <v>13.7</v>
      </c>
      <c r="Q36" s="18">
        <v>13.2</v>
      </c>
      <c r="R36" s="18">
        <v>0.5</v>
      </c>
      <c r="S36" s="139">
        <f t="shared" si="16"/>
        <v>0</v>
      </c>
      <c r="T36" s="18">
        <v>0</v>
      </c>
      <c r="U36" s="18">
        <v>0</v>
      </c>
      <c r="V36" s="139">
        <f t="shared" si="17"/>
        <v>10.700000000000001</v>
      </c>
      <c r="W36" s="18">
        <v>9.9</v>
      </c>
      <c r="X36" s="18">
        <v>0.8</v>
      </c>
      <c r="Y36" s="140">
        <v>28.9</v>
      </c>
      <c r="Z36" s="141">
        <f t="shared" si="2"/>
        <v>133.5</v>
      </c>
      <c r="AA36" s="142">
        <f t="shared" si="3"/>
        <v>104.6</v>
      </c>
      <c r="AB36" s="19">
        <f t="shared" si="4"/>
        <v>90.89999999999999</v>
      </c>
      <c r="AC36" s="20">
        <f t="shared" si="5"/>
        <v>13.7</v>
      </c>
      <c r="AD36" s="143">
        <f t="shared" si="6"/>
        <v>536.6579446924221</v>
      </c>
      <c r="AE36" s="40">
        <f t="shared" si="7"/>
        <v>466.36909342773583</v>
      </c>
      <c r="AF36" s="41">
        <f t="shared" si="8"/>
        <v>70.28885126468627</v>
      </c>
      <c r="AG36" s="144">
        <f t="shared" si="9"/>
        <v>684.931506849315</v>
      </c>
      <c r="AH36" s="145">
        <f t="shared" si="10"/>
        <v>148.27356215689292</v>
      </c>
      <c r="AI36" s="24">
        <f t="shared" si="11"/>
        <v>13.09751434034417</v>
      </c>
    </row>
    <row r="37" spans="1:35" s="13" customFormat="1" ht="19.5" customHeight="1">
      <c r="A37" s="17">
        <v>32</v>
      </c>
      <c r="B37" s="15" t="s">
        <v>52</v>
      </c>
      <c r="C37" s="137">
        <v>18859</v>
      </c>
      <c r="D37" s="138">
        <f t="shared" si="12"/>
        <v>304</v>
      </c>
      <c r="E37" s="10">
        <f t="shared" si="12"/>
        <v>268.6</v>
      </c>
      <c r="F37" s="10">
        <f t="shared" si="12"/>
        <v>35.4</v>
      </c>
      <c r="G37" s="139">
        <f t="shared" si="1"/>
        <v>0</v>
      </c>
      <c r="H37" s="18">
        <v>0</v>
      </c>
      <c r="I37" s="18">
        <v>0</v>
      </c>
      <c r="J37" s="139">
        <f t="shared" si="13"/>
        <v>229</v>
      </c>
      <c r="K37" s="18">
        <v>208.5</v>
      </c>
      <c r="L37" s="18">
        <v>20.5</v>
      </c>
      <c r="M37" s="139">
        <f t="shared" si="14"/>
        <v>36.1</v>
      </c>
      <c r="N37" s="18">
        <v>24.3</v>
      </c>
      <c r="O37" s="18">
        <v>11.8</v>
      </c>
      <c r="P37" s="139">
        <f t="shared" si="15"/>
        <v>38.9</v>
      </c>
      <c r="Q37" s="18">
        <v>35.8</v>
      </c>
      <c r="R37" s="18">
        <v>3.1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67.1</v>
      </c>
      <c r="Z37" s="141">
        <f t="shared" si="2"/>
        <v>371.1</v>
      </c>
      <c r="AA37" s="142">
        <f t="shared" si="3"/>
        <v>304</v>
      </c>
      <c r="AB37" s="19">
        <f t="shared" si="4"/>
        <v>265.1</v>
      </c>
      <c r="AC37" s="20">
        <f t="shared" si="5"/>
        <v>38.9</v>
      </c>
      <c r="AD37" s="143">
        <f t="shared" si="6"/>
        <v>537.3208194142495</v>
      </c>
      <c r="AE37" s="40">
        <f t="shared" si="7"/>
        <v>468.56496456157095</v>
      </c>
      <c r="AF37" s="41">
        <f t="shared" si="8"/>
        <v>68.75585485267865</v>
      </c>
      <c r="AG37" s="144">
        <f t="shared" si="9"/>
        <v>655.9202502783817</v>
      </c>
      <c r="AH37" s="145">
        <f t="shared" si="10"/>
        <v>118.59943086413205</v>
      </c>
      <c r="AI37" s="24">
        <f t="shared" si="11"/>
        <v>12.796052631578947</v>
      </c>
    </row>
    <row r="38" spans="1:35" s="13" customFormat="1" ht="19.5" customHeight="1" thickBot="1">
      <c r="A38" s="25">
        <v>33</v>
      </c>
      <c r="B38" s="26" t="s">
        <v>53</v>
      </c>
      <c r="C38" s="149">
        <v>14122</v>
      </c>
      <c r="D38" s="150">
        <f t="shared" si="12"/>
        <v>231.89999999999998</v>
      </c>
      <c r="E38" s="27">
        <f t="shared" si="12"/>
        <v>216.6</v>
      </c>
      <c r="F38" s="27">
        <f t="shared" si="12"/>
        <v>15.3</v>
      </c>
      <c r="G38" s="151">
        <f t="shared" si="1"/>
        <v>0</v>
      </c>
      <c r="H38" s="27">
        <v>0</v>
      </c>
      <c r="I38" s="27">
        <v>0</v>
      </c>
      <c r="J38" s="151">
        <f t="shared" si="13"/>
        <v>157.5</v>
      </c>
      <c r="K38" s="27">
        <v>154.5</v>
      </c>
      <c r="L38" s="27">
        <v>3</v>
      </c>
      <c r="M38" s="151">
        <f t="shared" si="14"/>
        <v>6.199999999999999</v>
      </c>
      <c r="N38" s="27">
        <v>5.6</v>
      </c>
      <c r="O38" s="27">
        <v>0.6</v>
      </c>
      <c r="P38" s="151">
        <f t="shared" si="15"/>
        <v>40</v>
      </c>
      <c r="Q38" s="27">
        <v>39.4</v>
      </c>
      <c r="R38" s="27">
        <v>0.6</v>
      </c>
      <c r="S38" s="151">
        <f t="shared" si="16"/>
        <v>0</v>
      </c>
      <c r="T38" s="27">
        <v>0</v>
      </c>
      <c r="U38" s="27">
        <v>0</v>
      </c>
      <c r="V38" s="151">
        <f t="shared" si="17"/>
        <v>28.200000000000003</v>
      </c>
      <c r="W38" s="27">
        <v>17.1</v>
      </c>
      <c r="X38" s="27">
        <v>11.1</v>
      </c>
      <c r="Y38" s="152">
        <v>66.2</v>
      </c>
      <c r="Z38" s="153">
        <f t="shared" si="2"/>
        <v>298.09999999999997</v>
      </c>
      <c r="AA38" s="154">
        <f t="shared" si="3"/>
        <v>231.89999999999998</v>
      </c>
      <c r="AB38" s="28">
        <f t="shared" si="4"/>
        <v>191.89999999999998</v>
      </c>
      <c r="AC38" s="29">
        <f t="shared" si="5"/>
        <v>40</v>
      </c>
      <c r="AD38" s="155">
        <f t="shared" si="6"/>
        <v>547.3728933578813</v>
      </c>
      <c r="AE38" s="42">
        <f t="shared" si="7"/>
        <v>452.9575603077939</v>
      </c>
      <c r="AF38" s="43">
        <f t="shared" si="8"/>
        <v>94.41533305008733</v>
      </c>
      <c r="AG38" s="156">
        <f t="shared" si="9"/>
        <v>703.6302695557757</v>
      </c>
      <c r="AH38" s="157">
        <f t="shared" si="10"/>
        <v>156.25737619789453</v>
      </c>
      <c r="AI38" s="44">
        <f t="shared" si="11"/>
        <v>17.248814144027598</v>
      </c>
    </row>
    <row r="39" spans="1:34" s="13" customFormat="1" ht="15" customHeight="1">
      <c r="A39" s="30"/>
      <c r="C39" s="30"/>
      <c r="D39" s="46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46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AL12" sqref="AL12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172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87</v>
      </c>
      <c r="B1" s="339"/>
      <c r="C1" s="351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54" t="s">
        <v>1</v>
      </c>
      <c r="AB1" s="355"/>
      <c r="AC1" s="356"/>
      <c r="AD1" s="347" t="s">
        <v>2</v>
      </c>
      <c r="AE1" s="347"/>
      <c r="AF1" s="347"/>
      <c r="AG1" s="360" t="s">
        <v>3</v>
      </c>
      <c r="AH1" s="363" t="s">
        <v>4</v>
      </c>
      <c r="AI1" s="366" t="s">
        <v>5</v>
      </c>
    </row>
    <row r="2" spans="1:35" ht="19.5" customHeight="1">
      <c r="A2" s="340"/>
      <c r="B2" s="341"/>
      <c r="C2" s="352"/>
      <c r="D2" s="369" t="s">
        <v>1</v>
      </c>
      <c r="E2" s="370"/>
      <c r="F2" s="371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73" t="s">
        <v>6</v>
      </c>
      <c r="Z2" s="375" t="s">
        <v>7</v>
      </c>
      <c r="AA2" s="357"/>
      <c r="AB2" s="358"/>
      <c r="AC2" s="359"/>
      <c r="AD2" s="348"/>
      <c r="AE2" s="348"/>
      <c r="AF2" s="348"/>
      <c r="AG2" s="361"/>
      <c r="AH2" s="364"/>
      <c r="AI2" s="367"/>
    </row>
    <row r="3" spans="1:35" ht="19.5" customHeight="1">
      <c r="A3" s="340"/>
      <c r="B3" s="341"/>
      <c r="C3" s="352"/>
      <c r="D3" s="372"/>
      <c r="E3" s="370"/>
      <c r="F3" s="370"/>
      <c r="G3" s="349" t="s">
        <v>8</v>
      </c>
      <c r="H3" s="350"/>
      <c r="I3" s="350"/>
      <c r="J3" s="349" t="s">
        <v>9</v>
      </c>
      <c r="K3" s="350"/>
      <c r="L3" s="350"/>
      <c r="M3" s="349" t="s">
        <v>10</v>
      </c>
      <c r="N3" s="350"/>
      <c r="O3" s="350"/>
      <c r="P3" s="349" t="s">
        <v>11</v>
      </c>
      <c r="Q3" s="350"/>
      <c r="R3" s="350"/>
      <c r="S3" s="349" t="s">
        <v>12</v>
      </c>
      <c r="T3" s="350"/>
      <c r="U3" s="350"/>
      <c r="V3" s="349" t="s">
        <v>13</v>
      </c>
      <c r="W3" s="350"/>
      <c r="X3" s="350"/>
      <c r="Y3" s="373"/>
      <c r="Z3" s="375"/>
      <c r="AA3" s="357"/>
      <c r="AB3" s="358"/>
      <c r="AC3" s="359"/>
      <c r="AD3" s="348"/>
      <c r="AE3" s="348"/>
      <c r="AF3" s="348"/>
      <c r="AG3" s="361"/>
      <c r="AH3" s="364"/>
      <c r="AI3" s="367"/>
    </row>
    <row r="4" spans="1:35" ht="19.5" customHeight="1" thickBot="1">
      <c r="A4" s="342"/>
      <c r="B4" s="343"/>
      <c r="C4" s="353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74"/>
      <c r="Z4" s="376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62"/>
      <c r="AH4" s="365"/>
      <c r="AI4" s="368"/>
    </row>
    <row r="5" spans="1:35" s="7" customFormat="1" ht="28.5" customHeight="1" thickBot="1">
      <c r="A5" s="330" t="s">
        <v>19</v>
      </c>
      <c r="B5" s="331"/>
      <c r="C5" s="119">
        <f>SUM(C6:C38)</f>
        <v>1322104</v>
      </c>
      <c r="D5" s="120">
        <f>SUM(E5:F5)</f>
        <v>25675.999999999996</v>
      </c>
      <c r="E5" s="48">
        <f>SUM(E6:E38)</f>
        <v>24378.099999999995</v>
      </c>
      <c r="F5" s="48">
        <f>SUM(F6:F38)</f>
        <v>1297.9000000000003</v>
      </c>
      <c r="G5" s="121">
        <f aca="true" t="shared" si="0" ref="G5:AC5">SUM(G6:G38)</f>
        <v>679.8</v>
      </c>
      <c r="H5" s="49">
        <f t="shared" si="0"/>
        <v>679.8</v>
      </c>
      <c r="I5" s="49">
        <f t="shared" si="0"/>
        <v>0</v>
      </c>
      <c r="J5" s="121">
        <f t="shared" si="0"/>
        <v>19461.600000000002</v>
      </c>
      <c r="K5" s="49">
        <f t="shared" si="0"/>
        <v>18644.099999999995</v>
      </c>
      <c r="L5" s="49">
        <f t="shared" si="0"/>
        <v>817.5</v>
      </c>
      <c r="M5" s="121">
        <f t="shared" si="0"/>
        <v>1126.2</v>
      </c>
      <c r="N5" s="49">
        <f t="shared" si="0"/>
        <v>967.6</v>
      </c>
      <c r="O5" s="49">
        <f t="shared" si="0"/>
        <v>158.6</v>
      </c>
      <c r="P5" s="121">
        <f t="shared" si="0"/>
        <v>3947.6</v>
      </c>
      <c r="Q5" s="49">
        <f t="shared" si="0"/>
        <v>3833.7</v>
      </c>
      <c r="R5" s="49">
        <f t="shared" si="0"/>
        <v>113.89999999999998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460.79999999999995</v>
      </c>
      <c r="W5" s="49">
        <f t="shared" si="0"/>
        <v>252.90000000000006</v>
      </c>
      <c r="X5" s="49">
        <f t="shared" si="0"/>
        <v>207.89999999999998</v>
      </c>
      <c r="Y5" s="122">
        <f t="shared" si="0"/>
        <v>12345.9</v>
      </c>
      <c r="Z5" s="123">
        <f t="shared" si="0"/>
        <v>38021.9</v>
      </c>
      <c r="AA5" s="124">
        <f t="shared" si="0"/>
        <v>25675.999999999996</v>
      </c>
      <c r="AB5" s="50">
        <f t="shared" si="0"/>
        <v>21728.4</v>
      </c>
      <c r="AC5" s="51">
        <f t="shared" si="0"/>
        <v>3947.6</v>
      </c>
      <c r="AD5" s="125">
        <f>AA5/C5/31*1000000</f>
        <v>626.4696759983549</v>
      </c>
      <c r="AE5" s="52">
        <f>AB5/C5/31*1000000</f>
        <v>530.1520372317594</v>
      </c>
      <c r="AF5" s="53">
        <f>AC5/C5/31*1000000</f>
        <v>96.3176387665955</v>
      </c>
      <c r="AG5" s="126">
        <f>Z5/C5/31*1000000</f>
        <v>927.6977478517624</v>
      </c>
      <c r="AH5" s="127">
        <f>Y5/C5/31*1000000</f>
        <v>301.22807185340747</v>
      </c>
      <c r="AI5" s="160">
        <f>AC5*100/AA5</f>
        <v>15.374668951550088</v>
      </c>
    </row>
    <row r="6" spans="1:35" s="13" customFormat="1" ht="19.5" customHeight="1" thickTop="1">
      <c r="A6" s="161">
        <v>1</v>
      </c>
      <c r="B6" s="162" t="s">
        <v>20</v>
      </c>
      <c r="C6" s="128">
        <v>295076</v>
      </c>
      <c r="D6" s="129">
        <f>G6+J6+M6+P6+S6+V6</f>
        <v>6077</v>
      </c>
      <c r="E6" s="10">
        <f>H6+K6+N6+Q6+T6+W6</f>
        <v>6028.4</v>
      </c>
      <c r="F6" s="10">
        <f>I6+L6+O6+R6+U6+X6</f>
        <v>48.6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4708.5</v>
      </c>
      <c r="K6" s="10">
        <v>4670.4</v>
      </c>
      <c r="L6" s="10">
        <v>38.1</v>
      </c>
      <c r="M6" s="130">
        <f>SUM(N6:O6)</f>
        <v>344.5</v>
      </c>
      <c r="N6" s="10">
        <v>343.4</v>
      </c>
      <c r="O6" s="10">
        <v>1.1</v>
      </c>
      <c r="P6" s="130">
        <f>SUM(Q6:R6)</f>
        <v>942.1999999999999</v>
      </c>
      <c r="Q6" s="10">
        <v>941.3</v>
      </c>
      <c r="R6" s="10">
        <v>0.9</v>
      </c>
      <c r="S6" s="130">
        <f>SUM(T6:U6)</f>
        <v>0</v>
      </c>
      <c r="T6" s="10">
        <v>0</v>
      </c>
      <c r="U6" s="10">
        <v>0</v>
      </c>
      <c r="V6" s="130">
        <f>SUM(W6:X6)</f>
        <v>81.8</v>
      </c>
      <c r="W6" s="10">
        <v>73.3</v>
      </c>
      <c r="X6" s="10">
        <v>8.5</v>
      </c>
      <c r="Y6" s="131">
        <v>3934.9</v>
      </c>
      <c r="Z6" s="132">
        <f aca="true" t="shared" si="2" ref="Z6:Z38">D6+Y6</f>
        <v>10011.9</v>
      </c>
      <c r="AA6" s="133">
        <f aca="true" t="shared" si="3" ref="AA6:AA38">SUM(AB6:AC6)</f>
        <v>6077</v>
      </c>
      <c r="AB6" s="11">
        <f aca="true" t="shared" si="4" ref="AB6:AB38">G6+J6+M6+S6+V6</f>
        <v>5134.8</v>
      </c>
      <c r="AC6" s="12">
        <f aca="true" t="shared" si="5" ref="AC6:AC38">P6</f>
        <v>942.1999999999999</v>
      </c>
      <c r="AD6" s="134">
        <f aca="true" t="shared" si="6" ref="AD6:AD38">AA6/C6/31*1000000</f>
        <v>664.3449757503698</v>
      </c>
      <c r="AE6" s="36">
        <f aca="true" t="shared" si="7" ref="AE6:AE38">AB6/C6/31*1000000</f>
        <v>561.3425343891721</v>
      </c>
      <c r="AF6" s="37">
        <f aca="true" t="shared" si="8" ref="AF6:AF38">AC6/C6/31*1000000</f>
        <v>103.0024413611977</v>
      </c>
      <c r="AG6" s="135">
        <f aca="true" t="shared" si="9" ref="AG6:AG38">Z6/C6/31*1000000</f>
        <v>1094.5129937000374</v>
      </c>
      <c r="AH6" s="136">
        <f aca="true" t="shared" si="10" ref="AH6:AH38">Y6/C6/31*1000000</f>
        <v>430.16801794966767</v>
      </c>
      <c r="AI6" s="163">
        <f aca="true" t="shared" si="11" ref="AI6:AI38">AC6*100/AA6</f>
        <v>15.504360704294882</v>
      </c>
    </row>
    <row r="7" spans="1:35" s="16" customFormat="1" ht="19.5" customHeight="1">
      <c r="A7" s="14">
        <v>2</v>
      </c>
      <c r="B7" s="39" t="s">
        <v>21</v>
      </c>
      <c r="C7" s="137">
        <v>58378</v>
      </c>
      <c r="D7" s="129">
        <f aca="true" t="shared" si="12" ref="D7:F38">G7+J7+M7+P7+S7+V7</f>
        <v>1363.4999999999998</v>
      </c>
      <c r="E7" s="10">
        <f t="shared" si="12"/>
        <v>1150.3999999999999</v>
      </c>
      <c r="F7" s="10">
        <f t="shared" si="12"/>
        <v>213.1</v>
      </c>
      <c r="G7" s="130">
        <f>SUM(H7:I7)</f>
        <v>0</v>
      </c>
      <c r="H7" s="10">
        <v>0</v>
      </c>
      <c r="I7" s="10">
        <v>0</v>
      </c>
      <c r="J7" s="130">
        <f>SUM(K7:L7)</f>
        <v>1038.6</v>
      </c>
      <c r="K7" s="10">
        <v>935.8</v>
      </c>
      <c r="L7" s="10">
        <v>102.8</v>
      </c>
      <c r="M7" s="130">
        <f>SUM(N7:O7)</f>
        <v>63.5</v>
      </c>
      <c r="N7" s="10">
        <v>35.8</v>
      </c>
      <c r="O7" s="10">
        <v>27.7</v>
      </c>
      <c r="P7" s="130">
        <f>SUM(Q7:R7)</f>
        <v>215.3</v>
      </c>
      <c r="Q7" s="10">
        <v>173.8</v>
      </c>
      <c r="R7" s="10">
        <v>41.5</v>
      </c>
      <c r="S7" s="130">
        <f>SUM(T7:U7)</f>
        <v>0</v>
      </c>
      <c r="T7" s="10">
        <v>0</v>
      </c>
      <c r="U7" s="10">
        <v>0</v>
      </c>
      <c r="V7" s="130">
        <f>SUM(W7:X7)</f>
        <v>46.1</v>
      </c>
      <c r="W7" s="10">
        <v>5</v>
      </c>
      <c r="X7" s="10">
        <v>41.1</v>
      </c>
      <c r="Y7" s="131">
        <v>568.3</v>
      </c>
      <c r="Z7" s="132">
        <f>D7+Y7</f>
        <v>1931.7999999999997</v>
      </c>
      <c r="AA7" s="133">
        <f>SUM(AB7:AC7)</f>
        <v>1363.4999999999998</v>
      </c>
      <c r="AB7" s="11">
        <f>G7+J7+M7+S7+V7</f>
        <v>1148.1999999999998</v>
      </c>
      <c r="AC7" s="12">
        <f>P7</f>
        <v>215.3</v>
      </c>
      <c r="AD7" s="134">
        <f t="shared" si="6"/>
        <v>753.4323027123562</v>
      </c>
      <c r="AE7" s="36">
        <f t="shared" si="7"/>
        <v>634.4634909969398</v>
      </c>
      <c r="AF7" s="37">
        <f t="shared" si="8"/>
        <v>118.96881171541645</v>
      </c>
      <c r="AG7" s="135">
        <f t="shared" si="9"/>
        <v>1067.4591289913674</v>
      </c>
      <c r="AH7" s="136">
        <f t="shared" si="10"/>
        <v>314.0268262790114</v>
      </c>
      <c r="AI7" s="163">
        <f>AC7*100/AA7</f>
        <v>15.790245691235793</v>
      </c>
    </row>
    <row r="8" spans="1:35" s="16" customFormat="1" ht="19.5" customHeight="1">
      <c r="A8" s="164">
        <v>3</v>
      </c>
      <c r="B8" s="165" t="s">
        <v>22</v>
      </c>
      <c r="C8" s="137">
        <v>39376</v>
      </c>
      <c r="D8" s="129">
        <f t="shared" si="12"/>
        <v>825.4</v>
      </c>
      <c r="E8" s="10">
        <f t="shared" si="12"/>
        <v>778.6</v>
      </c>
      <c r="F8" s="10">
        <f t="shared" si="12"/>
        <v>46.8</v>
      </c>
      <c r="G8" s="130">
        <f>SUM(H8:I8)</f>
        <v>0</v>
      </c>
      <c r="H8" s="10">
        <v>0</v>
      </c>
      <c r="I8" s="10">
        <v>0</v>
      </c>
      <c r="J8" s="130">
        <f>SUM(K8:L8)</f>
        <v>736.4</v>
      </c>
      <c r="K8" s="10">
        <v>699.4</v>
      </c>
      <c r="L8" s="10">
        <v>37</v>
      </c>
      <c r="M8" s="130">
        <f>SUM(N8:O8)</f>
        <v>63.5</v>
      </c>
      <c r="N8" s="10">
        <v>59.7</v>
      </c>
      <c r="O8" s="10">
        <v>3.8</v>
      </c>
      <c r="P8" s="130">
        <f>SUM(Q8:R8)</f>
        <v>25.5</v>
      </c>
      <c r="Q8" s="10">
        <v>19.5</v>
      </c>
      <c r="R8" s="10">
        <v>6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68</v>
      </c>
      <c r="Z8" s="132">
        <f>D8+Y8</f>
        <v>893.4</v>
      </c>
      <c r="AA8" s="133">
        <f>SUM(AB8:AC8)</f>
        <v>825.4</v>
      </c>
      <c r="AB8" s="11">
        <f>G8+J8+M8+S8+V8</f>
        <v>799.9</v>
      </c>
      <c r="AC8" s="12">
        <f>P8</f>
        <v>25.5</v>
      </c>
      <c r="AD8" s="134">
        <f t="shared" si="6"/>
        <v>676.1937843258052</v>
      </c>
      <c r="AE8" s="36">
        <f t="shared" si="7"/>
        <v>655.3033778558413</v>
      </c>
      <c r="AF8" s="37">
        <f t="shared" si="8"/>
        <v>20.89040646996369</v>
      </c>
      <c r="AG8" s="135">
        <f t="shared" si="9"/>
        <v>731.901534912375</v>
      </c>
      <c r="AH8" s="136">
        <f t="shared" si="10"/>
        <v>55.70775058656984</v>
      </c>
      <c r="AI8" s="163">
        <f>AC8*100/AA8</f>
        <v>3.0894111945723286</v>
      </c>
    </row>
    <row r="9" spans="1:35" s="13" customFormat="1" ht="19.5" customHeight="1">
      <c r="A9" s="14">
        <v>4</v>
      </c>
      <c r="B9" s="15" t="s">
        <v>23</v>
      </c>
      <c r="C9" s="137">
        <v>101628</v>
      </c>
      <c r="D9" s="138">
        <f t="shared" si="12"/>
        <v>1692.6000000000001</v>
      </c>
      <c r="E9" s="10">
        <f t="shared" si="12"/>
        <v>1656.5</v>
      </c>
      <c r="F9" s="10">
        <f t="shared" si="12"/>
        <v>36.1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1492.7</v>
      </c>
      <c r="K9" s="18">
        <v>1471.2</v>
      </c>
      <c r="L9" s="18">
        <v>21.5</v>
      </c>
      <c r="M9" s="139">
        <f aca="true" t="shared" si="14" ref="M9:M38">SUM(N9:O9)</f>
        <v>73.89999999999999</v>
      </c>
      <c r="N9" s="18">
        <v>70.3</v>
      </c>
      <c r="O9" s="18">
        <v>3.6</v>
      </c>
      <c r="P9" s="139">
        <f aca="true" t="shared" si="15" ref="P9:P38">SUM(Q9:R9)</f>
        <v>115</v>
      </c>
      <c r="Q9" s="18">
        <v>115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11</v>
      </c>
      <c r="W9" s="18">
        <v>0</v>
      </c>
      <c r="X9" s="18">
        <v>11</v>
      </c>
      <c r="Y9" s="140">
        <v>1240.7</v>
      </c>
      <c r="Z9" s="141">
        <f t="shared" si="2"/>
        <v>2933.3</v>
      </c>
      <c r="AA9" s="142">
        <f t="shared" si="3"/>
        <v>1692.6000000000001</v>
      </c>
      <c r="AB9" s="19">
        <f t="shared" si="4"/>
        <v>1577.6000000000001</v>
      </c>
      <c r="AC9" s="20">
        <f t="shared" si="5"/>
        <v>115</v>
      </c>
      <c r="AD9" s="143">
        <f t="shared" si="6"/>
        <v>537.2535128114299</v>
      </c>
      <c r="AE9" s="40">
        <f t="shared" si="7"/>
        <v>500.7509995340376</v>
      </c>
      <c r="AF9" s="41">
        <f t="shared" si="8"/>
        <v>36.502513277392445</v>
      </c>
      <c r="AG9" s="144">
        <f t="shared" si="9"/>
        <v>931.0680191006544</v>
      </c>
      <c r="AH9" s="145">
        <f t="shared" si="10"/>
        <v>393.81450628922437</v>
      </c>
      <c r="AI9" s="166">
        <f t="shared" si="11"/>
        <v>6.794280987829374</v>
      </c>
    </row>
    <row r="10" spans="1:35" s="13" customFormat="1" ht="19.5" customHeight="1">
      <c r="A10" s="14">
        <v>5</v>
      </c>
      <c r="B10" s="15" t="s">
        <v>88</v>
      </c>
      <c r="C10" s="137">
        <v>94052</v>
      </c>
      <c r="D10" s="138">
        <f t="shared" si="12"/>
        <v>1490.8999999999999</v>
      </c>
      <c r="E10" s="10">
        <f t="shared" si="12"/>
        <v>1432.8999999999999</v>
      </c>
      <c r="F10" s="10">
        <f t="shared" si="12"/>
        <v>58</v>
      </c>
      <c r="G10" s="139">
        <f t="shared" si="1"/>
        <v>0</v>
      </c>
      <c r="H10" s="18">
        <v>0</v>
      </c>
      <c r="I10" s="18">
        <v>0</v>
      </c>
      <c r="J10" s="139">
        <f t="shared" si="13"/>
        <v>1052.6</v>
      </c>
      <c r="K10" s="18">
        <v>1012.6</v>
      </c>
      <c r="L10" s="18">
        <v>40</v>
      </c>
      <c r="M10" s="139">
        <f t="shared" si="14"/>
        <v>72</v>
      </c>
      <c r="N10" s="18">
        <v>54</v>
      </c>
      <c r="O10" s="18">
        <v>18</v>
      </c>
      <c r="P10" s="139">
        <f t="shared" si="15"/>
        <v>366.3</v>
      </c>
      <c r="Q10" s="18">
        <v>366.3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798.8</v>
      </c>
      <c r="Z10" s="141">
        <f t="shared" si="2"/>
        <v>2289.7</v>
      </c>
      <c r="AA10" s="142">
        <f t="shared" si="3"/>
        <v>1490.8999999999999</v>
      </c>
      <c r="AB10" s="19">
        <f t="shared" si="4"/>
        <v>1124.6</v>
      </c>
      <c r="AC10" s="20">
        <f t="shared" si="5"/>
        <v>366.3</v>
      </c>
      <c r="AD10" s="143">
        <f t="shared" si="6"/>
        <v>511.3506186694251</v>
      </c>
      <c r="AE10" s="40">
        <f t="shared" si="7"/>
        <v>385.71661798620664</v>
      </c>
      <c r="AF10" s="41">
        <f t="shared" si="8"/>
        <v>125.63400068321849</v>
      </c>
      <c r="AG10" s="144">
        <f t="shared" si="9"/>
        <v>785.3239731486905</v>
      </c>
      <c r="AH10" s="145">
        <f t="shared" si="10"/>
        <v>273.97335447926537</v>
      </c>
      <c r="AI10" s="166">
        <f t="shared" si="11"/>
        <v>24.569052250318602</v>
      </c>
    </row>
    <row r="11" spans="1:35" s="13" customFormat="1" ht="19.5" customHeight="1">
      <c r="A11" s="14">
        <v>6</v>
      </c>
      <c r="B11" s="15" t="s">
        <v>89</v>
      </c>
      <c r="C11" s="137">
        <v>37637</v>
      </c>
      <c r="D11" s="138">
        <f t="shared" si="12"/>
        <v>875.5</v>
      </c>
      <c r="E11" s="10">
        <f t="shared" si="12"/>
        <v>775.4</v>
      </c>
      <c r="F11" s="10">
        <f t="shared" si="12"/>
        <v>100.10000000000001</v>
      </c>
      <c r="G11" s="139">
        <f>SUM(H11:I11)</f>
        <v>0</v>
      </c>
      <c r="H11" s="21">
        <v>0</v>
      </c>
      <c r="I11" s="18">
        <v>0</v>
      </c>
      <c r="J11" s="139">
        <f t="shared" si="13"/>
        <v>717.8</v>
      </c>
      <c r="K11" s="18">
        <v>649.5</v>
      </c>
      <c r="L11" s="18">
        <v>68.3</v>
      </c>
      <c r="M11" s="139">
        <f t="shared" si="14"/>
        <v>57.2</v>
      </c>
      <c r="N11" s="18">
        <v>33.1</v>
      </c>
      <c r="O11" s="18">
        <v>24.1</v>
      </c>
      <c r="P11" s="139">
        <f t="shared" si="15"/>
        <v>100.5</v>
      </c>
      <c r="Q11" s="18">
        <v>92.8</v>
      </c>
      <c r="R11" s="18">
        <v>7.7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328.4</v>
      </c>
      <c r="Z11" s="141">
        <f t="shared" si="2"/>
        <v>1203.9</v>
      </c>
      <c r="AA11" s="142">
        <f t="shared" si="3"/>
        <v>875.5</v>
      </c>
      <c r="AB11" s="19">
        <f t="shared" si="4"/>
        <v>775</v>
      </c>
      <c r="AC11" s="20">
        <f t="shared" si="5"/>
        <v>100.5</v>
      </c>
      <c r="AD11" s="143">
        <f t="shared" si="6"/>
        <v>750.376902618991</v>
      </c>
      <c r="AE11" s="40">
        <f t="shared" si="7"/>
        <v>664.2399766187528</v>
      </c>
      <c r="AF11" s="41">
        <f t="shared" si="8"/>
        <v>86.13692600023828</v>
      </c>
      <c r="AG11" s="144">
        <f t="shared" si="9"/>
        <v>1031.8432359371827</v>
      </c>
      <c r="AH11" s="145">
        <f t="shared" si="10"/>
        <v>281.4663333181915</v>
      </c>
      <c r="AI11" s="166">
        <f t="shared" si="11"/>
        <v>11.479154768703598</v>
      </c>
    </row>
    <row r="12" spans="1:35" s="13" customFormat="1" ht="19.5" customHeight="1">
      <c r="A12" s="164">
        <v>7</v>
      </c>
      <c r="B12" s="165" t="s">
        <v>26</v>
      </c>
      <c r="C12" s="137">
        <v>29843</v>
      </c>
      <c r="D12" s="138">
        <f>G12+J12+M12+P12+S12+V12</f>
        <v>593.4</v>
      </c>
      <c r="E12" s="10">
        <f>H12+K12+N12+Q12+T12+W12</f>
        <v>526.8999999999999</v>
      </c>
      <c r="F12" s="10">
        <f>I12+L12+O12+R12+U12+X12</f>
        <v>66.5</v>
      </c>
      <c r="G12" s="139">
        <f>SUM(H12:I12)</f>
        <v>0</v>
      </c>
      <c r="H12" s="21">
        <v>0</v>
      </c>
      <c r="I12" s="18">
        <v>0</v>
      </c>
      <c r="J12" s="139">
        <f>SUM(K12:L12)</f>
        <v>423.2</v>
      </c>
      <c r="K12" s="18">
        <v>392.9</v>
      </c>
      <c r="L12" s="18">
        <v>30.3</v>
      </c>
      <c r="M12" s="139">
        <f>SUM(N12:O12)</f>
        <v>32.6</v>
      </c>
      <c r="N12" s="18">
        <v>29.4</v>
      </c>
      <c r="O12" s="18">
        <v>3.2</v>
      </c>
      <c r="P12" s="139">
        <f>SUM(Q12:R12)</f>
        <v>118.1</v>
      </c>
      <c r="Q12" s="18">
        <v>95.3</v>
      </c>
      <c r="R12" s="18">
        <v>22.8</v>
      </c>
      <c r="S12" s="139">
        <f>SUM(T12:U12)</f>
        <v>0</v>
      </c>
      <c r="T12" s="18">
        <v>0</v>
      </c>
      <c r="U12" s="18">
        <v>0</v>
      </c>
      <c r="V12" s="139">
        <f>SUM(W12:X12)</f>
        <v>19.5</v>
      </c>
      <c r="W12" s="18">
        <v>9.3</v>
      </c>
      <c r="X12" s="18">
        <v>10.2</v>
      </c>
      <c r="Y12" s="140">
        <v>257.1</v>
      </c>
      <c r="Z12" s="141">
        <f>D12+Y12</f>
        <v>850.5</v>
      </c>
      <c r="AA12" s="142">
        <f>SUM(AB12:AC12)</f>
        <v>593.4</v>
      </c>
      <c r="AB12" s="19">
        <f>G12+J12+M12+S12+V12</f>
        <v>475.3</v>
      </c>
      <c r="AC12" s="20">
        <f>P12</f>
        <v>118.1</v>
      </c>
      <c r="AD12" s="143">
        <f t="shared" si="6"/>
        <v>641.4212875337925</v>
      </c>
      <c r="AE12" s="40">
        <f t="shared" si="7"/>
        <v>513.7639669107037</v>
      </c>
      <c r="AF12" s="41">
        <f t="shared" si="8"/>
        <v>127.65732062308878</v>
      </c>
      <c r="AG12" s="144">
        <f t="shared" si="9"/>
        <v>919.3272751053091</v>
      </c>
      <c r="AH12" s="145">
        <f t="shared" si="10"/>
        <v>277.90598757151673</v>
      </c>
      <c r="AI12" s="166">
        <f>AC12*100/AA12</f>
        <v>19.902258173238963</v>
      </c>
    </row>
    <row r="13" spans="1:35" s="13" customFormat="1" ht="19.5" customHeight="1">
      <c r="A13" s="14">
        <v>8</v>
      </c>
      <c r="B13" s="15" t="s">
        <v>90</v>
      </c>
      <c r="C13" s="137">
        <v>127863</v>
      </c>
      <c r="D13" s="138">
        <f t="shared" si="12"/>
        <v>2389.2000000000003</v>
      </c>
      <c r="E13" s="10">
        <f t="shared" si="12"/>
        <v>2282.7999999999997</v>
      </c>
      <c r="F13" s="10">
        <f t="shared" si="12"/>
        <v>106.4</v>
      </c>
      <c r="G13" s="139">
        <f t="shared" si="1"/>
        <v>0</v>
      </c>
      <c r="H13" s="18">
        <v>0</v>
      </c>
      <c r="I13" s="18">
        <v>0</v>
      </c>
      <c r="J13" s="139">
        <f t="shared" si="13"/>
        <v>1961.7</v>
      </c>
      <c r="K13" s="18">
        <v>1879.8</v>
      </c>
      <c r="L13" s="18">
        <v>81.9</v>
      </c>
      <c r="M13" s="139">
        <f t="shared" si="14"/>
        <v>120.2</v>
      </c>
      <c r="N13" s="18">
        <v>111.8</v>
      </c>
      <c r="O13" s="18">
        <v>8.4</v>
      </c>
      <c r="P13" s="139">
        <f t="shared" si="15"/>
        <v>291.3</v>
      </c>
      <c r="Q13" s="18">
        <v>291.2</v>
      </c>
      <c r="R13" s="18">
        <v>0.1</v>
      </c>
      <c r="S13" s="139">
        <f t="shared" si="16"/>
        <v>0</v>
      </c>
      <c r="T13" s="18">
        <v>0</v>
      </c>
      <c r="U13" s="18">
        <v>0</v>
      </c>
      <c r="V13" s="139">
        <f t="shared" si="17"/>
        <v>16</v>
      </c>
      <c r="W13" s="18">
        <v>0</v>
      </c>
      <c r="X13" s="18">
        <v>16</v>
      </c>
      <c r="Y13" s="140">
        <v>816.2</v>
      </c>
      <c r="Z13" s="141">
        <f t="shared" si="2"/>
        <v>3205.4000000000005</v>
      </c>
      <c r="AA13" s="142">
        <f t="shared" si="3"/>
        <v>2389.2000000000003</v>
      </c>
      <c r="AB13" s="19">
        <f t="shared" si="4"/>
        <v>2097.9</v>
      </c>
      <c r="AC13" s="20">
        <f t="shared" si="5"/>
        <v>291.3</v>
      </c>
      <c r="AD13" s="143">
        <f t="shared" si="6"/>
        <v>602.7620792718417</v>
      </c>
      <c r="AE13" s="40">
        <f t="shared" si="7"/>
        <v>529.271122595177</v>
      </c>
      <c r="AF13" s="41">
        <f t="shared" si="8"/>
        <v>73.49095667666477</v>
      </c>
      <c r="AG13" s="144">
        <f t="shared" si="9"/>
        <v>808.6780382127747</v>
      </c>
      <c r="AH13" s="145">
        <f t="shared" si="10"/>
        <v>205.91595894093302</v>
      </c>
      <c r="AI13" s="166">
        <f t="shared" si="11"/>
        <v>12.192365645404317</v>
      </c>
    </row>
    <row r="14" spans="1:35" s="16" customFormat="1" ht="19.5" customHeight="1">
      <c r="A14" s="14">
        <v>9</v>
      </c>
      <c r="B14" s="15" t="s">
        <v>91</v>
      </c>
      <c r="C14" s="137">
        <v>20831</v>
      </c>
      <c r="D14" s="138">
        <f t="shared" si="12"/>
        <v>301.1</v>
      </c>
      <c r="E14" s="10">
        <f>H14+K14+N14+Q14+T14+W14</f>
        <v>252</v>
      </c>
      <c r="F14" s="10">
        <f t="shared" si="12"/>
        <v>49.1</v>
      </c>
      <c r="G14" s="139">
        <f t="shared" si="1"/>
        <v>0</v>
      </c>
      <c r="H14" s="21">
        <v>0</v>
      </c>
      <c r="I14" s="21">
        <v>0</v>
      </c>
      <c r="J14" s="139">
        <f t="shared" si="13"/>
        <v>241.9</v>
      </c>
      <c r="K14" s="21">
        <v>200.3</v>
      </c>
      <c r="L14" s="21">
        <v>41.6</v>
      </c>
      <c r="M14" s="139">
        <f t="shared" si="14"/>
        <v>4.6000000000000005</v>
      </c>
      <c r="N14" s="21">
        <v>0.2</v>
      </c>
      <c r="O14" s="21">
        <v>4.4</v>
      </c>
      <c r="P14" s="139">
        <f t="shared" si="15"/>
        <v>54.6</v>
      </c>
      <c r="Q14" s="21">
        <v>51.5</v>
      </c>
      <c r="R14" s="21">
        <v>3.1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54.1</v>
      </c>
      <c r="Z14" s="141">
        <f t="shared" si="2"/>
        <v>355.20000000000005</v>
      </c>
      <c r="AA14" s="142">
        <f t="shared" si="3"/>
        <v>301.1</v>
      </c>
      <c r="AB14" s="19">
        <f>G14+J14+M14+S14+V14</f>
        <v>246.5</v>
      </c>
      <c r="AC14" s="20">
        <f>P14</f>
        <v>54.6</v>
      </c>
      <c r="AD14" s="146">
        <f t="shared" si="6"/>
        <v>466.27157725536233</v>
      </c>
      <c r="AE14" s="40">
        <f t="shared" si="7"/>
        <v>381.7201720141043</v>
      </c>
      <c r="AF14" s="41">
        <f t="shared" si="8"/>
        <v>84.55140524125798</v>
      </c>
      <c r="AG14" s="144">
        <f t="shared" si="9"/>
        <v>550.0487022288432</v>
      </c>
      <c r="AH14" s="147">
        <f t="shared" si="10"/>
        <v>83.7771249734809</v>
      </c>
      <c r="AI14" s="166">
        <f>AC14*100/AA14</f>
        <v>18.13351046164065</v>
      </c>
    </row>
    <row r="15" spans="1:35" s="16" customFormat="1" ht="19.5" customHeight="1">
      <c r="A15" s="164">
        <v>10</v>
      </c>
      <c r="B15" s="165" t="s">
        <v>29</v>
      </c>
      <c r="C15" s="137">
        <v>37628</v>
      </c>
      <c r="D15" s="138">
        <f t="shared" si="12"/>
        <v>880.8</v>
      </c>
      <c r="E15" s="10">
        <f t="shared" si="12"/>
        <v>826.1999999999999</v>
      </c>
      <c r="F15" s="10">
        <f t="shared" si="12"/>
        <v>54.6</v>
      </c>
      <c r="G15" s="139">
        <f t="shared" si="1"/>
        <v>679.8</v>
      </c>
      <c r="H15" s="21">
        <v>679.8</v>
      </c>
      <c r="I15" s="21">
        <v>0</v>
      </c>
      <c r="J15" s="139">
        <f t="shared" si="13"/>
        <v>44.6</v>
      </c>
      <c r="K15" s="21">
        <v>0</v>
      </c>
      <c r="L15" s="21">
        <v>44.6</v>
      </c>
      <c r="M15" s="139">
        <f t="shared" si="14"/>
        <v>2.4</v>
      </c>
      <c r="N15" s="21">
        <v>0</v>
      </c>
      <c r="O15" s="21">
        <v>2.4</v>
      </c>
      <c r="P15" s="139">
        <f t="shared" si="15"/>
        <v>139.5</v>
      </c>
      <c r="Q15" s="21">
        <v>139.5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14.5</v>
      </c>
      <c r="W15" s="21">
        <v>6.9</v>
      </c>
      <c r="X15" s="21">
        <v>7.6</v>
      </c>
      <c r="Y15" s="140">
        <v>430.9</v>
      </c>
      <c r="Z15" s="141">
        <f t="shared" si="2"/>
        <v>1311.6999999999998</v>
      </c>
      <c r="AA15" s="142">
        <f t="shared" si="3"/>
        <v>880.8</v>
      </c>
      <c r="AB15" s="19">
        <f>G15+J15+M15+S15+V15</f>
        <v>741.3</v>
      </c>
      <c r="AC15" s="20">
        <f>P15</f>
        <v>139.5</v>
      </c>
      <c r="AD15" s="143">
        <f t="shared" si="6"/>
        <v>755.1000113162127</v>
      </c>
      <c r="AE15" s="40">
        <f t="shared" si="7"/>
        <v>635.5082179708317</v>
      </c>
      <c r="AF15" s="41">
        <f t="shared" si="8"/>
        <v>119.5917933453811</v>
      </c>
      <c r="AG15" s="144">
        <f t="shared" si="9"/>
        <v>1124.5057729830564</v>
      </c>
      <c r="AH15" s="145">
        <f t="shared" si="10"/>
        <v>369.40576166684383</v>
      </c>
      <c r="AI15" s="166">
        <f>AC15*100/AA15</f>
        <v>15.837874659400546</v>
      </c>
    </row>
    <row r="16" spans="1:35" s="13" customFormat="1" ht="19.5" customHeight="1">
      <c r="A16" s="14">
        <v>11</v>
      </c>
      <c r="B16" s="15" t="s">
        <v>92</v>
      </c>
      <c r="C16" s="137">
        <v>29885</v>
      </c>
      <c r="D16" s="138">
        <f t="shared" si="12"/>
        <v>661.8999999999999</v>
      </c>
      <c r="E16" s="10">
        <f t="shared" si="12"/>
        <v>642.8</v>
      </c>
      <c r="F16" s="10">
        <f t="shared" si="12"/>
        <v>19.1</v>
      </c>
      <c r="G16" s="139">
        <f t="shared" si="1"/>
        <v>0</v>
      </c>
      <c r="H16" s="18">
        <v>0</v>
      </c>
      <c r="I16" s="18">
        <v>0</v>
      </c>
      <c r="J16" s="139">
        <f t="shared" si="13"/>
        <v>501.59999999999997</v>
      </c>
      <c r="K16" s="18">
        <v>494.2</v>
      </c>
      <c r="L16" s="18">
        <v>7.4</v>
      </c>
      <c r="M16" s="139">
        <f t="shared" si="14"/>
        <v>22.6</v>
      </c>
      <c r="N16" s="18">
        <v>20.1</v>
      </c>
      <c r="O16" s="18">
        <v>2.5</v>
      </c>
      <c r="P16" s="139">
        <f t="shared" si="15"/>
        <v>114.19999999999999</v>
      </c>
      <c r="Q16" s="18">
        <v>113.6</v>
      </c>
      <c r="R16" s="18">
        <v>0.6</v>
      </c>
      <c r="S16" s="139">
        <f t="shared" si="16"/>
        <v>0</v>
      </c>
      <c r="T16" s="18">
        <v>0</v>
      </c>
      <c r="U16" s="18">
        <v>0</v>
      </c>
      <c r="V16" s="139">
        <f t="shared" si="17"/>
        <v>23.5</v>
      </c>
      <c r="W16" s="18">
        <v>14.9</v>
      </c>
      <c r="X16" s="18">
        <v>8.6</v>
      </c>
      <c r="Y16" s="140">
        <v>213.8</v>
      </c>
      <c r="Z16" s="141">
        <f t="shared" si="2"/>
        <v>875.6999999999998</v>
      </c>
      <c r="AA16" s="142">
        <f t="shared" si="3"/>
        <v>661.8999999999999</v>
      </c>
      <c r="AB16" s="19">
        <f t="shared" si="4"/>
        <v>547.6999999999999</v>
      </c>
      <c r="AC16" s="20">
        <f t="shared" si="5"/>
        <v>114.19999999999999</v>
      </c>
      <c r="AD16" s="143">
        <f t="shared" si="6"/>
        <v>714.4591903371524</v>
      </c>
      <c r="AE16" s="40">
        <f t="shared" si="7"/>
        <v>591.190963208428</v>
      </c>
      <c r="AF16" s="41">
        <f t="shared" si="8"/>
        <v>123.26822712872463</v>
      </c>
      <c r="AG16" s="144">
        <f t="shared" si="9"/>
        <v>945.2363090772691</v>
      </c>
      <c r="AH16" s="145">
        <f t="shared" si="10"/>
        <v>230.7771187401167</v>
      </c>
      <c r="AI16" s="166">
        <f t="shared" si="11"/>
        <v>17.253361534975074</v>
      </c>
    </row>
    <row r="17" spans="1:35" s="13" customFormat="1" ht="19.5" customHeight="1">
      <c r="A17" s="14">
        <v>12</v>
      </c>
      <c r="B17" s="15" t="s">
        <v>93</v>
      </c>
      <c r="C17" s="137">
        <v>28641</v>
      </c>
      <c r="D17" s="138">
        <f t="shared" si="12"/>
        <v>623.1</v>
      </c>
      <c r="E17" s="10">
        <f t="shared" si="12"/>
        <v>545.9</v>
      </c>
      <c r="F17" s="10">
        <f t="shared" si="12"/>
        <v>77.2</v>
      </c>
      <c r="G17" s="139">
        <f t="shared" si="1"/>
        <v>0</v>
      </c>
      <c r="H17" s="18">
        <v>0</v>
      </c>
      <c r="I17" s="18">
        <v>0</v>
      </c>
      <c r="J17" s="139">
        <f t="shared" si="13"/>
        <v>500.7</v>
      </c>
      <c r="K17" s="18">
        <v>442.4</v>
      </c>
      <c r="L17" s="18">
        <v>58.3</v>
      </c>
      <c r="M17" s="139">
        <f t="shared" si="14"/>
        <v>0.1</v>
      </c>
      <c r="N17" s="18">
        <v>0</v>
      </c>
      <c r="O17" s="18">
        <v>0.1</v>
      </c>
      <c r="P17" s="139">
        <f t="shared" si="15"/>
        <v>122.3</v>
      </c>
      <c r="Q17" s="18">
        <v>103.5</v>
      </c>
      <c r="R17" s="18">
        <v>18.8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290.7</v>
      </c>
      <c r="Z17" s="141">
        <f t="shared" si="2"/>
        <v>913.8</v>
      </c>
      <c r="AA17" s="142">
        <f t="shared" si="3"/>
        <v>623.1</v>
      </c>
      <c r="AB17" s="19">
        <f t="shared" si="4"/>
        <v>500.8</v>
      </c>
      <c r="AC17" s="20">
        <f t="shared" si="5"/>
        <v>122.3</v>
      </c>
      <c r="AD17" s="143">
        <f t="shared" si="6"/>
        <v>701.7911385775636</v>
      </c>
      <c r="AE17" s="40">
        <f t="shared" si="7"/>
        <v>564.045903064747</v>
      </c>
      <c r="AF17" s="41">
        <f t="shared" si="8"/>
        <v>137.74523551281663</v>
      </c>
      <c r="AG17" s="144">
        <f t="shared" si="9"/>
        <v>1029.2035667343564</v>
      </c>
      <c r="AH17" s="145">
        <f t="shared" si="10"/>
        <v>327.41242815679306</v>
      </c>
      <c r="AI17" s="166">
        <f t="shared" si="11"/>
        <v>19.627668111057613</v>
      </c>
    </row>
    <row r="18" spans="1:35" s="13" customFormat="1" ht="19.5" customHeight="1">
      <c r="A18" s="14">
        <v>13</v>
      </c>
      <c r="B18" s="15" t="s">
        <v>94</v>
      </c>
      <c r="C18" s="137">
        <v>125036</v>
      </c>
      <c r="D18" s="138">
        <f t="shared" si="12"/>
        <v>2301</v>
      </c>
      <c r="E18" s="10">
        <f t="shared" si="12"/>
        <v>2206.8</v>
      </c>
      <c r="F18" s="10">
        <f t="shared" si="12"/>
        <v>94.2</v>
      </c>
      <c r="G18" s="139">
        <f t="shared" si="1"/>
        <v>0</v>
      </c>
      <c r="H18" s="18">
        <v>0</v>
      </c>
      <c r="I18" s="18">
        <v>0</v>
      </c>
      <c r="J18" s="139">
        <f t="shared" si="13"/>
        <v>1872.5</v>
      </c>
      <c r="K18" s="18">
        <v>1805.8</v>
      </c>
      <c r="L18" s="18">
        <v>66.7</v>
      </c>
      <c r="M18" s="139">
        <f t="shared" si="14"/>
        <v>110.4</v>
      </c>
      <c r="N18" s="18">
        <v>82.9</v>
      </c>
      <c r="O18" s="18">
        <v>27.5</v>
      </c>
      <c r="P18" s="139">
        <f t="shared" si="15"/>
        <v>318.1</v>
      </c>
      <c r="Q18" s="18">
        <v>318.1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1109.6</v>
      </c>
      <c r="Z18" s="141">
        <f t="shared" si="2"/>
        <v>3410.6</v>
      </c>
      <c r="AA18" s="142">
        <f t="shared" si="3"/>
        <v>2301</v>
      </c>
      <c r="AB18" s="19">
        <f t="shared" si="4"/>
        <v>1982.9</v>
      </c>
      <c r="AC18" s="20">
        <f t="shared" si="5"/>
        <v>318.1</v>
      </c>
      <c r="AD18" s="143">
        <f t="shared" si="6"/>
        <v>593.6354845933403</v>
      </c>
      <c r="AE18" s="40">
        <f t="shared" si="7"/>
        <v>511.56879721865914</v>
      </c>
      <c r="AF18" s="41">
        <f t="shared" si="8"/>
        <v>82.06668737468125</v>
      </c>
      <c r="AG18" s="135">
        <f t="shared" si="9"/>
        <v>879.9014270986729</v>
      </c>
      <c r="AH18" s="145">
        <f t="shared" si="10"/>
        <v>286.26594250533265</v>
      </c>
      <c r="AI18" s="166">
        <f t="shared" si="11"/>
        <v>13.824424163407215</v>
      </c>
    </row>
    <row r="19" spans="1:35" s="13" customFormat="1" ht="19.5" customHeight="1">
      <c r="A19" s="14">
        <v>14</v>
      </c>
      <c r="B19" s="15" t="s">
        <v>33</v>
      </c>
      <c r="C19" s="137">
        <v>18081</v>
      </c>
      <c r="D19" s="138">
        <f t="shared" si="12"/>
        <v>445.1</v>
      </c>
      <c r="E19" s="10">
        <f t="shared" si="12"/>
        <v>413.3</v>
      </c>
      <c r="F19" s="10">
        <f t="shared" si="12"/>
        <v>31.8</v>
      </c>
      <c r="G19" s="139">
        <f t="shared" si="1"/>
        <v>0</v>
      </c>
      <c r="H19" s="18">
        <v>0</v>
      </c>
      <c r="I19" s="18">
        <v>0</v>
      </c>
      <c r="J19" s="139">
        <f t="shared" si="13"/>
        <v>325.3</v>
      </c>
      <c r="K19" s="18">
        <v>321.1</v>
      </c>
      <c r="L19" s="18">
        <v>4.2</v>
      </c>
      <c r="M19" s="139">
        <f t="shared" si="14"/>
        <v>0</v>
      </c>
      <c r="N19" s="18">
        <v>0</v>
      </c>
      <c r="O19" s="18">
        <v>0</v>
      </c>
      <c r="P19" s="139">
        <f t="shared" si="15"/>
        <v>81.3</v>
      </c>
      <c r="Q19" s="18">
        <v>81.3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38.5</v>
      </c>
      <c r="W19" s="18">
        <v>10.9</v>
      </c>
      <c r="X19" s="18">
        <v>27.6</v>
      </c>
      <c r="Y19" s="140">
        <v>145</v>
      </c>
      <c r="Z19" s="141">
        <f t="shared" si="2"/>
        <v>590.1</v>
      </c>
      <c r="AA19" s="142">
        <f t="shared" si="3"/>
        <v>445.1</v>
      </c>
      <c r="AB19" s="19">
        <f t="shared" si="4"/>
        <v>363.8</v>
      </c>
      <c r="AC19" s="20">
        <f t="shared" si="5"/>
        <v>81.3</v>
      </c>
      <c r="AD19" s="143">
        <f t="shared" si="6"/>
        <v>794.0968152275335</v>
      </c>
      <c r="AE19" s="40">
        <f t="shared" si="7"/>
        <v>649.0505984717518</v>
      </c>
      <c r="AF19" s="41">
        <f t="shared" si="8"/>
        <v>145.04621675578178</v>
      </c>
      <c r="AG19" s="135">
        <f t="shared" si="9"/>
        <v>1052.7893297366156</v>
      </c>
      <c r="AH19" s="145">
        <f t="shared" si="10"/>
        <v>258.6925145090819</v>
      </c>
      <c r="AI19" s="166">
        <f t="shared" si="11"/>
        <v>18.26555830150528</v>
      </c>
    </row>
    <row r="20" spans="1:35" s="13" customFormat="1" ht="19.5" customHeight="1">
      <c r="A20" s="164">
        <v>15</v>
      </c>
      <c r="B20" s="165" t="s">
        <v>34</v>
      </c>
      <c r="C20" s="137">
        <v>7268</v>
      </c>
      <c r="D20" s="138">
        <f t="shared" si="12"/>
        <v>125.9</v>
      </c>
      <c r="E20" s="10">
        <f t="shared" si="12"/>
        <v>121.5</v>
      </c>
      <c r="F20" s="10">
        <f t="shared" si="12"/>
        <v>4.4</v>
      </c>
      <c r="G20" s="139">
        <f>SUM(H20:I20)</f>
        <v>0</v>
      </c>
      <c r="H20" s="18">
        <v>0</v>
      </c>
      <c r="I20" s="18">
        <v>0</v>
      </c>
      <c r="J20" s="139">
        <f>SUM(K20:L20)</f>
        <v>77.3</v>
      </c>
      <c r="K20" s="18">
        <v>75.2</v>
      </c>
      <c r="L20" s="18">
        <v>2.1</v>
      </c>
      <c r="M20" s="139">
        <f>SUM(N20:O20)</f>
        <v>15.7</v>
      </c>
      <c r="N20" s="18">
        <v>13.4</v>
      </c>
      <c r="O20" s="18">
        <v>2.3</v>
      </c>
      <c r="P20" s="139">
        <f>SUM(Q20:R20)</f>
        <v>32.9</v>
      </c>
      <c r="Q20" s="18">
        <v>32.9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37.4</v>
      </c>
      <c r="Z20" s="141">
        <f>D20+Y20</f>
        <v>163.3</v>
      </c>
      <c r="AA20" s="142">
        <f>SUM(AB20:AC20)</f>
        <v>125.9</v>
      </c>
      <c r="AB20" s="19">
        <f>G20+J20+M20+S20+V20</f>
        <v>93</v>
      </c>
      <c r="AC20" s="20">
        <f>P20</f>
        <v>32.9</v>
      </c>
      <c r="AD20" s="143">
        <f t="shared" si="6"/>
        <v>558.790633266462</v>
      </c>
      <c r="AE20" s="40">
        <f t="shared" si="7"/>
        <v>412.7682993946065</v>
      </c>
      <c r="AF20" s="41">
        <f t="shared" si="8"/>
        <v>146.0223338718554</v>
      </c>
      <c r="AG20" s="144">
        <f t="shared" si="9"/>
        <v>724.7856267864436</v>
      </c>
      <c r="AH20" s="145">
        <f t="shared" si="10"/>
        <v>165.99499351998153</v>
      </c>
      <c r="AI20" s="166">
        <f>AC20*100/AA20</f>
        <v>26.131850675139</v>
      </c>
    </row>
    <row r="21" spans="1:35" s="13" customFormat="1" ht="19.5" customHeight="1">
      <c r="A21" s="14">
        <v>16</v>
      </c>
      <c r="B21" s="15" t="s">
        <v>95</v>
      </c>
      <c r="C21" s="137">
        <v>15223</v>
      </c>
      <c r="D21" s="138">
        <f t="shared" si="12"/>
        <v>300.79999999999995</v>
      </c>
      <c r="E21" s="10">
        <f t="shared" si="12"/>
        <v>282.2</v>
      </c>
      <c r="F21" s="10">
        <f>I21+L21+O21+R21+U21+X21</f>
        <v>18.6</v>
      </c>
      <c r="G21" s="139">
        <f>SUM(H21:I21)</f>
        <v>0</v>
      </c>
      <c r="H21" s="18">
        <v>0</v>
      </c>
      <c r="I21" s="18">
        <v>0</v>
      </c>
      <c r="J21" s="139">
        <f>SUM(K21:L21)</f>
        <v>242.10000000000002</v>
      </c>
      <c r="K21" s="18">
        <v>229.3</v>
      </c>
      <c r="L21" s="18">
        <v>12.8</v>
      </c>
      <c r="M21" s="139">
        <f>SUM(N21:O21)</f>
        <v>12.2</v>
      </c>
      <c r="N21" s="18">
        <v>8.6</v>
      </c>
      <c r="O21" s="18">
        <v>3.6</v>
      </c>
      <c r="P21" s="139">
        <f>SUM(Q21:R21)</f>
        <v>38.599999999999994</v>
      </c>
      <c r="Q21" s="18">
        <v>37.8</v>
      </c>
      <c r="R21" s="18">
        <v>0.8</v>
      </c>
      <c r="S21" s="139">
        <f>SUM(T21:U21)</f>
        <v>0</v>
      </c>
      <c r="T21" s="18">
        <v>0</v>
      </c>
      <c r="U21" s="18">
        <v>0</v>
      </c>
      <c r="V21" s="139">
        <f>SUM(W21:X21)</f>
        <v>7.9</v>
      </c>
      <c r="W21" s="18">
        <v>6.5</v>
      </c>
      <c r="X21" s="18">
        <v>1.4</v>
      </c>
      <c r="Y21" s="140">
        <v>73</v>
      </c>
      <c r="Z21" s="141">
        <f t="shared" si="2"/>
        <v>373.79999999999995</v>
      </c>
      <c r="AA21" s="142">
        <f t="shared" si="3"/>
        <v>300.79999999999995</v>
      </c>
      <c r="AB21" s="19">
        <f t="shared" si="4"/>
        <v>262.2</v>
      </c>
      <c r="AC21" s="20">
        <f t="shared" si="5"/>
        <v>38.599999999999994</v>
      </c>
      <c r="AD21" s="143">
        <f t="shared" si="6"/>
        <v>637.4056234941609</v>
      </c>
      <c r="AE21" s="40">
        <f t="shared" si="7"/>
        <v>555.6108859048172</v>
      </c>
      <c r="AF21" s="41">
        <f t="shared" si="8"/>
        <v>81.7947375893438</v>
      </c>
      <c r="AG21" s="144">
        <f t="shared" si="9"/>
        <v>792.095153132039</v>
      </c>
      <c r="AH21" s="145">
        <f t="shared" si="10"/>
        <v>154.68952963787817</v>
      </c>
      <c r="AI21" s="166">
        <f t="shared" si="11"/>
        <v>12.832446808510639</v>
      </c>
    </row>
    <row r="22" spans="1:35" s="13" customFormat="1" ht="19.5" customHeight="1">
      <c r="A22" s="14">
        <v>17</v>
      </c>
      <c r="B22" s="15" t="s">
        <v>96</v>
      </c>
      <c r="C22" s="137">
        <v>54547</v>
      </c>
      <c r="D22" s="138">
        <f t="shared" si="12"/>
        <v>1248.5</v>
      </c>
      <c r="E22" s="10">
        <f t="shared" si="12"/>
        <v>1186.1</v>
      </c>
      <c r="F22" s="10">
        <f t="shared" si="12"/>
        <v>62.4</v>
      </c>
      <c r="G22" s="139">
        <f t="shared" si="1"/>
        <v>0</v>
      </c>
      <c r="H22" s="18">
        <v>0</v>
      </c>
      <c r="I22" s="18">
        <v>0</v>
      </c>
      <c r="J22" s="139">
        <f t="shared" si="13"/>
        <v>988.5</v>
      </c>
      <c r="K22" s="18">
        <v>965.1</v>
      </c>
      <c r="L22" s="18">
        <v>23.4</v>
      </c>
      <c r="M22" s="139">
        <v>0</v>
      </c>
      <c r="N22" s="18">
        <v>0</v>
      </c>
      <c r="O22" s="18">
        <v>0</v>
      </c>
      <c r="P22" s="139">
        <f t="shared" si="15"/>
        <v>191.29999999999998</v>
      </c>
      <c r="Q22" s="18">
        <v>187.7</v>
      </c>
      <c r="R22" s="18">
        <v>3.6</v>
      </c>
      <c r="S22" s="139">
        <f t="shared" si="16"/>
        <v>0</v>
      </c>
      <c r="T22" s="18">
        <v>0</v>
      </c>
      <c r="U22" s="18">
        <v>0</v>
      </c>
      <c r="V22" s="139">
        <f t="shared" si="17"/>
        <v>68.69999999999999</v>
      </c>
      <c r="W22" s="18">
        <v>33.3</v>
      </c>
      <c r="X22" s="18">
        <v>35.4</v>
      </c>
      <c r="Y22" s="140">
        <v>336.9</v>
      </c>
      <c r="Z22" s="141">
        <f t="shared" si="2"/>
        <v>1585.4</v>
      </c>
      <c r="AA22" s="142">
        <f t="shared" si="3"/>
        <v>1248.5</v>
      </c>
      <c r="AB22" s="19">
        <f t="shared" si="4"/>
        <v>1057.2</v>
      </c>
      <c r="AC22" s="20">
        <f t="shared" si="5"/>
        <v>191.29999999999998</v>
      </c>
      <c r="AD22" s="143">
        <f t="shared" si="6"/>
        <v>738.3392954403926</v>
      </c>
      <c r="AE22" s="40">
        <f t="shared" si="7"/>
        <v>625.2080922223333</v>
      </c>
      <c r="AF22" s="41">
        <f t="shared" si="8"/>
        <v>113.13120321805935</v>
      </c>
      <c r="AG22" s="144">
        <f t="shared" si="9"/>
        <v>937.575585896034</v>
      </c>
      <c r="AH22" s="145">
        <f t="shared" si="10"/>
        <v>199.23629045564138</v>
      </c>
      <c r="AI22" s="166">
        <f t="shared" si="11"/>
        <v>15.322386864237085</v>
      </c>
    </row>
    <row r="23" spans="1:35" s="13" customFormat="1" ht="19.5" customHeight="1">
      <c r="A23" s="14">
        <v>18</v>
      </c>
      <c r="B23" s="15" t="s">
        <v>97</v>
      </c>
      <c r="C23" s="137">
        <v>34061</v>
      </c>
      <c r="D23" s="138">
        <f t="shared" si="12"/>
        <v>565.0999999999999</v>
      </c>
      <c r="E23" s="10">
        <f t="shared" si="12"/>
        <v>526</v>
      </c>
      <c r="F23" s="10">
        <f t="shared" si="12"/>
        <v>39.099999999999994</v>
      </c>
      <c r="G23" s="139">
        <v>0</v>
      </c>
      <c r="H23" s="18">
        <v>0</v>
      </c>
      <c r="I23" s="22">
        <v>0</v>
      </c>
      <c r="J23" s="139">
        <f t="shared" si="13"/>
        <v>356</v>
      </c>
      <c r="K23" s="18">
        <v>327.1</v>
      </c>
      <c r="L23" s="18">
        <v>28.9</v>
      </c>
      <c r="M23" s="139">
        <f t="shared" si="14"/>
        <v>0</v>
      </c>
      <c r="N23" s="18">
        <v>0</v>
      </c>
      <c r="O23" s="18">
        <v>0</v>
      </c>
      <c r="P23" s="139">
        <f t="shared" si="15"/>
        <v>164.3</v>
      </c>
      <c r="Q23" s="18">
        <v>163.8</v>
      </c>
      <c r="R23" s="18">
        <v>0.5</v>
      </c>
      <c r="S23" s="139">
        <v>0</v>
      </c>
      <c r="T23" s="18">
        <v>0</v>
      </c>
      <c r="U23" s="18">
        <v>0</v>
      </c>
      <c r="V23" s="139">
        <f t="shared" si="17"/>
        <v>44.8</v>
      </c>
      <c r="W23" s="18">
        <v>35.1</v>
      </c>
      <c r="X23" s="18">
        <v>9.7</v>
      </c>
      <c r="Y23" s="140">
        <v>334.8</v>
      </c>
      <c r="Z23" s="141">
        <f t="shared" si="2"/>
        <v>899.8999999999999</v>
      </c>
      <c r="AA23" s="142">
        <f t="shared" si="3"/>
        <v>565.1</v>
      </c>
      <c r="AB23" s="19">
        <f t="shared" si="4"/>
        <v>400.8</v>
      </c>
      <c r="AC23" s="20">
        <f t="shared" si="5"/>
        <v>164.3</v>
      </c>
      <c r="AD23" s="143">
        <f t="shared" si="6"/>
        <v>535.1878176819388</v>
      </c>
      <c r="AE23" s="40">
        <f t="shared" si="7"/>
        <v>379.58463515646974</v>
      </c>
      <c r="AF23" s="41">
        <f t="shared" si="8"/>
        <v>155.60318252546904</v>
      </c>
      <c r="AG23" s="144">
        <f t="shared" si="9"/>
        <v>852.2660009413848</v>
      </c>
      <c r="AH23" s="145">
        <f t="shared" si="10"/>
        <v>317.0781832594463</v>
      </c>
      <c r="AI23" s="166">
        <f t="shared" si="11"/>
        <v>29.074500088479915</v>
      </c>
    </row>
    <row r="24" spans="1:35" s="13" customFormat="1" ht="19.5" customHeight="1">
      <c r="A24" s="14">
        <v>19</v>
      </c>
      <c r="B24" s="15" t="s">
        <v>98</v>
      </c>
      <c r="C24" s="137">
        <v>26746</v>
      </c>
      <c r="D24" s="138">
        <f t="shared" si="12"/>
        <v>523.1</v>
      </c>
      <c r="E24" s="10">
        <f t="shared" si="12"/>
        <v>469.4</v>
      </c>
      <c r="F24" s="10">
        <f t="shared" si="12"/>
        <v>53.7</v>
      </c>
      <c r="G24" s="139">
        <v>0</v>
      </c>
      <c r="H24" s="18">
        <v>0</v>
      </c>
      <c r="I24" s="18">
        <v>0</v>
      </c>
      <c r="J24" s="139">
        <f t="shared" si="13"/>
        <v>346.90000000000003</v>
      </c>
      <c r="K24" s="18">
        <v>307.8</v>
      </c>
      <c r="L24" s="18">
        <v>39.1</v>
      </c>
      <c r="M24" s="139">
        <f t="shared" si="14"/>
        <v>0</v>
      </c>
      <c r="N24" s="18">
        <v>0</v>
      </c>
      <c r="O24" s="18">
        <v>0</v>
      </c>
      <c r="P24" s="139">
        <f t="shared" si="15"/>
        <v>132.7</v>
      </c>
      <c r="Q24" s="18">
        <v>132.2</v>
      </c>
      <c r="R24" s="18">
        <v>0.5</v>
      </c>
      <c r="S24" s="139">
        <v>0</v>
      </c>
      <c r="T24" s="18">
        <v>0</v>
      </c>
      <c r="U24" s="18">
        <v>0</v>
      </c>
      <c r="V24" s="139">
        <f t="shared" si="17"/>
        <v>43.5</v>
      </c>
      <c r="W24" s="18">
        <v>29.4</v>
      </c>
      <c r="X24" s="18">
        <v>14.1</v>
      </c>
      <c r="Y24" s="140">
        <v>394.1</v>
      </c>
      <c r="Z24" s="141">
        <f t="shared" si="2"/>
        <v>917.2</v>
      </c>
      <c r="AA24" s="142">
        <f t="shared" si="3"/>
        <v>523.1</v>
      </c>
      <c r="AB24" s="19">
        <f t="shared" si="4"/>
        <v>390.40000000000003</v>
      </c>
      <c r="AC24" s="20">
        <f t="shared" si="5"/>
        <v>132.7</v>
      </c>
      <c r="AD24" s="143">
        <f t="shared" si="6"/>
        <v>630.9053147531256</v>
      </c>
      <c r="AE24" s="40">
        <f t="shared" si="7"/>
        <v>470.85726415526716</v>
      </c>
      <c r="AF24" s="41">
        <f t="shared" si="8"/>
        <v>160.04805059785846</v>
      </c>
      <c r="AG24" s="144">
        <f t="shared" si="9"/>
        <v>1106.2251093319956</v>
      </c>
      <c r="AH24" s="145">
        <f t="shared" si="10"/>
        <v>475.3197945788698</v>
      </c>
      <c r="AI24" s="166">
        <f t="shared" si="11"/>
        <v>25.367998470655703</v>
      </c>
    </row>
    <row r="25" spans="1:35" s="13" customFormat="1" ht="19.5" customHeight="1">
      <c r="A25" s="164">
        <v>20</v>
      </c>
      <c r="B25" s="165" t="s">
        <v>39</v>
      </c>
      <c r="C25" s="137">
        <v>6630</v>
      </c>
      <c r="D25" s="138">
        <f t="shared" si="12"/>
        <v>97.6</v>
      </c>
      <c r="E25" s="10">
        <f t="shared" si="12"/>
        <v>97.10000000000001</v>
      </c>
      <c r="F25" s="10">
        <f t="shared" si="12"/>
        <v>0.5</v>
      </c>
      <c r="G25" s="139">
        <f t="shared" si="1"/>
        <v>0</v>
      </c>
      <c r="H25" s="18">
        <v>0</v>
      </c>
      <c r="I25" s="18">
        <v>0</v>
      </c>
      <c r="J25" s="139">
        <f t="shared" si="13"/>
        <v>65.9</v>
      </c>
      <c r="K25" s="18">
        <v>65.9</v>
      </c>
      <c r="L25" s="18">
        <v>0</v>
      </c>
      <c r="M25" s="139">
        <f t="shared" si="14"/>
        <v>5.1</v>
      </c>
      <c r="N25" s="18">
        <v>4.8</v>
      </c>
      <c r="O25" s="18">
        <v>0.3</v>
      </c>
      <c r="P25" s="139">
        <f t="shared" si="15"/>
        <v>25.1</v>
      </c>
      <c r="Q25" s="21">
        <v>25.1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1.5</v>
      </c>
      <c r="W25" s="18">
        <v>1.3</v>
      </c>
      <c r="X25" s="18">
        <v>0.2</v>
      </c>
      <c r="Y25" s="140">
        <v>54.7</v>
      </c>
      <c r="Z25" s="141">
        <f t="shared" si="2"/>
        <v>152.3</v>
      </c>
      <c r="AA25" s="142">
        <f t="shared" si="3"/>
        <v>97.6</v>
      </c>
      <c r="AB25" s="19">
        <f t="shared" si="4"/>
        <v>72.5</v>
      </c>
      <c r="AC25" s="20">
        <f t="shared" si="5"/>
        <v>25.1</v>
      </c>
      <c r="AD25" s="143">
        <f t="shared" si="6"/>
        <v>474.8698486838904</v>
      </c>
      <c r="AE25" s="40">
        <f t="shared" si="7"/>
        <v>352.746557680144</v>
      </c>
      <c r="AF25" s="41">
        <f t="shared" si="8"/>
        <v>122.12329100374643</v>
      </c>
      <c r="AG25" s="144">
        <f t="shared" si="9"/>
        <v>741.0110446163578</v>
      </c>
      <c r="AH25" s="145">
        <f t="shared" si="10"/>
        <v>266.1411959324673</v>
      </c>
      <c r="AI25" s="166">
        <f t="shared" si="11"/>
        <v>25.7172131147541</v>
      </c>
    </row>
    <row r="26" spans="1:35" s="13" customFormat="1" ht="19.5" customHeight="1">
      <c r="A26" s="164">
        <v>21</v>
      </c>
      <c r="B26" s="165" t="s">
        <v>40</v>
      </c>
      <c r="C26" s="137">
        <v>16319</v>
      </c>
      <c r="D26" s="138">
        <f t="shared" si="12"/>
        <v>219.9</v>
      </c>
      <c r="E26" s="10">
        <f t="shared" si="12"/>
        <v>203.7</v>
      </c>
      <c r="F26" s="10">
        <f t="shared" si="12"/>
        <v>16.2</v>
      </c>
      <c r="G26" s="139">
        <f t="shared" si="1"/>
        <v>0</v>
      </c>
      <c r="H26" s="18">
        <v>0</v>
      </c>
      <c r="I26" s="18">
        <v>0</v>
      </c>
      <c r="J26" s="139">
        <f t="shared" si="13"/>
        <v>171.5</v>
      </c>
      <c r="K26" s="18">
        <v>157.9</v>
      </c>
      <c r="L26" s="18">
        <v>13.6</v>
      </c>
      <c r="M26" s="139">
        <f t="shared" si="14"/>
        <v>6.300000000000001</v>
      </c>
      <c r="N26" s="18">
        <v>3.7</v>
      </c>
      <c r="O26" s="18">
        <v>2.6</v>
      </c>
      <c r="P26" s="139">
        <f t="shared" si="15"/>
        <v>42.1</v>
      </c>
      <c r="Q26" s="18">
        <v>42.1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138.5</v>
      </c>
      <c r="Z26" s="141">
        <f t="shared" si="2"/>
        <v>358.4</v>
      </c>
      <c r="AA26" s="142">
        <f t="shared" si="3"/>
        <v>219.9</v>
      </c>
      <c r="AB26" s="19">
        <f t="shared" si="4"/>
        <v>177.8</v>
      </c>
      <c r="AC26" s="20">
        <f t="shared" si="5"/>
        <v>42.1</v>
      </c>
      <c r="AD26" s="143">
        <f t="shared" si="6"/>
        <v>434.6803350142027</v>
      </c>
      <c r="AE26" s="40">
        <f t="shared" si="7"/>
        <v>351.46049825159275</v>
      </c>
      <c r="AF26" s="41">
        <f t="shared" si="8"/>
        <v>83.21983676260999</v>
      </c>
      <c r="AG26" s="144">
        <f t="shared" si="9"/>
        <v>708.4558074992735</v>
      </c>
      <c r="AH26" s="145">
        <f t="shared" si="10"/>
        <v>273.77547248507085</v>
      </c>
      <c r="AI26" s="166">
        <f t="shared" si="11"/>
        <v>19.14506593906321</v>
      </c>
    </row>
    <row r="27" spans="1:35" s="13" customFormat="1" ht="19.5" customHeight="1">
      <c r="A27" s="14">
        <v>22</v>
      </c>
      <c r="B27" s="15" t="s">
        <v>41</v>
      </c>
      <c r="C27" s="137">
        <v>8270</v>
      </c>
      <c r="D27" s="138">
        <f t="shared" si="12"/>
        <v>154.6</v>
      </c>
      <c r="E27" s="10">
        <f t="shared" si="12"/>
        <v>151.1</v>
      </c>
      <c r="F27" s="10">
        <f t="shared" si="12"/>
        <v>3.5</v>
      </c>
      <c r="G27" s="139">
        <f t="shared" si="1"/>
        <v>0</v>
      </c>
      <c r="H27" s="18">
        <v>0</v>
      </c>
      <c r="I27" s="18">
        <v>0</v>
      </c>
      <c r="J27" s="139">
        <f t="shared" si="13"/>
        <v>122.5</v>
      </c>
      <c r="K27" s="18">
        <v>119.8</v>
      </c>
      <c r="L27" s="18">
        <v>2.7</v>
      </c>
      <c r="M27" s="139">
        <f t="shared" si="14"/>
        <v>8.1</v>
      </c>
      <c r="N27" s="18">
        <v>7.7</v>
      </c>
      <c r="O27" s="18">
        <v>0.4</v>
      </c>
      <c r="P27" s="139">
        <f t="shared" si="15"/>
        <v>23.6</v>
      </c>
      <c r="Q27" s="18">
        <v>23.6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0.4</v>
      </c>
      <c r="W27" s="18">
        <v>0</v>
      </c>
      <c r="X27" s="18">
        <v>0.4</v>
      </c>
      <c r="Y27" s="140">
        <v>214.5</v>
      </c>
      <c r="Z27" s="141">
        <f t="shared" si="2"/>
        <v>369.1</v>
      </c>
      <c r="AA27" s="142">
        <f t="shared" si="3"/>
        <v>154.6</v>
      </c>
      <c r="AB27" s="19">
        <f t="shared" si="4"/>
        <v>131</v>
      </c>
      <c r="AC27" s="20">
        <f t="shared" si="5"/>
        <v>23.6</v>
      </c>
      <c r="AD27" s="143">
        <f t="shared" si="6"/>
        <v>603.0346764442016</v>
      </c>
      <c r="AE27" s="40">
        <f t="shared" si="7"/>
        <v>510.98022389515154</v>
      </c>
      <c r="AF27" s="41">
        <f t="shared" si="8"/>
        <v>92.05445254905021</v>
      </c>
      <c r="AG27" s="144">
        <f t="shared" si="9"/>
        <v>1439.7160354175605</v>
      </c>
      <c r="AH27" s="145">
        <f t="shared" si="10"/>
        <v>836.6813589733589</v>
      </c>
      <c r="AI27" s="166">
        <f t="shared" si="11"/>
        <v>15.265200517464425</v>
      </c>
    </row>
    <row r="28" spans="1:35" s="16" customFormat="1" ht="19.5" customHeight="1">
      <c r="A28" s="164">
        <v>23</v>
      </c>
      <c r="B28" s="165" t="s">
        <v>42</v>
      </c>
      <c r="C28" s="137">
        <v>6279</v>
      </c>
      <c r="D28" s="138">
        <f t="shared" si="12"/>
        <v>106.4</v>
      </c>
      <c r="E28" s="10">
        <f t="shared" si="12"/>
        <v>104.3</v>
      </c>
      <c r="F28" s="10">
        <f t="shared" si="12"/>
        <v>2.1</v>
      </c>
      <c r="G28" s="139">
        <f t="shared" si="1"/>
        <v>0</v>
      </c>
      <c r="H28" s="21">
        <v>0</v>
      </c>
      <c r="I28" s="21">
        <v>0</v>
      </c>
      <c r="J28" s="139">
        <f t="shared" si="13"/>
        <v>89.6</v>
      </c>
      <c r="K28" s="21">
        <v>88</v>
      </c>
      <c r="L28" s="21">
        <v>1.6</v>
      </c>
      <c r="M28" s="139">
        <f t="shared" si="14"/>
        <v>11.399999999999999</v>
      </c>
      <c r="N28" s="21">
        <v>11.2</v>
      </c>
      <c r="O28" s="21">
        <v>0.2</v>
      </c>
      <c r="P28" s="139">
        <f t="shared" si="15"/>
        <v>5.3999999999999995</v>
      </c>
      <c r="Q28" s="21">
        <v>5.1</v>
      </c>
      <c r="R28" s="21">
        <v>0.3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106.4</v>
      </c>
      <c r="AA28" s="142">
        <f t="shared" si="3"/>
        <v>106.4</v>
      </c>
      <c r="AB28" s="19">
        <f t="shared" si="4"/>
        <v>101</v>
      </c>
      <c r="AC28" s="20">
        <f t="shared" si="5"/>
        <v>5.3999999999999995</v>
      </c>
      <c r="AD28" s="143">
        <f t="shared" si="6"/>
        <v>546.6249505520193</v>
      </c>
      <c r="AE28" s="40">
        <f t="shared" si="7"/>
        <v>518.8827068209957</v>
      </c>
      <c r="AF28" s="41">
        <f t="shared" si="8"/>
        <v>27.74224373102353</v>
      </c>
      <c r="AG28" s="144">
        <f t="shared" si="9"/>
        <v>546.6249505520193</v>
      </c>
      <c r="AH28" s="145">
        <f t="shared" si="10"/>
        <v>0</v>
      </c>
      <c r="AI28" s="166">
        <f t="shared" si="11"/>
        <v>5.075187969924812</v>
      </c>
    </row>
    <row r="29" spans="1:35" s="16" customFormat="1" ht="19.5" customHeight="1">
      <c r="A29" s="164">
        <v>24</v>
      </c>
      <c r="B29" s="165" t="s">
        <v>43</v>
      </c>
      <c r="C29" s="137">
        <v>13120</v>
      </c>
      <c r="D29" s="138">
        <f>G29+J29+M29+P29+S29+V29</f>
        <v>262.7</v>
      </c>
      <c r="E29" s="10">
        <f>H29+K29+N29+Q29+T29+W29</f>
        <v>254.3</v>
      </c>
      <c r="F29" s="10">
        <f>L29+I29+O29+R29+U29+X29</f>
        <v>8.4</v>
      </c>
      <c r="G29" s="139">
        <f>SUM(H29:I29)</f>
        <v>0</v>
      </c>
      <c r="H29" s="21">
        <v>0</v>
      </c>
      <c r="I29" s="21">
        <v>0</v>
      </c>
      <c r="J29" s="139">
        <f>SUM(K29:L29)</f>
        <v>175.20000000000002</v>
      </c>
      <c r="K29" s="21">
        <v>170.3</v>
      </c>
      <c r="L29" s="21">
        <v>4.9</v>
      </c>
      <c r="M29" s="139">
        <f>SUM(N29:O29)</f>
        <v>6.9</v>
      </c>
      <c r="N29" s="21">
        <v>5.4</v>
      </c>
      <c r="O29" s="21">
        <v>1.5</v>
      </c>
      <c r="P29" s="139">
        <f>SUM(Q29:R29)</f>
        <v>76.4</v>
      </c>
      <c r="Q29" s="21">
        <v>74.4</v>
      </c>
      <c r="R29" s="21">
        <v>2</v>
      </c>
      <c r="S29" s="139">
        <f>SUM(T29:U29)</f>
        <v>0</v>
      </c>
      <c r="T29" s="21">
        <v>0</v>
      </c>
      <c r="U29" s="21">
        <v>0</v>
      </c>
      <c r="V29" s="139">
        <f>SUM(W29:X29)</f>
        <v>4.2</v>
      </c>
      <c r="W29" s="21">
        <v>4.2</v>
      </c>
      <c r="X29" s="21">
        <v>0</v>
      </c>
      <c r="Y29" s="140">
        <v>69.9</v>
      </c>
      <c r="Z29" s="141">
        <f>D29+Y29</f>
        <v>332.6</v>
      </c>
      <c r="AA29" s="148">
        <f>SUM(AB29:AC29)</f>
        <v>262.70000000000005</v>
      </c>
      <c r="AB29" s="18">
        <f>G29+J29+M29+S29+V29</f>
        <v>186.3</v>
      </c>
      <c r="AC29" s="45">
        <f>P29</f>
        <v>76.4</v>
      </c>
      <c r="AD29" s="143">
        <f t="shared" si="6"/>
        <v>645.8988985051142</v>
      </c>
      <c r="AE29" s="40">
        <f t="shared" si="7"/>
        <v>458.05468135326515</v>
      </c>
      <c r="AF29" s="41">
        <f t="shared" si="8"/>
        <v>187.84421715184897</v>
      </c>
      <c r="AG29" s="144">
        <f t="shared" si="9"/>
        <v>817.7616050354052</v>
      </c>
      <c r="AH29" s="145">
        <f t="shared" si="10"/>
        <v>171.86270653029112</v>
      </c>
      <c r="AI29" s="166">
        <f>AC29*100/AA29</f>
        <v>29.08260373049105</v>
      </c>
    </row>
    <row r="30" spans="1:35" s="16" customFormat="1" ht="19.5" customHeight="1">
      <c r="A30" s="14">
        <v>25</v>
      </c>
      <c r="B30" s="15" t="s">
        <v>44</v>
      </c>
      <c r="C30" s="137">
        <v>17284</v>
      </c>
      <c r="D30" s="138">
        <f t="shared" si="12"/>
        <v>340.59999999999997</v>
      </c>
      <c r="E30" s="10">
        <f t="shared" si="12"/>
        <v>322.59999999999997</v>
      </c>
      <c r="F30" s="10">
        <f t="shared" si="12"/>
        <v>18</v>
      </c>
      <c r="G30" s="139">
        <f t="shared" si="1"/>
        <v>0</v>
      </c>
      <c r="H30" s="21">
        <v>0</v>
      </c>
      <c r="I30" s="21">
        <v>0</v>
      </c>
      <c r="J30" s="139">
        <f t="shared" si="13"/>
        <v>290.9</v>
      </c>
      <c r="K30" s="21">
        <v>282</v>
      </c>
      <c r="L30" s="21">
        <v>8.9</v>
      </c>
      <c r="M30" s="139">
        <f t="shared" si="14"/>
        <v>14.100000000000001</v>
      </c>
      <c r="N30" s="21">
        <v>10.9</v>
      </c>
      <c r="O30" s="21">
        <v>3.2</v>
      </c>
      <c r="P30" s="139">
        <f t="shared" si="15"/>
        <v>29.2</v>
      </c>
      <c r="Q30" s="21">
        <v>29.2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6.4</v>
      </c>
      <c r="W30" s="21">
        <v>0.5</v>
      </c>
      <c r="X30" s="21">
        <v>5.9</v>
      </c>
      <c r="Y30" s="140">
        <v>73.1</v>
      </c>
      <c r="Z30" s="141">
        <f t="shared" si="2"/>
        <v>413.69999999999993</v>
      </c>
      <c r="AA30" s="142">
        <f t="shared" si="3"/>
        <v>340.59999999999997</v>
      </c>
      <c r="AB30" s="19">
        <f t="shared" si="4"/>
        <v>311.4</v>
      </c>
      <c r="AC30" s="20">
        <f t="shared" si="5"/>
        <v>29.2</v>
      </c>
      <c r="AD30" s="143">
        <f t="shared" si="6"/>
        <v>635.680211420594</v>
      </c>
      <c r="AE30" s="40">
        <f t="shared" si="7"/>
        <v>581.182671275317</v>
      </c>
      <c r="AF30" s="41">
        <f t="shared" si="8"/>
        <v>54.497540145277</v>
      </c>
      <c r="AG30" s="144">
        <f t="shared" si="9"/>
        <v>772.1106971952429</v>
      </c>
      <c r="AH30" s="145">
        <f t="shared" si="10"/>
        <v>136.43048577464893</v>
      </c>
      <c r="AI30" s="166">
        <f t="shared" si="11"/>
        <v>8.573106283029947</v>
      </c>
    </row>
    <row r="31" spans="1:35" s="16" customFormat="1" ht="19.5" customHeight="1">
      <c r="A31" s="14">
        <v>26</v>
      </c>
      <c r="B31" s="15" t="s">
        <v>99</v>
      </c>
      <c r="C31" s="137">
        <v>10862</v>
      </c>
      <c r="D31" s="138">
        <f t="shared" si="12"/>
        <v>178.29999999999998</v>
      </c>
      <c r="E31" s="10">
        <f t="shared" si="12"/>
        <v>175.20000000000002</v>
      </c>
      <c r="F31" s="10">
        <f t="shared" si="12"/>
        <v>3.1</v>
      </c>
      <c r="G31" s="139">
        <f t="shared" si="1"/>
        <v>0</v>
      </c>
      <c r="H31" s="21">
        <v>0</v>
      </c>
      <c r="I31" s="21">
        <v>0</v>
      </c>
      <c r="J31" s="139">
        <f t="shared" si="13"/>
        <v>132.6</v>
      </c>
      <c r="K31" s="21">
        <v>131.5</v>
      </c>
      <c r="L31" s="21">
        <v>1.1</v>
      </c>
      <c r="M31" s="139">
        <f t="shared" si="14"/>
        <v>9.6</v>
      </c>
      <c r="N31" s="21">
        <v>8.9</v>
      </c>
      <c r="O31" s="21">
        <v>0.7</v>
      </c>
      <c r="P31" s="139">
        <f t="shared" si="15"/>
        <v>32</v>
      </c>
      <c r="Q31" s="21">
        <v>32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4.1</v>
      </c>
      <c r="W31" s="21">
        <v>2.8</v>
      </c>
      <c r="X31" s="21">
        <v>1.3</v>
      </c>
      <c r="Y31" s="140">
        <v>60.7</v>
      </c>
      <c r="Z31" s="141">
        <f t="shared" si="2"/>
        <v>239</v>
      </c>
      <c r="AA31" s="142">
        <f t="shared" si="3"/>
        <v>178.29999999999998</v>
      </c>
      <c r="AB31" s="19">
        <f t="shared" si="4"/>
        <v>146.29999999999998</v>
      </c>
      <c r="AC31" s="20">
        <f t="shared" si="5"/>
        <v>32</v>
      </c>
      <c r="AD31" s="143">
        <f t="shared" si="6"/>
        <v>529.5169308806671</v>
      </c>
      <c r="AE31" s="40">
        <f t="shared" si="7"/>
        <v>434.4830453608614</v>
      </c>
      <c r="AF31" s="41">
        <f t="shared" si="8"/>
        <v>95.03388551980565</v>
      </c>
      <c r="AG31" s="144">
        <f t="shared" si="9"/>
        <v>709.7843324760485</v>
      </c>
      <c r="AH31" s="145">
        <f t="shared" si="10"/>
        <v>180.26740159538136</v>
      </c>
      <c r="AI31" s="166">
        <f t="shared" si="11"/>
        <v>17.9472798653954</v>
      </c>
    </row>
    <row r="32" spans="1:35" s="16" customFormat="1" ht="19.5" customHeight="1">
      <c r="A32" s="14">
        <v>27</v>
      </c>
      <c r="B32" s="15" t="s">
        <v>46</v>
      </c>
      <c r="C32" s="137">
        <v>3848</v>
      </c>
      <c r="D32" s="138">
        <f t="shared" si="12"/>
        <v>65.3</v>
      </c>
      <c r="E32" s="10">
        <f t="shared" si="12"/>
        <v>64.8</v>
      </c>
      <c r="F32" s="10">
        <f t="shared" si="12"/>
        <v>0.5</v>
      </c>
      <c r="G32" s="139">
        <f>SUM(H32:I32)</f>
        <v>0</v>
      </c>
      <c r="H32" s="21">
        <v>0</v>
      </c>
      <c r="I32" s="21">
        <v>0</v>
      </c>
      <c r="J32" s="139">
        <f>SUM(K32:L32)</f>
        <v>48.1</v>
      </c>
      <c r="K32" s="21">
        <v>47.6</v>
      </c>
      <c r="L32" s="21">
        <v>0.5</v>
      </c>
      <c r="M32" s="139">
        <f>SUM(N32:O32)</f>
        <v>2.6</v>
      </c>
      <c r="N32" s="21">
        <v>2.6</v>
      </c>
      <c r="O32" s="21">
        <v>0</v>
      </c>
      <c r="P32" s="139">
        <f>SUM(Q32:R32)</f>
        <v>12.8</v>
      </c>
      <c r="Q32" s="21">
        <v>12.8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1.8</v>
      </c>
      <c r="W32" s="21">
        <v>1.8</v>
      </c>
      <c r="X32" s="21">
        <v>0</v>
      </c>
      <c r="Y32" s="140">
        <v>17.6</v>
      </c>
      <c r="Z32" s="141">
        <f>D32+Y32</f>
        <v>82.9</v>
      </c>
      <c r="AA32" s="142">
        <f>SUM(AB32:AC32)</f>
        <v>65.3</v>
      </c>
      <c r="AB32" s="19">
        <f>G32+J32+M32+S32+V32</f>
        <v>52.5</v>
      </c>
      <c r="AC32" s="20">
        <f>P32</f>
        <v>12.8</v>
      </c>
      <c r="AD32" s="143">
        <f t="shared" si="6"/>
        <v>547.4146603178862</v>
      </c>
      <c r="AE32" s="40">
        <f t="shared" si="7"/>
        <v>440.1113272081014</v>
      </c>
      <c r="AF32" s="41">
        <f t="shared" si="8"/>
        <v>107.30333310978472</v>
      </c>
      <c r="AG32" s="144">
        <f t="shared" si="9"/>
        <v>694.9567433438402</v>
      </c>
      <c r="AH32" s="145">
        <f t="shared" si="10"/>
        <v>147.54208302595399</v>
      </c>
      <c r="AI32" s="166">
        <f>AC32*100/AA32</f>
        <v>19.60183767228178</v>
      </c>
    </row>
    <row r="33" spans="1:35" s="13" customFormat="1" ht="19.5" customHeight="1">
      <c r="A33" s="14">
        <v>28</v>
      </c>
      <c r="B33" s="15" t="s">
        <v>100</v>
      </c>
      <c r="C33" s="137">
        <v>3000</v>
      </c>
      <c r="D33" s="138">
        <f t="shared" si="12"/>
        <v>71.9</v>
      </c>
      <c r="E33" s="10">
        <f t="shared" si="12"/>
        <v>67.89999999999999</v>
      </c>
      <c r="F33" s="10">
        <f t="shared" si="12"/>
        <v>4</v>
      </c>
      <c r="G33" s="139">
        <f t="shared" si="1"/>
        <v>0</v>
      </c>
      <c r="H33" s="21">
        <v>0</v>
      </c>
      <c r="I33" s="21">
        <v>0</v>
      </c>
      <c r="J33" s="139">
        <f t="shared" si="13"/>
        <v>60</v>
      </c>
      <c r="K33" s="18">
        <v>57.8</v>
      </c>
      <c r="L33" s="18">
        <v>2.2</v>
      </c>
      <c r="M33" s="139">
        <f t="shared" si="14"/>
        <v>7.5</v>
      </c>
      <c r="N33" s="18">
        <v>5.8</v>
      </c>
      <c r="O33" s="18">
        <v>1.7</v>
      </c>
      <c r="P33" s="139">
        <f t="shared" si="15"/>
        <v>4.3999999999999995</v>
      </c>
      <c r="Q33" s="18">
        <v>4.3</v>
      </c>
      <c r="R33" s="18">
        <v>0.1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18.4</v>
      </c>
      <c r="Z33" s="141">
        <f>D33+Y33</f>
        <v>90.30000000000001</v>
      </c>
      <c r="AA33" s="142">
        <f t="shared" si="3"/>
        <v>71.9</v>
      </c>
      <c r="AB33" s="19">
        <f t="shared" si="4"/>
        <v>67.5</v>
      </c>
      <c r="AC33" s="20">
        <f t="shared" si="5"/>
        <v>4.3999999999999995</v>
      </c>
      <c r="AD33" s="143">
        <f t="shared" si="6"/>
        <v>773.1182795698925</v>
      </c>
      <c r="AE33" s="40">
        <f t="shared" si="7"/>
        <v>725.8064516129032</v>
      </c>
      <c r="AF33" s="41">
        <f t="shared" si="8"/>
        <v>47.31182795698924</v>
      </c>
      <c r="AG33" s="144">
        <f t="shared" si="9"/>
        <v>970.967741935484</v>
      </c>
      <c r="AH33" s="145">
        <f t="shared" si="10"/>
        <v>197.84946236559136</v>
      </c>
      <c r="AI33" s="166">
        <f t="shared" si="11"/>
        <v>6.119610570236438</v>
      </c>
    </row>
    <row r="34" spans="1:35" s="13" customFormat="1" ht="19.5" customHeight="1">
      <c r="A34" s="164">
        <v>29</v>
      </c>
      <c r="B34" s="165" t="s">
        <v>49</v>
      </c>
      <c r="C34" s="137">
        <v>10449</v>
      </c>
      <c r="D34" s="138">
        <f t="shared" si="12"/>
        <v>134.09999999999997</v>
      </c>
      <c r="E34" s="10">
        <f t="shared" si="12"/>
        <v>131.4</v>
      </c>
      <c r="F34" s="10">
        <f t="shared" si="12"/>
        <v>2.7</v>
      </c>
      <c r="G34" s="139">
        <f t="shared" si="1"/>
        <v>0</v>
      </c>
      <c r="H34" s="21">
        <v>0</v>
      </c>
      <c r="I34" s="21">
        <v>0</v>
      </c>
      <c r="J34" s="139">
        <f t="shared" si="13"/>
        <v>96.89999999999999</v>
      </c>
      <c r="K34" s="18">
        <v>95.8</v>
      </c>
      <c r="L34" s="18">
        <v>1.1</v>
      </c>
      <c r="M34" s="139">
        <f t="shared" si="14"/>
        <v>8.2</v>
      </c>
      <c r="N34" s="18">
        <v>7.7</v>
      </c>
      <c r="O34" s="21">
        <v>0.5</v>
      </c>
      <c r="P34" s="139">
        <f t="shared" si="15"/>
        <v>28.299999999999997</v>
      </c>
      <c r="Q34" s="18">
        <v>27.9</v>
      </c>
      <c r="R34" s="18">
        <v>0.4</v>
      </c>
      <c r="S34" s="139">
        <f t="shared" si="16"/>
        <v>0</v>
      </c>
      <c r="T34" s="18">
        <v>0</v>
      </c>
      <c r="U34" s="18">
        <v>0</v>
      </c>
      <c r="V34" s="139">
        <f t="shared" si="17"/>
        <v>0.7</v>
      </c>
      <c r="W34" s="18">
        <v>0</v>
      </c>
      <c r="X34" s="18">
        <v>0.7</v>
      </c>
      <c r="Y34" s="140">
        <v>29.1</v>
      </c>
      <c r="Z34" s="141">
        <f t="shared" si="2"/>
        <v>163.19999999999996</v>
      </c>
      <c r="AA34" s="142">
        <f t="shared" si="3"/>
        <v>134.1</v>
      </c>
      <c r="AB34" s="19">
        <f t="shared" si="4"/>
        <v>105.8</v>
      </c>
      <c r="AC34" s="20">
        <f t="shared" si="5"/>
        <v>28.299999999999997</v>
      </c>
      <c r="AD34" s="143">
        <f t="shared" si="6"/>
        <v>413.9923869856353</v>
      </c>
      <c r="AE34" s="40">
        <f t="shared" si="7"/>
        <v>326.6248660930665</v>
      </c>
      <c r="AF34" s="41">
        <f t="shared" si="8"/>
        <v>87.36752089256882</v>
      </c>
      <c r="AG34" s="144">
        <f t="shared" si="9"/>
        <v>503.8296611189834</v>
      </c>
      <c r="AH34" s="145">
        <f t="shared" si="10"/>
        <v>89.83727413334816</v>
      </c>
      <c r="AI34" s="166">
        <f t="shared" si="11"/>
        <v>21.103653989560026</v>
      </c>
    </row>
    <row r="35" spans="1:35" s="16" customFormat="1" ht="19.5" customHeight="1">
      <c r="A35" s="14">
        <v>30</v>
      </c>
      <c r="B35" s="15" t="s">
        <v>50</v>
      </c>
      <c r="C35" s="137">
        <v>4630</v>
      </c>
      <c r="D35" s="138">
        <f>G35+J35+M35+P35+S35+V35</f>
        <v>85.1</v>
      </c>
      <c r="E35" s="10">
        <f>H35+K35+N35+Q35+T35+W35</f>
        <v>78.60000000000001</v>
      </c>
      <c r="F35" s="10">
        <f>I35+L35+O35+R35+U35+X35</f>
        <v>6.500000000000001</v>
      </c>
      <c r="G35" s="139">
        <f>SUM(H35:I35)</f>
        <v>0</v>
      </c>
      <c r="H35" s="21">
        <v>0</v>
      </c>
      <c r="I35" s="21">
        <v>0</v>
      </c>
      <c r="J35" s="139">
        <f>SUM(K35:L35)</f>
        <v>67.7</v>
      </c>
      <c r="K35" s="18">
        <v>63.3</v>
      </c>
      <c r="L35" s="18">
        <v>4.4</v>
      </c>
      <c r="M35" s="139">
        <f>SUM(N35:O35)</f>
        <v>7.300000000000001</v>
      </c>
      <c r="N35" s="18">
        <v>5.4</v>
      </c>
      <c r="O35" s="21">
        <v>1.9</v>
      </c>
      <c r="P35" s="139">
        <f>SUM(Q35:R35)</f>
        <v>10.1</v>
      </c>
      <c r="Q35" s="18">
        <v>9.9</v>
      </c>
      <c r="R35" s="18">
        <v>0.2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68.9</v>
      </c>
      <c r="Z35" s="141">
        <f>D35+Y35</f>
        <v>154</v>
      </c>
      <c r="AA35" s="142">
        <f>SUM(AB35:AC35)</f>
        <v>85.1</v>
      </c>
      <c r="AB35" s="19">
        <f>G35+J35+M35+S35+V35</f>
        <v>75</v>
      </c>
      <c r="AC35" s="20">
        <f>P35</f>
        <v>10.1</v>
      </c>
      <c r="AD35" s="143">
        <f t="shared" si="6"/>
        <v>592.907406117188</v>
      </c>
      <c r="AE35" s="40">
        <f t="shared" si="7"/>
        <v>522.538842053926</v>
      </c>
      <c r="AF35" s="41">
        <f t="shared" si="8"/>
        <v>70.36856406326204</v>
      </c>
      <c r="AG35" s="144">
        <f t="shared" si="9"/>
        <v>1072.9464223507282</v>
      </c>
      <c r="AH35" s="145">
        <f t="shared" si="10"/>
        <v>480.0390162335401</v>
      </c>
      <c r="AI35" s="166">
        <f>AC35*100/AA35</f>
        <v>11.868390129259696</v>
      </c>
    </row>
    <row r="36" spans="1:35" s="13" customFormat="1" ht="19.5" customHeight="1">
      <c r="A36" s="14">
        <v>31</v>
      </c>
      <c r="B36" s="15" t="s">
        <v>101</v>
      </c>
      <c r="C36" s="137">
        <v>6514</v>
      </c>
      <c r="D36" s="138">
        <f t="shared" si="12"/>
        <v>99.39999999999999</v>
      </c>
      <c r="E36" s="10">
        <f t="shared" si="12"/>
        <v>97.49999999999999</v>
      </c>
      <c r="F36" s="10">
        <f t="shared" si="12"/>
        <v>1.9000000000000001</v>
      </c>
      <c r="G36" s="139">
        <f t="shared" si="1"/>
        <v>0</v>
      </c>
      <c r="H36" s="21">
        <v>0</v>
      </c>
      <c r="I36" s="18">
        <v>0</v>
      </c>
      <c r="J36" s="139">
        <f t="shared" si="13"/>
        <v>72.1</v>
      </c>
      <c r="K36" s="18">
        <v>71.3</v>
      </c>
      <c r="L36" s="18">
        <v>0.8</v>
      </c>
      <c r="M36" s="139">
        <f t="shared" si="14"/>
        <v>4.2</v>
      </c>
      <c r="N36" s="18">
        <v>3.8</v>
      </c>
      <c r="O36" s="18">
        <v>0.4</v>
      </c>
      <c r="P36" s="139">
        <f t="shared" si="15"/>
        <v>14.1</v>
      </c>
      <c r="Q36" s="18">
        <v>13.6</v>
      </c>
      <c r="R36" s="18">
        <v>0.5</v>
      </c>
      <c r="S36" s="139">
        <f t="shared" si="16"/>
        <v>0</v>
      </c>
      <c r="T36" s="18">
        <v>0</v>
      </c>
      <c r="U36" s="18">
        <v>0</v>
      </c>
      <c r="V36" s="139">
        <f t="shared" si="17"/>
        <v>9</v>
      </c>
      <c r="W36" s="18">
        <v>8.8</v>
      </c>
      <c r="X36" s="18">
        <v>0.2</v>
      </c>
      <c r="Y36" s="140">
        <v>32.8</v>
      </c>
      <c r="Z36" s="141">
        <f t="shared" si="2"/>
        <v>132.2</v>
      </c>
      <c r="AA36" s="142">
        <f t="shared" si="3"/>
        <v>99.39999999999999</v>
      </c>
      <c r="AB36" s="19">
        <f t="shared" si="4"/>
        <v>85.3</v>
      </c>
      <c r="AC36" s="20">
        <f t="shared" si="5"/>
        <v>14.1</v>
      </c>
      <c r="AD36" s="143">
        <f t="shared" si="6"/>
        <v>492.2400388245664</v>
      </c>
      <c r="AE36" s="40">
        <f t="shared" si="7"/>
        <v>422.4152445848644</v>
      </c>
      <c r="AF36" s="41">
        <f t="shared" si="8"/>
        <v>69.82479423970209</v>
      </c>
      <c r="AG36" s="144">
        <f t="shared" si="9"/>
        <v>654.6693474105401</v>
      </c>
      <c r="AH36" s="145">
        <f t="shared" si="10"/>
        <v>162.42930858597362</v>
      </c>
      <c r="AI36" s="166">
        <f t="shared" si="11"/>
        <v>14.185110663983904</v>
      </c>
    </row>
    <row r="37" spans="1:35" s="13" customFormat="1" ht="19.5" customHeight="1">
      <c r="A37" s="164">
        <v>32</v>
      </c>
      <c r="B37" s="165" t="s">
        <v>102</v>
      </c>
      <c r="C37" s="137">
        <v>18882</v>
      </c>
      <c r="D37" s="138">
        <f t="shared" si="12"/>
        <v>329.4</v>
      </c>
      <c r="E37" s="10">
        <f t="shared" si="12"/>
        <v>289.4</v>
      </c>
      <c r="F37" s="10">
        <f t="shared" si="12"/>
        <v>40</v>
      </c>
      <c r="G37" s="139">
        <f t="shared" si="1"/>
        <v>0</v>
      </c>
      <c r="H37" s="18">
        <v>0</v>
      </c>
      <c r="I37" s="18">
        <v>0</v>
      </c>
      <c r="J37" s="139">
        <f t="shared" si="13"/>
        <v>262.3</v>
      </c>
      <c r="K37" s="18">
        <v>237.5</v>
      </c>
      <c r="L37" s="167">
        <v>24.8</v>
      </c>
      <c r="M37" s="139">
        <f t="shared" si="14"/>
        <v>32.9</v>
      </c>
      <c r="N37" s="18">
        <v>20.7</v>
      </c>
      <c r="O37" s="21">
        <v>12.2</v>
      </c>
      <c r="P37" s="139">
        <f t="shared" si="15"/>
        <v>34.2</v>
      </c>
      <c r="Q37" s="18">
        <v>31.2</v>
      </c>
      <c r="R37" s="21">
        <v>3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69.5</v>
      </c>
      <c r="Z37" s="141">
        <f t="shared" si="2"/>
        <v>398.9</v>
      </c>
      <c r="AA37" s="142">
        <f t="shared" si="3"/>
        <v>329.4</v>
      </c>
      <c r="AB37" s="19">
        <f t="shared" si="4"/>
        <v>295.2</v>
      </c>
      <c r="AC37" s="20">
        <f t="shared" si="5"/>
        <v>34.2</v>
      </c>
      <c r="AD37" s="143">
        <f t="shared" si="6"/>
        <v>562.7479319782282</v>
      </c>
      <c r="AE37" s="40">
        <f t="shared" si="7"/>
        <v>504.3205510624558</v>
      </c>
      <c r="AF37" s="41">
        <f t="shared" si="8"/>
        <v>58.427380915772325</v>
      </c>
      <c r="AG37" s="144">
        <f t="shared" si="9"/>
        <v>681.4819370556015</v>
      </c>
      <c r="AH37" s="145">
        <f t="shared" si="10"/>
        <v>118.73400507737357</v>
      </c>
      <c r="AI37" s="166">
        <f t="shared" si="11"/>
        <v>10.382513661202188</v>
      </c>
    </row>
    <row r="38" spans="1:35" s="13" customFormat="1" ht="19.5" customHeight="1" thickBot="1">
      <c r="A38" s="168">
        <v>33</v>
      </c>
      <c r="B38" s="169" t="s">
        <v>53</v>
      </c>
      <c r="C38" s="149">
        <v>14217</v>
      </c>
      <c r="D38" s="150">
        <f t="shared" si="12"/>
        <v>246.8</v>
      </c>
      <c r="E38" s="27">
        <f t="shared" si="12"/>
        <v>236.10000000000002</v>
      </c>
      <c r="F38" s="27">
        <f t="shared" si="12"/>
        <v>10.7</v>
      </c>
      <c r="G38" s="151">
        <f t="shared" si="1"/>
        <v>0</v>
      </c>
      <c r="H38" s="27">
        <v>0</v>
      </c>
      <c r="I38" s="27">
        <v>0</v>
      </c>
      <c r="J38" s="151">
        <f t="shared" si="13"/>
        <v>177.4</v>
      </c>
      <c r="K38" s="27">
        <v>175.5</v>
      </c>
      <c r="L38" s="27">
        <v>1.9</v>
      </c>
      <c r="M38" s="151">
        <f t="shared" si="14"/>
        <v>6.6</v>
      </c>
      <c r="N38" s="27">
        <v>6.3</v>
      </c>
      <c r="O38" s="27">
        <v>0.3</v>
      </c>
      <c r="P38" s="151">
        <f t="shared" si="15"/>
        <v>45.9</v>
      </c>
      <c r="Q38" s="27">
        <v>45.4</v>
      </c>
      <c r="R38" s="27">
        <v>0.5</v>
      </c>
      <c r="S38" s="151">
        <f t="shared" si="16"/>
        <v>0</v>
      </c>
      <c r="T38" s="27">
        <v>0</v>
      </c>
      <c r="U38" s="27">
        <v>0</v>
      </c>
      <c r="V38" s="151">
        <f t="shared" si="17"/>
        <v>16.9</v>
      </c>
      <c r="W38" s="27">
        <v>8.9</v>
      </c>
      <c r="X38" s="27">
        <v>8</v>
      </c>
      <c r="Y38" s="152">
        <v>65.5</v>
      </c>
      <c r="Z38" s="153">
        <f t="shared" si="2"/>
        <v>312.3</v>
      </c>
      <c r="AA38" s="154">
        <f t="shared" si="3"/>
        <v>246.8</v>
      </c>
      <c r="AB38" s="28">
        <f t="shared" si="4"/>
        <v>200.9</v>
      </c>
      <c r="AC38" s="29">
        <f t="shared" si="5"/>
        <v>45.9</v>
      </c>
      <c r="AD38" s="155">
        <f t="shared" si="6"/>
        <v>559.9838448744914</v>
      </c>
      <c r="AE38" s="42">
        <f t="shared" si="7"/>
        <v>455.8377408236845</v>
      </c>
      <c r="AF38" s="43">
        <f t="shared" si="8"/>
        <v>104.14610405080695</v>
      </c>
      <c r="AG38" s="144">
        <f t="shared" si="9"/>
        <v>708.6019236398042</v>
      </c>
      <c r="AH38" s="157">
        <f t="shared" si="10"/>
        <v>148.61807876531276</v>
      </c>
      <c r="AI38" s="170">
        <f t="shared" si="11"/>
        <v>18.59805510534846</v>
      </c>
    </row>
    <row r="39" spans="1:34" s="13" customFormat="1" ht="15" customHeight="1">
      <c r="A39" s="30"/>
      <c r="C39" s="171"/>
      <c r="D39" s="46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171"/>
      <c r="D40" s="46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171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171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171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171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171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171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171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171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171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171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171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171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171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171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171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171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171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171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171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171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rowBreaks count="1" manualBreakCount="1">
    <brk id="38" max="255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K34" sqref="K34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103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1322174</v>
      </c>
      <c r="D5" s="120">
        <f>SUM(E5:F5)</f>
        <v>28332.500000000007</v>
      </c>
      <c r="E5" s="48">
        <f>SUM(E6:E38)</f>
        <v>26822.300000000007</v>
      </c>
      <c r="F5" s="48">
        <f>SUM(F6:F38)</f>
        <v>1510.2000000000003</v>
      </c>
      <c r="G5" s="121">
        <f aca="true" t="shared" si="0" ref="G5:AC5">SUM(G6:G38)</f>
        <v>763.6</v>
      </c>
      <c r="H5" s="49">
        <f t="shared" si="0"/>
        <v>763.6</v>
      </c>
      <c r="I5" s="49">
        <f t="shared" si="0"/>
        <v>0</v>
      </c>
      <c r="J5" s="121">
        <f t="shared" si="0"/>
        <v>21637.3</v>
      </c>
      <c r="K5" s="49">
        <f t="shared" si="0"/>
        <v>20669.000000000007</v>
      </c>
      <c r="L5" s="49">
        <f t="shared" si="0"/>
        <v>968.3</v>
      </c>
      <c r="M5" s="121">
        <f t="shared" si="0"/>
        <v>1081.3</v>
      </c>
      <c r="N5" s="49">
        <f t="shared" si="0"/>
        <v>907.2000000000002</v>
      </c>
      <c r="O5" s="49">
        <f t="shared" si="0"/>
        <v>174.1</v>
      </c>
      <c r="P5" s="121">
        <f t="shared" si="0"/>
        <v>4382.8</v>
      </c>
      <c r="Q5" s="49">
        <f t="shared" si="0"/>
        <v>4244</v>
      </c>
      <c r="R5" s="49">
        <f t="shared" si="0"/>
        <v>138.8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467.50000000000006</v>
      </c>
      <c r="W5" s="49">
        <f t="shared" si="0"/>
        <v>238.50000000000003</v>
      </c>
      <c r="X5" s="49">
        <f t="shared" si="0"/>
        <v>229</v>
      </c>
      <c r="Y5" s="122">
        <f t="shared" si="0"/>
        <v>12424.399999999998</v>
      </c>
      <c r="Z5" s="123">
        <f t="shared" si="0"/>
        <v>40756.89999999999</v>
      </c>
      <c r="AA5" s="124">
        <f t="shared" si="0"/>
        <v>28332.499999999993</v>
      </c>
      <c r="AB5" s="50">
        <f t="shared" si="0"/>
        <v>23949.700000000004</v>
      </c>
      <c r="AC5" s="51">
        <f t="shared" si="0"/>
        <v>4382.8</v>
      </c>
      <c r="AD5" s="125">
        <f>AA5/C5/31*1000000</f>
        <v>691.2491191803995</v>
      </c>
      <c r="AE5" s="52">
        <f>AB5/C5/31*1000000</f>
        <v>584.318681007141</v>
      </c>
      <c r="AF5" s="53">
        <f>AC5/C5/31*1000000</f>
        <v>106.93043817325884</v>
      </c>
      <c r="AG5" s="126">
        <f>Z5/C5/31*1000000</f>
        <v>994.376466091013</v>
      </c>
      <c r="AH5" s="127">
        <f>Y5/C5/31*1000000</f>
        <v>303.1273469106135</v>
      </c>
      <c r="AI5" s="54">
        <f>AC5*100/AA5</f>
        <v>15.46916085767229</v>
      </c>
    </row>
    <row r="6" spans="1:35" s="13" customFormat="1" ht="19.5" customHeight="1" thickTop="1">
      <c r="A6" s="8">
        <v>1</v>
      </c>
      <c r="B6" s="9" t="s">
        <v>20</v>
      </c>
      <c r="C6" s="128">
        <v>295207</v>
      </c>
      <c r="D6" s="129">
        <f>G6+J6+M6+P6+S6+V6</f>
        <v>6419.3</v>
      </c>
      <c r="E6" s="10">
        <f>H6+K6+N6+Q6+T6+W6</f>
        <v>6354.6</v>
      </c>
      <c r="F6" s="10">
        <f>I6+L6+O6+R6+U6+X6</f>
        <v>64.7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4894.5</v>
      </c>
      <c r="K6" s="10">
        <v>4842.2</v>
      </c>
      <c r="L6" s="10">
        <v>52.3</v>
      </c>
      <c r="M6" s="130">
        <f>SUM(N6:O6)</f>
        <v>330.70000000000005</v>
      </c>
      <c r="N6" s="10">
        <v>329.6</v>
      </c>
      <c r="O6" s="10">
        <v>1.1</v>
      </c>
      <c r="P6" s="130">
        <f>SUM(Q6:R6)</f>
        <v>1122</v>
      </c>
      <c r="Q6" s="10">
        <v>1120.3</v>
      </c>
      <c r="R6" s="10">
        <v>1.7</v>
      </c>
      <c r="S6" s="130">
        <f>SUM(T6:U6)</f>
        <v>0</v>
      </c>
      <c r="T6" s="10">
        <v>0</v>
      </c>
      <c r="U6" s="10">
        <v>0</v>
      </c>
      <c r="V6" s="130">
        <f>SUM(W6:X6)</f>
        <v>72.1</v>
      </c>
      <c r="W6" s="10">
        <v>62.5</v>
      </c>
      <c r="X6" s="10">
        <v>9.6</v>
      </c>
      <c r="Y6" s="131">
        <v>3923</v>
      </c>
      <c r="Z6" s="132">
        <f aca="true" t="shared" si="2" ref="Z6:Z38">D6+Y6</f>
        <v>10342.3</v>
      </c>
      <c r="AA6" s="133">
        <f aca="true" t="shared" si="3" ref="AA6:AA38">SUM(AB6:AC6)</f>
        <v>6419.3</v>
      </c>
      <c r="AB6" s="11">
        <f aca="true" t="shared" si="4" ref="AB6:AB38">G6+J6+M6+S6+V6</f>
        <v>5297.3</v>
      </c>
      <c r="AC6" s="12">
        <f aca="true" t="shared" si="5" ref="AC6:AC38">P6</f>
        <v>1122</v>
      </c>
      <c r="AD6" s="134">
        <f aca="true" t="shared" si="6" ref="AD6:AD38">AA6/C6/31*1000000</f>
        <v>701.4542119542799</v>
      </c>
      <c r="AE6" s="36">
        <f aca="true" t="shared" si="7" ref="AE6:AE38">AB6/C6/31*1000000</f>
        <v>578.8502479998452</v>
      </c>
      <c r="AF6" s="37">
        <f aca="true" t="shared" si="8" ref="AF6:AF38">AC6/C6/31*1000000</f>
        <v>122.6039639544346</v>
      </c>
      <c r="AG6" s="135">
        <f aca="true" t="shared" si="9" ref="AG6:AG38">Z6/C6/31*1000000</f>
        <v>1130.1309950142147</v>
      </c>
      <c r="AH6" s="136">
        <f aca="true" t="shared" si="10" ref="AH6:AH38">Y6/C6/31*1000000</f>
        <v>428.6767830599349</v>
      </c>
      <c r="AI6" s="38">
        <f aca="true" t="shared" si="11" ref="AI6:AI38">AC6*100/AA6</f>
        <v>17.47854127397068</v>
      </c>
    </row>
    <row r="7" spans="1:35" s="16" customFormat="1" ht="19.5" customHeight="1">
      <c r="A7" s="14">
        <v>2</v>
      </c>
      <c r="B7" s="39" t="s">
        <v>21</v>
      </c>
      <c r="C7" s="137">
        <v>58316</v>
      </c>
      <c r="D7" s="129">
        <f aca="true" t="shared" si="12" ref="D7:F38">G7+J7+M7+P7+S7+V7</f>
        <v>1536.0000000000002</v>
      </c>
      <c r="E7" s="10">
        <f t="shared" si="12"/>
        <v>1293.1000000000001</v>
      </c>
      <c r="F7" s="10">
        <f t="shared" si="12"/>
        <v>242.9</v>
      </c>
      <c r="G7" s="130">
        <f>SUM(H7:I7)</f>
        <v>0</v>
      </c>
      <c r="H7" s="10">
        <v>0</v>
      </c>
      <c r="I7" s="10">
        <v>0</v>
      </c>
      <c r="J7" s="130">
        <f>SUM(K7:L7)</f>
        <v>1188.7</v>
      </c>
      <c r="K7" s="10">
        <v>1068.9</v>
      </c>
      <c r="L7" s="10">
        <v>119.8</v>
      </c>
      <c r="M7" s="130">
        <f>SUM(N7:O7)</f>
        <v>54.4</v>
      </c>
      <c r="N7" s="10">
        <v>24.7</v>
      </c>
      <c r="O7" s="10">
        <v>29.7</v>
      </c>
      <c r="P7" s="130">
        <f>SUM(Q7:R7)</f>
        <v>245.9</v>
      </c>
      <c r="Q7" s="10">
        <v>190.9</v>
      </c>
      <c r="R7" s="10">
        <v>55</v>
      </c>
      <c r="S7" s="130">
        <f>SUM(T7:U7)</f>
        <v>0</v>
      </c>
      <c r="T7" s="10">
        <v>0</v>
      </c>
      <c r="U7" s="10">
        <v>0</v>
      </c>
      <c r="V7" s="130">
        <f>SUM(W7:X7)</f>
        <v>47</v>
      </c>
      <c r="W7" s="10">
        <v>8.6</v>
      </c>
      <c r="X7" s="10">
        <v>38.4</v>
      </c>
      <c r="Y7" s="131">
        <v>538.5</v>
      </c>
      <c r="Z7" s="132">
        <f>D7+Y7</f>
        <v>2074.5</v>
      </c>
      <c r="AA7" s="133">
        <f>SUM(AB7:AC7)</f>
        <v>1536.0000000000002</v>
      </c>
      <c r="AB7" s="11">
        <f>G7+J7+M7+S7+V7</f>
        <v>1290.1000000000001</v>
      </c>
      <c r="AC7" s="12">
        <f>P7</f>
        <v>245.9</v>
      </c>
      <c r="AD7" s="134">
        <f t="shared" si="6"/>
        <v>849.6533900949001</v>
      </c>
      <c r="AE7" s="36">
        <f t="shared" si="7"/>
        <v>713.6314053134314</v>
      </c>
      <c r="AF7" s="37">
        <f t="shared" si="8"/>
        <v>136.02198478146872</v>
      </c>
      <c r="AG7" s="135">
        <f t="shared" si="9"/>
        <v>1147.529920411374</v>
      </c>
      <c r="AH7" s="136">
        <f t="shared" si="10"/>
        <v>297.87653031647375</v>
      </c>
      <c r="AI7" s="38">
        <f>AC7*100/AA7</f>
        <v>16.009114583333332</v>
      </c>
    </row>
    <row r="8" spans="1:35" s="16" customFormat="1" ht="19.5" customHeight="1">
      <c r="A8" s="14">
        <v>3</v>
      </c>
      <c r="B8" s="15" t="s">
        <v>22</v>
      </c>
      <c r="C8" s="137">
        <v>39410</v>
      </c>
      <c r="D8" s="129">
        <f t="shared" si="12"/>
        <v>895.5999999999999</v>
      </c>
      <c r="E8" s="10">
        <f t="shared" si="12"/>
        <v>820.9</v>
      </c>
      <c r="F8" s="10">
        <f t="shared" si="12"/>
        <v>74.69999999999999</v>
      </c>
      <c r="G8" s="130">
        <f>SUM(H8:I8)</f>
        <v>0</v>
      </c>
      <c r="H8" s="10">
        <v>0</v>
      </c>
      <c r="I8" s="10">
        <v>0</v>
      </c>
      <c r="J8" s="130">
        <f>SUM(K8:L8)</f>
        <v>811.8</v>
      </c>
      <c r="K8" s="10">
        <v>753</v>
      </c>
      <c r="L8" s="10">
        <v>58.8</v>
      </c>
      <c r="M8" s="130">
        <f>SUM(N8:O8)</f>
        <v>63.9</v>
      </c>
      <c r="N8" s="10">
        <v>59.6</v>
      </c>
      <c r="O8" s="10">
        <v>4.3</v>
      </c>
      <c r="P8" s="130">
        <f>SUM(Q8:R8)</f>
        <v>19.9</v>
      </c>
      <c r="Q8" s="10">
        <v>8.3</v>
      </c>
      <c r="R8" s="10">
        <v>11.6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73.8</v>
      </c>
      <c r="Z8" s="132">
        <f>D8+Y8</f>
        <v>969.3999999999999</v>
      </c>
      <c r="AA8" s="133">
        <f>SUM(AB8:AC8)</f>
        <v>895.5999999999999</v>
      </c>
      <c r="AB8" s="11">
        <f>G8+J8+M8+S8+V8</f>
        <v>875.6999999999999</v>
      </c>
      <c r="AC8" s="12">
        <f>P8</f>
        <v>19.9</v>
      </c>
      <c r="AD8" s="134">
        <f t="shared" si="6"/>
        <v>733.0708596966546</v>
      </c>
      <c r="AE8" s="36">
        <f t="shared" si="7"/>
        <v>716.7822150919612</v>
      </c>
      <c r="AF8" s="37">
        <f t="shared" si="8"/>
        <v>16.28864460469342</v>
      </c>
      <c r="AG8" s="135">
        <f t="shared" si="9"/>
        <v>793.4779939592866</v>
      </c>
      <c r="AH8" s="136">
        <f t="shared" si="10"/>
        <v>60.407134262631885</v>
      </c>
      <c r="AI8" s="38">
        <f>AC8*100/AA8</f>
        <v>2.2219740955783833</v>
      </c>
    </row>
    <row r="9" spans="1:35" s="13" customFormat="1" ht="19.5" customHeight="1">
      <c r="A9" s="17">
        <v>4</v>
      </c>
      <c r="B9" s="15" t="s">
        <v>23</v>
      </c>
      <c r="C9" s="137">
        <v>101626</v>
      </c>
      <c r="D9" s="138">
        <f t="shared" si="12"/>
        <v>1841.1000000000001</v>
      </c>
      <c r="E9" s="10">
        <f t="shared" si="12"/>
        <v>1794.1000000000001</v>
      </c>
      <c r="F9" s="10">
        <f t="shared" si="12"/>
        <v>47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1613.4</v>
      </c>
      <c r="K9" s="18">
        <v>1587.4</v>
      </c>
      <c r="L9" s="18">
        <v>26</v>
      </c>
      <c r="M9" s="139">
        <f aca="true" t="shared" si="14" ref="M9:M38">SUM(N9:O9)</f>
        <v>74</v>
      </c>
      <c r="N9" s="18">
        <v>71.2</v>
      </c>
      <c r="O9" s="18">
        <v>2.8</v>
      </c>
      <c r="P9" s="139">
        <f aca="true" t="shared" si="15" ref="P9:P38">SUM(Q9:R9)</f>
        <v>135.5</v>
      </c>
      <c r="Q9" s="18">
        <v>135.5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18.2</v>
      </c>
      <c r="W9" s="18">
        <v>0</v>
      </c>
      <c r="X9" s="18">
        <v>18.2</v>
      </c>
      <c r="Y9" s="140">
        <v>1234.6</v>
      </c>
      <c r="Z9" s="141">
        <f t="shared" si="2"/>
        <v>3075.7</v>
      </c>
      <c r="AA9" s="142">
        <f t="shared" si="3"/>
        <v>1841.1000000000001</v>
      </c>
      <c r="AB9" s="19">
        <f t="shared" si="4"/>
        <v>1705.6000000000001</v>
      </c>
      <c r="AC9" s="20">
        <f t="shared" si="5"/>
        <v>135.5</v>
      </c>
      <c r="AD9" s="143">
        <f t="shared" si="6"/>
        <v>584.4008676976872</v>
      </c>
      <c r="AE9" s="40">
        <f t="shared" si="7"/>
        <v>541.3905382353894</v>
      </c>
      <c r="AF9" s="41">
        <f t="shared" si="8"/>
        <v>43.01032946229788</v>
      </c>
      <c r="AG9" s="144">
        <f t="shared" si="9"/>
        <v>976.2868658833178</v>
      </c>
      <c r="AH9" s="145">
        <f t="shared" si="10"/>
        <v>391.8859981856307</v>
      </c>
      <c r="AI9" s="24">
        <f t="shared" si="11"/>
        <v>7.3597305958394434</v>
      </c>
    </row>
    <row r="10" spans="1:35" s="13" customFormat="1" ht="19.5" customHeight="1">
      <c r="A10" s="17">
        <v>5</v>
      </c>
      <c r="B10" s="15" t="s">
        <v>104</v>
      </c>
      <c r="C10" s="137">
        <v>94094</v>
      </c>
      <c r="D10" s="138">
        <f t="shared" si="12"/>
        <v>1634.5</v>
      </c>
      <c r="E10" s="10">
        <f t="shared" si="12"/>
        <v>1571.5</v>
      </c>
      <c r="F10" s="10">
        <f t="shared" si="12"/>
        <v>63</v>
      </c>
      <c r="G10" s="139">
        <f t="shared" si="1"/>
        <v>0</v>
      </c>
      <c r="H10" s="18">
        <v>0</v>
      </c>
      <c r="I10" s="18">
        <v>0</v>
      </c>
      <c r="J10" s="139">
        <f t="shared" si="13"/>
        <v>1174.8</v>
      </c>
      <c r="K10" s="18">
        <v>1129.8</v>
      </c>
      <c r="L10" s="18">
        <v>45</v>
      </c>
      <c r="M10" s="139">
        <f t="shared" si="14"/>
        <v>68</v>
      </c>
      <c r="N10" s="18">
        <v>50</v>
      </c>
      <c r="O10" s="18">
        <v>18</v>
      </c>
      <c r="P10" s="139">
        <f t="shared" si="15"/>
        <v>391.7</v>
      </c>
      <c r="Q10" s="18">
        <v>391.7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793.2</v>
      </c>
      <c r="Z10" s="141">
        <f t="shared" si="2"/>
        <v>2427.7</v>
      </c>
      <c r="AA10" s="142">
        <f t="shared" si="3"/>
        <v>1634.5</v>
      </c>
      <c r="AB10" s="19">
        <f t="shared" si="4"/>
        <v>1242.8</v>
      </c>
      <c r="AC10" s="20">
        <f t="shared" si="5"/>
        <v>391.7</v>
      </c>
      <c r="AD10" s="143">
        <f t="shared" si="6"/>
        <v>560.352482109517</v>
      </c>
      <c r="AE10" s="40">
        <f t="shared" si="7"/>
        <v>426.0667266844343</v>
      </c>
      <c r="AF10" s="41">
        <f t="shared" si="8"/>
        <v>134.28575542508284</v>
      </c>
      <c r="AG10" s="144">
        <f t="shared" si="9"/>
        <v>832.2837080558426</v>
      </c>
      <c r="AH10" s="145">
        <f t="shared" si="10"/>
        <v>271.9312259463255</v>
      </c>
      <c r="AI10" s="24">
        <f t="shared" si="11"/>
        <v>23.964515142245336</v>
      </c>
    </row>
    <row r="11" spans="1:35" s="13" customFormat="1" ht="19.5" customHeight="1">
      <c r="A11" s="17">
        <v>6</v>
      </c>
      <c r="B11" s="15" t="s">
        <v>57</v>
      </c>
      <c r="C11" s="137">
        <v>37849</v>
      </c>
      <c r="D11" s="138">
        <f t="shared" si="12"/>
        <v>1002.3000000000001</v>
      </c>
      <c r="E11" s="10">
        <f t="shared" si="12"/>
        <v>883.5000000000001</v>
      </c>
      <c r="F11" s="10">
        <f t="shared" si="12"/>
        <v>118.8</v>
      </c>
      <c r="G11" s="139">
        <f>SUM(H11:I11)</f>
        <v>0</v>
      </c>
      <c r="H11" s="21">
        <v>0</v>
      </c>
      <c r="I11" s="18">
        <v>0</v>
      </c>
      <c r="J11" s="139">
        <f t="shared" si="13"/>
        <v>836.2</v>
      </c>
      <c r="K11" s="18">
        <v>758.6</v>
      </c>
      <c r="L11" s="18">
        <v>77.6</v>
      </c>
      <c r="M11" s="139">
        <f t="shared" si="14"/>
        <v>64.2</v>
      </c>
      <c r="N11" s="18">
        <v>32.2</v>
      </c>
      <c r="O11" s="18">
        <v>32</v>
      </c>
      <c r="P11" s="139">
        <f t="shared" si="15"/>
        <v>101.9</v>
      </c>
      <c r="Q11" s="18">
        <v>92.7</v>
      </c>
      <c r="R11" s="18">
        <v>9.2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373.7</v>
      </c>
      <c r="Z11" s="141">
        <f t="shared" si="2"/>
        <v>1376</v>
      </c>
      <c r="AA11" s="142">
        <f t="shared" si="3"/>
        <v>1002.3000000000001</v>
      </c>
      <c r="AB11" s="19">
        <f t="shared" si="4"/>
        <v>900.4000000000001</v>
      </c>
      <c r="AC11" s="20">
        <f t="shared" si="5"/>
        <v>101.9</v>
      </c>
      <c r="AD11" s="143">
        <f t="shared" si="6"/>
        <v>854.2433899050471</v>
      </c>
      <c r="AE11" s="40">
        <f t="shared" si="7"/>
        <v>767.3957380729368</v>
      </c>
      <c r="AF11" s="41">
        <f t="shared" si="8"/>
        <v>86.84765183211046</v>
      </c>
      <c r="AG11" s="144">
        <f t="shared" si="9"/>
        <v>1172.7415988320313</v>
      </c>
      <c r="AH11" s="145">
        <f t="shared" si="10"/>
        <v>318.49820892698403</v>
      </c>
      <c r="AI11" s="24">
        <f t="shared" si="11"/>
        <v>10.166616781402773</v>
      </c>
    </row>
    <row r="12" spans="1:35" s="13" customFormat="1" ht="19.5" customHeight="1">
      <c r="A12" s="17">
        <v>7</v>
      </c>
      <c r="B12" s="15" t="s">
        <v>26</v>
      </c>
      <c r="C12" s="137">
        <v>29824</v>
      </c>
      <c r="D12" s="138">
        <f>G12+J12+M12+P12+S12+V12</f>
        <v>648.4</v>
      </c>
      <c r="E12" s="10">
        <f>H12+K12+N12+Q12+T12+W12</f>
        <v>584.1</v>
      </c>
      <c r="F12" s="10">
        <f>I12+L12+O12+R12+U12+X12</f>
        <v>64.3</v>
      </c>
      <c r="G12" s="139">
        <f>SUM(H12:I12)</f>
        <v>0</v>
      </c>
      <c r="H12" s="21">
        <v>0</v>
      </c>
      <c r="I12" s="18">
        <v>0</v>
      </c>
      <c r="J12" s="139">
        <f>SUM(K12:L12)</f>
        <v>491.8</v>
      </c>
      <c r="K12" s="18">
        <v>451.7</v>
      </c>
      <c r="L12" s="18">
        <v>40.1</v>
      </c>
      <c r="M12" s="139">
        <f>SUM(N12:O12)</f>
        <v>30.799999999999997</v>
      </c>
      <c r="N12" s="18">
        <v>27.4</v>
      </c>
      <c r="O12" s="18">
        <v>3.4</v>
      </c>
      <c r="P12" s="139">
        <f>SUM(Q12:R12)</f>
        <v>110.3</v>
      </c>
      <c r="Q12" s="18">
        <v>99.3</v>
      </c>
      <c r="R12" s="18">
        <v>11</v>
      </c>
      <c r="S12" s="139">
        <f>SUM(T12:U12)</f>
        <v>0</v>
      </c>
      <c r="T12" s="18">
        <v>0</v>
      </c>
      <c r="U12" s="18">
        <v>0</v>
      </c>
      <c r="V12" s="139">
        <f>SUM(W12:X12)</f>
        <v>15.5</v>
      </c>
      <c r="W12" s="18">
        <v>5.7</v>
      </c>
      <c r="X12" s="18">
        <v>9.8</v>
      </c>
      <c r="Y12" s="140">
        <v>269.6</v>
      </c>
      <c r="Z12" s="141">
        <f>D12+Y12</f>
        <v>918</v>
      </c>
      <c r="AA12" s="142">
        <f>SUM(AB12:AC12)</f>
        <v>648.4</v>
      </c>
      <c r="AB12" s="19">
        <f>G12+J12+M12+S12+V12</f>
        <v>538.1</v>
      </c>
      <c r="AC12" s="20">
        <f>P12</f>
        <v>110.3</v>
      </c>
      <c r="AD12" s="143">
        <f t="shared" si="6"/>
        <v>701.3187041395543</v>
      </c>
      <c r="AE12" s="40">
        <f t="shared" si="7"/>
        <v>582.0166482071162</v>
      </c>
      <c r="AF12" s="41">
        <f t="shared" si="8"/>
        <v>119.30205593243804</v>
      </c>
      <c r="AG12" s="144">
        <f t="shared" si="9"/>
        <v>992.921916101343</v>
      </c>
      <c r="AH12" s="145">
        <f t="shared" si="10"/>
        <v>291.60321196178876</v>
      </c>
      <c r="AI12" s="24">
        <f>AC12*100/AA12</f>
        <v>17.01110425663171</v>
      </c>
    </row>
    <row r="13" spans="1:35" s="13" customFormat="1" ht="19.5" customHeight="1">
      <c r="A13" s="17">
        <v>8</v>
      </c>
      <c r="B13" s="15" t="s">
        <v>105</v>
      </c>
      <c r="C13" s="137">
        <v>127848</v>
      </c>
      <c r="D13" s="138">
        <f t="shared" si="12"/>
        <v>2665.5</v>
      </c>
      <c r="E13" s="10">
        <f t="shared" si="12"/>
        <v>2538.1</v>
      </c>
      <c r="F13" s="10">
        <f t="shared" si="12"/>
        <v>127.39999999999999</v>
      </c>
      <c r="G13" s="139">
        <f t="shared" si="1"/>
        <v>0</v>
      </c>
      <c r="H13" s="18">
        <v>0</v>
      </c>
      <c r="I13" s="18">
        <v>0</v>
      </c>
      <c r="J13" s="139">
        <f t="shared" si="13"/>
        <v>2200.3</v>
      </c>
      <c r="K13" s="18">
        <v>2104.9</v>
      </c>
      <c r="L13" s="18">
        <v>95.4</v>
      </c>
      <c r="M13" s="139">
        <f t="shared" si="14"/>
        <v>115.19999999999999</v>
      </c>
      <c r="N13" s="18">
        <v>105.6</v>
      </c>
      <c r="O13" s="18">
        <v>9.6</v>
      </c>
      <c r="P13" s="139">
        <f t="shared" si="15"/>
        <v>328.20000000000005</v>
      </c>
      <c r="Q13" s="18">
        <v>327.6</v>
      </c>
      <c r="R13" s="18">
        <v>0.6</v>
      </c>
      <c r="S13" s="139">
        <f t="shared" si="16"/>
        <v>0</v>
      </c>
      <c r="T13" s="18">
        <v>0</v>
      </c>
      <c r="U13" s="18">
        <v>0</v>
      </c>
      <c r="V13" s="139">
        <f t="shared" si="17"/>
        <v>21.8</v>
      </c>
      <c r="W13" s="18">
        <v>0</v>
      </c>
      <c r="X13" s="18">
        <v>21.8</v>
      </c>
      <c r="Y13" s="140">
        <v>860.4</v>
      </c>
      <c r="Z13" s="141">
        <f t="shared" si="2"/>
        <v>3525.9</v>
      </c>
      <c r="AA13" s="142">
        <f t="shared" si="3"/>
        <v>2665.5</v>
      </c>
      <c r="AB13" s="19">
        <f t="shared" si="4"/>
        <v>2337.3</v>
      </c>
      <c r="AC13" s="20">
        <f t="shared" si="5"/>
        <v>328.20000000000005</v>
      </c>
      <c r="AD13" s="143">
        <f t="shared" si="6"/>
        <v>672.5476422606683</v>
      </c>
      <c r="AE13" s="40">
        <f t="shared" si="7"/>
        <v>589.7376118011107</v>
      </c>
      <c r="AF13" s="41">
        <f t="shared" si="8"/>
        <v>82.81003045955782</v>
      </c>
      <c r="AG13" s="144">
        <f t="shared" si="9"/>
        <v>889.6401169937689</v>
      </c>
      <c r="AH13" s="145">
        <f t="shared" si="10"/>
        <v>217.09247473310037</v>
      </c>
      <c r="AI13" s="24">
        <f t="shared" si="11"/>
        <v>12.312886888013509</v>
      </c>
    </row>
    <row r="14" spans="1:35" s="16" customFormat="1" ht="19.5" customHeight="1">
      <c r="A14" s="14">
        <v>9</v>
      </c>
      <c r="B14" s="15" t="s">
        <v>107</v>
      </c>
      <c r="C14" s="137">
        <v>20797</v>
      </c>
      <c r="D14" s="138">
        <f t="shared" si="12"/>
        <v>391.90000000000003</v>
      </c>
      <c r="E14" s="10">
        <f>H14+K14+N14+Q14+T14+W14</f>
        <v>300.6</v>
      </c>
      <c r="F14" s="10">
        <f t="shared" si="12"/>
        <v>91.3</v>
      </c>
      <c r="G14" s="139">
        <f t="shared" si="1"/>
        <v>0</v>
      </c>
      <c r="H14" s="21">
        <v>0</v>
      </c>
      <c r="I14" s="21">
        <v>0</v>
      </c>
      <c r="J14" s="139">
        <f t="shared" si="13"/>
        <v>324.1</v>
      </c>
      <c r="K14" s="21">
        <v>248.4</v>
      </c>
      <c r="L14" s="21">
        <v>75.7</v>
      </c>
      <c r="M14" s="139">
        <f t="shared" si="14"/>
        <v>5.5</v>
      </c>
      <c r="N14" s="21">
        <v>0</v>
      </c>
      <c r="O14" s="21">
        <v>5.5</v>
      </c>
      <c r="P14" s="139">
        <f t="shared" si="15"/>
        <v>62.300000000000004</v>
      </c>
      <c r="Q14" s="21">
        <v>52.2</v>
      </c>
      <c r="R14" s="21">
        <v>10.1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68.3</v>
      </c>
      <c r="Z14" s="141">
        <f t="shared" si="2"/>
        <v>460.20000000000005</v>
      </c>
      <c r="AA14" s="142">
        <f t="shared" si="3"/>
        <v>391.90000000000003</v>
      </c>
      <c r="AB14" s="19">
        <f>G14+J14+M14+S14+V14</f>
        <v>329.6</v>
      </c>
      <c r="AC14" s="20">
        <f>P14</f>
        <v>62.300000000000004</v>
      </c>
      <c r="AD14" s="146">
        <f t="shared" si="6"/>
        <v>607.873033796748</v>
      </c>
      <c r="AE14" s="40">
        <f t="shared" si="7"/>
        <v>511.2399896387041</v>
      </c>
      <c r="AF14" s="41">
        <f t="shared" si="8"/>
        <v>96.6330441580439</v>
      </c>
      <c r="AG14" s="144">
        <f t="shared" si="9"/>
        <v>713.8126311642344</v>
      </c>
      <c r="AH14" s="147">
        <f t="shared" si="10"/>
        <v>105.93959736748631</v>
      </c>
      <c r="AI14" s="24">
        <f>AC14*100/AA14</f>
        <v>15.896912477672874</v>
      </c>
    </row>
    <row r="15" spans="1:35" s="16" customFormat="1" ht="19.5" customHeight="1">
      <c r="A15" s="14">
        <v>10</v>
      </c>
      <c r="B15" s="15" t="s">
        <v>29</v>
      </c>
      <c r="C15" s="137">
        <v>37627</v>
      </c>
      <c r="D15" s="138">
        <f t="shared" si="12"/>
        <v>989.6999999999999</v>
      </c>
      <c r="E15" s="10">
        <f t="shared" si="12"/>
        <v>918.1999999999999</v>
      </c>
      <c r="F15" s="10">
        <f t="shared" si="12"/>
        <v>71.5</v>
      </c>
      <c r="G15" s="139">
        <f t="shared" si="1"/>
        <v>763.6</v>
      </c>
      <c r="H15" s="21">
        <v>763.6</v>
      </c>
      <c r="I15" s="21">
        <v>0</v>
      </c>
      <c r="J15" s="139">
        <f t="shared" si="13"/>
        <v>56.5</v>
      </c>
      <c r="K15" s="21">
        <v>0</v>
      </c>
      <c r="L15" s="21">
        <v>56.5</v>
      </c>
      <c r="M15" s="139">
        <f t="shared" si="14"/>
        <v>4.5</v>
      </c>
      <c r="N15" s="21">
        <v>0</v>
      </c>
      <c r="O15" s="21">
        <v>4.5</v>
      </c>
      <c r="P15" s="139">
        <f t="shared" si="15"/>
        <v>148.7</v>
      </c>
      <c r="Q15" s="21">
        <v>148.7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16.4</v>
      </c>
      <c r="W15" s="21">
        <v>5.9</v>
      </c>
      <c r="X15" s="21">
        <v>10.5</v>
      </c>
      <c r="Y15" s="140">
        <v>448.1</v>
      </c>
      <c r="Z15" s="141">
        <f t="shared" si="2"/>
        <v>1437.8</v>
      </c>
      <c r="AA15" s="142">
        <f t="shared" si="3"/>
        <v>989.7</v>
      </c>
      <c r="AB15" s="19">
        <f>G15+J15+M15+S15+V15</f>
        <v>841</v>
      </c>
      <c r="AC15" s="20">
        <f>P15</f>
        <v>148.7</v>
      </c>
      <c r="AD15" s="143">
        <f t="shared" si="6"/>
        <v>848.4813153217876</v>
      </c>
      <c r="AE15" s="40">
        <f t="shared" si="7"/>
        <v>720.9990766753799</v>
      </c>
      <c r="AF15" s="41">
        <f t="shared" si="8"/>
        <v>127.48223864640784</v>
      </c>
      <c r="AG15" s="144">
        <f t="shared" si="9"/>
        <v>1232.642654511131</v>
      </c>
      <c r="AH15" s="145">
        <f t="shared" si="10"/>
        <v>384.16133918934327</v>
      </c>
      <c r="AI15" s="24">
        <f>AC15*100/AA15</f>
        <v>15.024754976255428</v>
      </c>
    </row>
    <row r="16" spans="1:35" s="13" customFormat="1" ht="19.5" customHeight="1">
      <c r="A16" s="17">
        <v>11</v>
      </c>
      <c r="B16" s="15" t="s">
        <v>108</v>
      </c>
      <c r="C16" s="137">
        <v>29843</v>
      </c>
      <c r="D16" s="138">
        <f t="shared" si="12"/>
        <v>790.9999999999999</v>
      </c>
      <c r="E16" s="10">
        <f t="shared" si="12"/>
        <v>768.6</v>
      </c>
      <c r="F16" s="10">
        <f t="shared" si="12"/>
        <v>22.400000000000002</v>
      </c>
      <c r="G16" s="139">
        <f t="shared" si="1"/>
        <v>0</v>
      </c>
      <c r="H16" s="18">
        <v>0</v>
      </c>
      <c r="I16" s="18">
        <v>0</v>
      </c>
      <c r="J16" s="139">
        <f t="shared" si="13"/>
        <v>622.9</v>
      </c>
      <c r="K16" s="18">
        <v>613</v>
      </c>
      <c r="L16" s="18">
        <v>9.9</v>
      </c>
      <c r="M16" s="139">
        <f t="shared" si="14"/>
        <v>19.9</v>
      </c>
      <c r="N16" s="18">
        <v>17.2</v>
      </c>
      <c r="O16" s="18">
        <v>2.7</v>
      </c>
      <c r="P16" s="139">
        <f t="shared" si="15"/>
        <v>119.89999999999999</v>
      </c>
      <c r="Q16" s="18">
        <v>119.1</v>
      </c>
      <c r="R16" s="18">
        <v>0.8</v>
      </c>
      <c r="S16" s="139">
        <f t="shared" si="16"/>
        <v>0</v>
      </c>
      <c r="T16" s="18">
        <v>0</v>
      </c>
      <c r="U16" s="18">
        <v>0</v>
      </c>
      <c r="V16" s="139">
        <f t="shared" si="17"/>
        <v>28.3</v>
      </c>
      <c r="W16" s="18">
        <v>19.3</v>
      </c>
      <c r="X16" s="18">
        <v>9</v>
      </c>
      <c r="Y16" s="140">
        <v>222.3</v>
      </c>
      <c r="Z16" s="141">
        <f t="shared" si="2"/>
        <v>1013.3</v>
      </c>
      <c r="AA16" s="142">
        <f t="shared" si="3"/>
        <v>790.9999999999999</v>
      </c>
      <c r="AB16" s="19">
        <f t="shared" si="4"/>
        <v>671.0999999999999</v>
      </c>
      <c r="AC16" s="20">
        <f t="shared" si="5"/>
        <v>119.89999999999999</v>
      </c>
      <c r="AD16" s="143">
        <f t="shared" si="6"/>
        <v>855.0121982460898</v>
      </c>
      <c r="AE16" s="40">
        <f t="shared" si="7"/>
        <v>725.4092114323021</v>
      </c>
      <c r="AF16" s="41">
        <f t="shared" si="8"/>
        <v>129.60298681378788</v>
      </c>
      <c r="AG16" s="144">
        <f t="shared" si="9"/>
        <v>1095.3019727974247</v>
      </c>
      <c r="AH16" s="145">
        <f t="shared" si="10"/>
        <v>240.2897745513348</v>
      </c>
      <c r="AI16" s="24">
        <f t="shared" si="11"/>
        <v>15.158027812895071</v>
      </c>
    </row>
    <row r="17" spans="1:35" s="13" customFormat="1" ht="19.5" customHeight="1">
      <c r="A17" s="17">
        <v>12</v>
      </c>
      <c r="B17" s="15" t="s">
        <v>109</v>
      </c>
      <c r="C17" s="137">
        <v>28629</v>
      </c>
      <c r="D17" s="138">
        <f t="shared" si="12"/>
        <v>744.5999999999999</v>
      </c>
      <c r="E17" s="10">
        <f t="shared" si="12"/>
        <v>659.9</v>
      </c>
      <c r="F17" s="10">
        <f t="shared" si="12"/>
        <v>84.69999999999999</v>
      </c>
      <c r="G17" s="139">
        <f t="shared" si="1"/>
        <v>0</v>
      </c>
      <c r="H17" s="18">
        <v>0</v>
      </c>
      <c r="I17" s="18">
        <v>0</v>
      </c>
      <c r="J17" s="139">
        <f t="shared" si="13"/>
        <v>606.1999999999999</v>
      </c>
      <c r="K17" s="18">
        <v>544.3</v>
      </c>
      <c r="L17" s="18">
        <v>61.9</v>
      </c>
      <c r="M17" s="139">
        <f t="shared" si="14"/>
        <v>0.4</v>
      </c>
      <c r="N17" s="18">
        <v>0</v>
      </c>
      <c r="O17" s="18">
        <v>0.4</v>
      </c>
      <c r="P17" s="139">
        <f t="shared" si="15"/>
        <v>138</v>
      </c>
      <c r="Q17" s="18">
        <v>115.6</v>
      </c>
      <c r="R17" s="18">
        <v>22.4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331.2</v>
      </c>
      <c r="Z17" s="141">
        <f t="shared" si="2"/>
        <v>1075.8</v>
      </c>
      <c r="AA17" s="142">
        <f t="shared" si="3"/>
        <v>744.5999999999999</v>
      </c>
      <c r="AB17" s="19">
        <f t="shared" si="4"/>
        <v>606.5999999999999</v>
      </c>
      <c r="AC17" s="20">
        <f t="shared" si="5"/>
        <v>138</v>
      </c>
      <c r="AD17" s="143">
        <f t="shared" si="6"/>
        <v>838.9868608302655</v>
      </c>
      <c r="AE17" s="40">
        <f t="shared" si="7"/>
        <v>683.4937278802566</v>
      </c>
      <c r="AF17" s="41">
        <f t="shared" si="8"/>
        <v>155.49313295000894</v>
      </c>
      <c r="AG17" s="144">
        <f t="shared" si="9"/>
        <v>1212.1703799102872</v>
      </c>
      <c r="AH17" s="145">
        <f t="shared" si="10"/>
        <v>373.1835190800215</v>
      </c>
      <c r="AI17" s="24">
        <f t="shared" si="11"/>
        <v>18.533440773569705</v>
      </c>
    </row>
    <row r="18" spans="1:35" s="13" customFormat="1" ht="19.5" customHeight="1">
      <c r="A18" s="17">
        <v>13</v>
      </c>
      <c r="B18" s="15" t="s">
        <v>110</v>
      </c>
      <c r="C18" s="137">
        <v>124943</v>
      </c>
      <c r="D18" s="138">
        <f t="shared" si="12"/>
        <v>2436.1</v>
      </c>
      <c r="E18" s="10">
        <f t="shared" si="12"/>
        <v>2335.9</v>
      </c>
      <c r="F18" s="10">
        <f t="shared" si="12"/>
        <v>100.2</v>
      </c>
      <c r="G18" s="139">
        <f t="shared" si="1"/>
        <v>0</v>
      </c>
      <c r="H18" s="18">
        <v>0</v>
      </c>
      <c r="I18" s="18">
        <v>0</v>
      </c>
      <c r="J18" s="139">
        <f t="shared" si="13"/>
        <v>2018.3</v>
      </c>
      <c r="K18" s="18">
        <v>1945.3</v>
      </c>
      <c r="L18" s="18">
        <v>73</v>
      </c>
      <c r="M18" s="139">
        <f t="shared" si="14"/>
        <v>98.2</v>
      </c>
      <c r="N18" s="18">
        <v>71</v>
      </c>
      <c r="O18" s="18">
        <v>27.2</v>
      </c>
      <c r="P18" s="139">
        <f t="shared" si="15"/>
        <v>319.6</v>
      </c>
      <c r="Q18" s="18">
        <v>319.6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1097.7</v>
      </c>
      <c r="Z18" s="141">
        <f t="shared" si="2"/>
        <v>3533.8</v>
      </c>
      <c r="AA18" s="142">
        <f t="shared" si="3"/>
        <v>2436.1</v>
      </c>
      <c r="AB18" s="19">
        <f t="shared" si="4"/>
        <v>2116.5</v>
      </c>
      <c r="AC18" s="20">
        <f t="shared" si="5"/>
        <v>319.6</v>
      </c>
      <c r="AD18" s="143">
        <f t="shared" si="6"/>
        <v>628.9577724861891</v>
      </c>
      <c r="AE18" s="40">
        <f t="shared" si="7"/>
        <v>546.4427262702761</v>
      </c>
      <c r="AF18" s="41">
        <f t="shared" si="8"/>
        <v>82.51504621591317</v>
      </c>
      <c r="AG18" s="135">
        <f t="shared" si="9"/>
        <v>912.3644252746994</v>
      </c>
      <c r="AH18" s="145">
        <f t="shared" si="10"/>
        <v>283.4066527885103</v>
      </c>
      <c r="AI18" s="24">
        <f t="shared" si="11"/>
        <v>13.11933007676204</v>
      </c>
    </row>
    <row r="19" spans="1:35" s="13" customFormat="1" ht="19.5" customHeight="1">
      <c r="A19" s="17">
        <v>14</v>
      </c>
      <c r="B19" s="15" t="s">
        <v>33</v>
      </c>
      <c r="C19" s="137">
        <v>18067</v>
      </c>
      <c r="D19" s="138">
        <f t="shared" si="12"/>
        <v>475.6</v>
      </c>
      <c r="E19" s="10">
        <f t="shared" si="12"/>
        <v>433.00000000000006</v>
      </c>
      <c r="F19" s="10">
        <f t="shared" si="12"/>
        <v>42.599999999999994</v>
      </c>
      <c r="G19" s="139">
        <f t="shared" si="1"/>
        <v>0</v>
      </c>
      <c r="H19" s="18">
        <v>0</v>
      </c>
      <c r="I19" s="18">
        <v>0</v>
      </c>
      <c r="J19" s="139">
        <f t="shared" si="13"/>
        <v>374.90000000000003</v>
      </c>
      <c r="K19" s="18">
        <v>371.6</v>
      </c>
      <c r="L19" s="18">
        <v>3.3</v>
      </c>
      <c r="M19" s="139">
        <f t="shared" si="14"/>
        <v>0</v>
      </c>
      <c r="N19" s="18">
        <v>0</v>
      </c>
      <c r="O19" s="18">
        <v>0</v>
      </c>
      <c r="P19" s="139">
        <f t="shared" si="15"/>
        <v>51.3</v>
      </c>
      <c r="Q19" s="18">
        <v>51.3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49.4</v>
      </c>
      <c r="W19" s="18">
        <v>10.1</v>
      </c>
      <c r="X19" s="18">
        <v>39.3</v>
      </c>
      <c r="Y19" s="140">
        <v>185.5</v>
      </c>
      <c r="Z19" s="141">
        <f t="shared" si="2"/>
        <v>661.1</v>
      </c>
      <c r="AA19" s="142">
        <f t="shared" si="3"/>
        <v>475.6</v>
      </c>
      <c r="AB19" s="19">
        <f t="shared" si="4"/>
        <v>424.3</v>
      </c>
      <c r="AC19" s="20">
        <f t="shared" si="5"/>
        <v>51.3</v>
      </c>
      <c r="AD19" s="143">
        <f t="shared" si="6"/>
        <v>849.1689535546006</v>
      </c>
      <c r="AE19" s="40">
        <f t="shared" si="7"/>
        <v>757.5744049478911</v>
      </c>
      <c r="AF19" s="41">
        <f t="shared" si="8"/>
        <v>91.59454860670944</v>
      </c>
      <c r="AG19" s="135">
        <f t="shared" si="9"/>
        <v>1180.373412941435</v>
      </c>
      <c r="AH19" s="145">
        <f t="shared" si="10"/>
        <v>331.20445938683434</v>
      </c>
      <c r="AI19" s="24">
        <f t="shared" si="11"/>
        <v>10.786375105130361</v>
      </c>
    </row>
    <row r="20" spans="1:35" s="13" customFormat="1" ht="19.5" customHeight="1">
      <c r="A20" s="17">
        <v>15</v>
      </c>
      <c r="B20" s="15" t="s">
        <v>34</v>
      </c>
      <c r="C20" s="137">
        <v>7259</v>
      </c>
      <c r="D20" s="138">
        <f t="shared" si="12"/>
        <v>149.3</v>
      </c>
      <c r="E20" s="10">
        <f t="shared" si="12"/>
        <v>140.9</v>
      </c>
      <c r="F20" s="10">
        <f t="shared" si="12"/>
        <v>8.399999999999999</v>
      </c>
      <c r="G20" s="139">
        <f>SUM(H20:I20)</f>
        <v>0</v>
      </c>
      <c r="H20" s="18">
        <v>0</v>
      </c>
      <c r="I20" s="18">
        <v>0</v>
      </c>
      <c r="J20" s="139">
        <f>SUM(K20:L20)</f>
        <v>101</v>
      </c>
      <c r="K20" s="18">
        <v>97.7</v>
      </c>
      <c r="L20" s="18">
        <v>3.3</v>
      </c>
      <c r="M20" s="139">
        <f>SUM(N20:O20)</f>
        <v>14.4</v>
      </c>
      <c r="N20" s="18">
        <v>9.3</v>
      </c>
      <c r="O20" s="18">
        <v>5.1</v>
      </c>
      <c r="P20" s="139">
        <f>SUM(Q20:R20)</f>
        <v>33.9</v>
      </c>
      <c r="Q20" s="18">
        <v>33.9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38.7</v>
      </c>
      <c r="Z20" s="141">
        <f>D20+Y20</f>
        <v>188</v>
      </c>
      <c r="AA20" s="142">
        <f>SUM(AB20:AC20)</f>
        <v>149.3</v>
      </c>
      <c r="AB20" s="19">
        <f>G20+J20+M20+S20+V20</f>
        <v>115.4</v>
      </c>
      <c r="AC20" s="20">
        <f>P20</f>
        <v>33.9</v>
      </c>
      <c r="AD20" s="143">
        <f t="shared" si="6"/>
        <v>663.4700416390777</v>
      </c>
      <c r="AE20" s="40">
        <f t="shared" si="7"/>
        <v>512.8227917290661</v>
      </c>
      <c r="AF20" s="41">
        <f t="shared" si="8"/>
        <v>150.6472499100116</v>
      </c>
      <c r="AG20" s="144">
        <f t="shared" si="9"/>
        <v>835.4478756071439</v>
      </c>
      <c r="AH20" s="145">
        <f t="shared" si="10"/>
        <v>171.97783396806636</v>
      </c>
      <c r="AI20" s="24">
        <f>AC20*100/AA20</f>
        <v>22.705961152042864</v>
      </c>
    </row>
    <row r="21" spans="1:35" s="13" customFormat="1" ht="19.5" customHeight="1">
      <c r="A21" s="17">
        <v>16</v>
      </c>
      <c r="B21" s="15" t="s">
        <v>111</v>
      </c>
      <c r="C21" s="137">
        <v>15207</v>
      </c>
      <c r="D21" s="138">
        <f t="shared" si="12"/>
        <v>363.00000000000006</v>
      </c>
      <c r="E21" s="10">
        <f t="shared" si="12"/>
        <v>348.2</v>
      </c>
      <c r="F21" s="10">
        <f t="shared" si="12"/>
        <v>14.8</v>
      </c>
      <c r="G21" s="139">
        <f>SUM(H21:I21)</f>
        <v>0</v>
      </c>
      <c r="H21" s="18">
        <v>0</v>
      </c>
      <c r="I21" s="18">
        <v>0</v>
      </c>
      <c r="J21" s="139">
        <f>SUM(K21:L21)</f>
        <v>293.5</v>
      </c>
      <c r="K21" s="18">
        <v>283.7</v>
      </c>
      <c r="L21" s="18">
        <v>9.8</v>
      </c>
      <c r="M21" s="139">
        <f>SUM(N21:O21)</f>
        <v>9.6</v>
      </c>
      <c r="N21" s="18">
        <v>7.3</v>
      </c>
      <c r="O21" s="18">
        <v>2.3</v>
      </c>
      <c r="P21" s="139">
        <f>SUM(Q21:R21)</f>
        <v>56.1</v>
      </c>
      <c r="Q21" s="18">
        <v>55</v>
      </c>
      <c r="R21" s="18">
        <v>1.1</v>
      </c>
      <c r="S21" s="139">
        <f>SUM(T21:U21)</f>
        <v>0</v>
      </c>
      <c r="T21" s="18">
        <v>0</v>
      </c>
      <c r="U21" s="18">
        <v>0</v>
      </c>
      <c r="V21" s="139">
        <f>SUM(W21:X21)</f>
        <v>3.8000000000000003</v>
      </c>
      <c r="W21" s="18">
        <v>2.2</v>
      </c>
      <c r="X21" s="18">
        <v>1.6</v>
      </c>
      <c r="Y21" s="140">
        <v>69.3</v>
      </c>
      <c r="Z21" s="141">
        <f t="shared" si="2"/>
        <v>432.30000000000007</v>
      </c>
      <c r="AA21" s="142">
        <f t="shared" si="3"/>
        <v>363.00000000000006</v>
      </c>
      <c r="AB21" s="19">
        <f t="shared" si="4"/>
        <v>306.90000000000003</v>
      </c>
      <c r="AC21" s="20">
        <f t="shared" si="5"/>
        <v>56.1</v>
      </c>
      <c r="AD21" s="143">
        <f t="shared" si="6"/>
        <v>770.0189004639205</v>
      </c>
      <c r="AE21" s="40">
        <f t="shared" si="7"/>
        <v>651.0159794831327</v>
      </c>
      <c r="AF21" s="41">
        <f t="shared" si="8"/>
        <v>119.0029209807877</v>
      </c>
      <c r="AG21" s="144">
        <f t="shared" si="9"/>
        <v>917.0225087343055</v>
      </c>
      <c r="AH21" s="145">
        <f t="shared" si="10"/>
        <v>147.0036082703848</v>
      </c>
      <c r="AI21" s="24">
        <f t="shared" si="11"/>
        <v>15.454545454545451</v>
      </c>
    </row>
    <row r="22" spans="1:35" s="13" customFormat="1" ht="19.5" customHeight="1">
      <c r="A22" s="17">
        <v>17</v>
      </c>
      <c r="B22" s="15" t="s">
        <v>112</v>
      </c>
      <c r="C22" s="137">
        <v>54558</v>
      </c>
      <c r="D22" s="138">
        <f t="shared" si="12"/>
        <v>1340.2</v>
      </c>
      <c r="E22" s="10">
        <f t="shared" si="12"/>
        <v>1280.2</v>
      </c>
      <c r="F22" s="10">
        <f t="shared" si="12"/>
        <v>60</v>
      </c>
      <c r="G22" s="139">
        <f t="shared" si="1"/>
        <v>0</v>
      </c>
      <c r="H22" s="18">
        <v>0</v>
      </c>
      <c r="I22" s="18">
        <v>0</v>
      </c>
      <c r="J22" s="139">
        <f t="shared" si="13"/>
        <v>1070.2</v>
      </c>
      <c r="K22" s="18">
        <v>1046.9</v>
      </c>
      <c r="L22" s="18">
        <v>23.3</v>
      </c>
      <c r="M22" s="139">
        <v>0</v>
      </c>
      <c r="N22" s="18">
        <v>0</v>
      </c>
      <c r="O22" s="18">
        <v>0</v>
      </c>
      <c r="P22" s="139">
        <f t="shared" si="15"/>
        <v>198.6</v>
      </c>
      <c r="Q22" s="18">
        <v>194.2</v>
      </c>
      <c r="R22" s="18">
        <v>4.4</v>
      </c>
      <c r="S22" s="139">
        <f t="shared" si="16"/>
        <v>0</v>
      </c>
      <c r="T22" s="18">
        <v>0</v>
      </c>
      <c r="U22" s="18">
        <v>0</v>
      </c>
      <c r="V22" s="139">
        <f t="shared" si="17"/>
        <v>71.4</v>
      </c>
      <c r="W22" s="18">
        <v>39.1</v>
      </c>
      <c r="X22" s="18">
        <v>32.3</v>
      </c>
      <c r="Y22" s="140">
        <v>365.9</v>
      </c>
      <c r="Z22" s="141">
        <f t="shared" si="2"/>
        <v>1706.1</v>
      </c>
      <c r="AA22" s="142">
        <f t="shared" si="3"/>
        <v>1340.2</v>
      </c>
      <c r="AB22" s="19">
        <f t="shared" si="4"/>
        <v>1141.6000000000001</v>
      </c>
      <c r="AC22" s="20">
        <f t="shared" si="5"/>
        <v>198.6</v>
      </c>
      <c r="AD22" s="143">
        <f t="shared" si="6"/>
        <v>792.4091437464008</v>
      </c>
      <c r="AE22" s="40">
        <f t="shared" si="7"/>
        <v>674.9845385023812</v>
      </c>
      <c r="AF22" s="41">
        <f t="shared" si="8"/>
        <v>117.42460524401967</v>
      </c>
      <c r="AG22" s="144">
        <f t="shared" si="9"/>
        <v>1008.7518580403924</v>
      </c>
      <c r="AH22" s="145">
        <f t="shared" si="10"/>
        <v>216.34271429399195</v>
      </c>
      <c r="AI22" s="24">
        <f t="shared" si="11"/>
        <v>14.818683778540516</v>
      </c>
    </row>
    <row r="23" spans="1:35" s="13" customFormat="1" ht="19.5" customHeight="1">
      <c r="A23" s="17">
        <v>18</v>
      </c>
      <c r="B23" s="15" t="s">
        <v>113</v>
      </c>
      <c r="C23" s="137">
        <v>34063</v>
      </c>
      <c r="D23" s="138">
        <f t="shared" si="12"/>
        <v>627.5</v>
      </c>
      <c r="E23" s="10">
        <f t="shared" si="12"/>
        <v>582.3000000000001</v>
      </c>
      <c r="F23" s="10">
        <f t="shared" si="12"/>
        <v>45.2</v>
      </c>
      <c r="G23" s="139">
        <v>0</v>
      </c>
      <c r="H23" s="18">
        <v>0</v>
      </c>
      <c r="I23" s="22">
        <v>0</v>
      </c>
      <c r="J23" s="139">
        <f t="shared" si="13"/>
        <v>390.8</v>
      </c>
      <c r="K23" s="18">
        <v>356.2</v>
      </c>
      <c r="L23" s="18">
        <v>34.6</v>
      </c>
      <c r="M23" s="139">
        <f t="shared" si="14"/>
        <v>0</v>
      </c>
      <c r="N23" s="18">
        <v>0</v>
      </c>
      <c r="O23" s="18">
        <v>0</v>
      </c>
      <c r="P23" s="139">
        <f t="shared" si="15"/>
        <v>198.9</v>
      </c>
      <c r="Q23" s="18">
        <v>197.9</v>
      </c>
      <c r="R23" s="18">
        <v>1</v>
      </c>
      <c r="S23" s="139">
        <v>0</v>
      </c>
      <c r="T23" s="18">
        <v>0</v>
      </c>
      <c r="U23" s="18">
        <v>0</v>
      </c>
      <c r="V23" s="139">
        <f t="shared" si="17"/>
        <v>37.8</v>
      </c>
      <c r="W23" s="18">
        <v>28.2</v>
      </c>
      <c r="X23" s="18">
        <v>9.6</v>
      </c>
      <c r="Y23" s="140">
        <v>362.6</v>
      </c>
      <c r="Z23" s="141">
        <f t="shared" si="2"/>
        <v>990.1</v>
      </c>
      <c r="AA23" s="142">
        <f t="shared" si="3"/>
        <v>627.5</v>
      </c>
      <c r="AB23" s="19">
        <f t="shared" si="4"/>
        <v>428.6</v>
      </c>
      <c r="AC23" s="20">
        <f t="shared" si="5"/>
        <v>198.9</v>
      </c>
      <c r="AD23" s="143">
        <f t="shared" si="6"/>
        <v>594.2499334724179</v>
      </c>
      <c r="AE23" s="40">
        <f t="shared" si="7"/>
        <v>405.8892772689694</v>
      </c>
      <c r="AF23" s="41">
        <f t="shared" si="8"/>
        <v>188.36065620344846</v>
      </c>
      <c r="AG23" s="144">
        <f t="shared" si="9"/>
        <v>937.636428894089</v>
      </c>
      <c r="AH23" s="145">
        <f t="shared" si="10"/>
        <v>343.38649542167127</v>
      </c>
      <c r="AI23" s="24">
        <f t="shared" si="11"/>
        <v>31.697211155378486</v>
      </c>
    </row>
    <row r="24" spans="1:35" s="13" customFormat="1" ht="19.5" customHeight="1">
      <c r="A24" s="17">
        <v>19</v>
      </c>
      <c r="B24" s="15" t="s">
        <v>114</v>
      </c>
      <c r="C24" s="137">
        <v>26743</v>
      </c>
      <c r="D24" s="138">
        <f t="shared" si="12"/>
        <v>554.3999999999999</v>
      </c>
      <c r="E24" s="10">
        <f t="shared" si="12"/>
        <v>515.7</v>
      </c>
      <c r="F24" s="10">
        <f t="shared" si="12"/>
        <v>38.699999999999996</v>
      </c>
      <c r="G24" s="139">
        <v>0</v>
      </c>
      <c r="H24" s="18">
        <v>0</v>
      </c>
      <c r="I24" s="18">
        <v>0</v>
      </c>
      <c r="J24" s="139">
        <f t="shared" si="13"/>
        <v>333.09999999999997</v>
      </c>
      <c r="K24" s="18">
        <v>306.4</v>
      </c>
      <c r="L24" s="18">
        <v>26.7</v>
      </c>
      <c r="M24" s="139">
        <f t="shared" si="14"/>
        <v>0</v>
      </c>
      <c r="N24" s="18">
        <v>0</v>
      </c>
      <c r="O24" s="18">
        <v>0</v>
      </c>
      <c r="P24" s="139">
        <f t="shared" si="15"/>
        <v>182</v>
      </c>
      <c r="Q24" s="18">
        <v>181.1</v>
      </c>
      <c r="R24" s="18">
        <v>0.9</v>
      </c>
      <c r="S24" s="139">
        <v>0</v>
      </c>
      <c r="T24" s="18">
        <v>0</v>
      </c>
      <c r="U24" s="18">
        <v>0</v>
      </c>
      <c r="V24" s="139">
        <f t="shared" si="17"/>
        <v>39.3</v>
      </c>
      <c r="W24" s="18">
        <v>28.2</v>
      </c>
      <c r="X24" s="18">
        <v>11.1</v>
      </c>
      <c r="Y24" s="140">
        <v>425.8</v>
      </c>
      <c r="Z24" s="141">
        <f t="shared" si="2"/>
        <v>980.1999999999998</v>
      </c>
      <c r="AA24" s="142">
        <f t="shared" si="3"/>
        <v>554.4</v>
      </c>
      <c r="AB24" s="19">
        <f t="shared" si="4"/>
        <v>372.4</v>
      </c>
      <c r="AC24" s="20">
        <f t="shared" si="5"/>
        <v>182</v>
      </c>
      <c r="AD24" s="143">
        <f t="shared" si="6"/>
        <v>668.730919034586</v>
      </c>
      <c r="AE24" s="40">
        <f t="shared" si="7"/>
        <v>449.19804157373704</v>
      </c>
      <c r="AF24" s="41">
        <f t="shared" si="8"/>
        <v>219.53287746084897</v>
      </c>
      <c r="AG24" s="144">
        <f t="shared" si="9"/>
        <v>1182.3413543248578</v>
      </c>
      <c r="AH24" s="145">
        <f t="shared" si="10"/>
        <v>513.6104352902719</v>
      </c>
      <c r="AI24" s="24">
        <f t="shared" si="11"/>
        <v>32.82828282828283</v>
      </c>
    </row>
    <row r="25" spans="1:35" s="13" customFormat="1" ht="19.5" customHeight="1">
      <c r="A25" s="17">
        <v>20</v>
      </c>
      <c r="B25" s="15" t="s">
        <v>39</v>
      </c>
      <c r="C25" s="137">
        <v>6624</v>
      </c>
      <c r="D25" s="138">
        <f t="shared" si="12"/>
        <v>105.60000000000001</v>
      </c>
      <c r="E25" s="10">
        <f t="shared" si="12"/>
        <v>105.5</v>
      </c>
      <c r="F25" s="10">
        <f t="shared" si="12"/>
        <v>0.1</v>
      </c>
      <c r="G25" s="139">
        <f t="shared" si="1"/>
        <v>0</v>
      </c>
      <c r="H25" s="18">
        <v>0</v>
      </c>
      <c r="I25" s="18">
        <v>0</v>
      </c>
      <c r="J25" s="139">
        <f t="shared" si="13"/>
        <v>77</v>
      </c>
      <c r="K25" s="18">
        <v>77</v>
      </c>
      <c r="L25" s="18">
        <v>0</v>
      </c>
      <c r="M25" s="139">
        <f t="shared" si="14"/>
        <v>4.5</v>
      </c>
      <c r="N25" s="18">
        <v>4.5</v>
      </c>
      <c r="O25" s="18">
        <v>0</v>
      </c>
      <c r="P25" s="139">
        <f t="shared" si="15"/>
        <v>23.2</v>
      </c>
      <c r="Q25" s="18">
        <v>23.2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0.9</v>
      </c>
      <c r="W25" s="18">
        <v>0.8</v>
      </c>
      <c r="X25" s="18">
        <v>0.1</v>
      </c>
      <c r="Y25" s="140">
        <v>58.8</v>
      </c>
      <c r="Z25" s="141">
        <f t="shared" si="2"/>
        <v>164.4</v>
      </c>
      <c r="AA25" s="142">
        <f t="shared" si="3"/>
        <v>105.60000000000001</v>
      </c>
      <c r="AB25" s="19">
        <f t="shared" si="4"/>
        <v>82.4</v>
      </c>
      <c r="AC25" s="20">
        <f t="shared" si="5"/>
        <v>23.2</v>
      </c>
      <c r="AD25" s="143">
        <f t="shared" si="6"/>
        <v>514.2589995324919</v>
      </c>
      <c r="AE25" s="40">
        <f t="shared" si="7"/>
        <v>401.277855695808</v>
      </c>
      <c r="AF25" s="41">
        <f t="shared" si="8"/>
        <v>112.9811438366838</v>
      </c>
      <c r="AG25" s="144">
        <f t="shared" si="9"/>
        <v>800.6077606358111</v>
      </c>
      <c r="AH25" s="145">
        <f t="shared" si="10"/>
        <v>286.3487611033193</v>
      </c>
      <c r="AI25" s="24">
        <f t="shared" si="11"/>
        <v>21.96969696969697</v>
      </c>
    </row>
    <row r="26" spans="1:35" s="13" customFormat="1" ht="19.5" customHeight="1">
      <c r="A26" s="17">
        <v>21</v>
      </c>
      <c r="B26" s="15" t="s">
        <v>40</v>
      </c>
      <c r="C26" s="137">
        <v>16324</v>
      </c>
      <c r="D26" s="138">
        <f t="shared" si="12"/>
        <v>248.70000000000002</v>
      </c>
      <c r="E26" s="10">
        <f t="shared" si="12"/>
        <v>228</v>
      </c>
      <c r="F26" s="10">
        <f t="shared" si="12"/>
        <v>20.700000000000003</v>
      </c>
      <c r="G26" s="139">
        <f t="shared" si="1"/>
        <v>0</v>
      </c>
      <c r="H26" s="18">
        <v>0</v>
      </c>
      <c r="I26" s="18">
        <v>0</v>
      </c>
      <c r="J26" s="139">
        <f t="shared" si="13"/>
        <v>184.9</v>
      </c>
      <c r="K26" s="18">
        <v>168.3</v>
      </c>
      <c r="L26" s="18">
        <v>16.6</v>
      </c>
      <c r="M26" s="139">
        <f t="shared" si="14"/>
        <v>7.8</v>
      </c>
      <c r="N26" s="18">
        <v>3.7</v>
      </c>
      <c r="O26" s="18">
        <v>4.1</v>
      </c>
      <c r="P26" s="139">
        <f t="shared" si="15"/>
        <v>56</v>
      </c>
      <c r="Q26" s="18">
        <v>56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129.9</v>
      </c>
      <c r="Z26" s="141">
        <f t="shared" si="2"/>
        <v>378.6</v>
      </c>
      <c r="AA26" s="142">
        <f t="shared" si="3"/>
        <v>248.70000000000002</v>
      </c>
      <c r="AB26" s="19">
        <f t="shared" si="4"/>
        <v>192.70000000000002</v>
      </c>
      <c r="AC26" s="20">
        <f t="shared" si="5"/>
        <v>56</v>
      </c>
      <c r="AD26" s="143">
        <f t="shared" si="6"/>
        <v>491.45924069843727</v>
      </c>
      <c r="AE26" s="40">
        <f t="shared" si="7"/>
        <v>380.79692674945267</v>
      </c>
      <c r="AF26" s="41">
        <f t="shared" si="8"/>
        <v>110.66231394898466</v>
      </c>
      <c r="AG26" s="144">
        <f t="shared" si="9"/>
        <v>748.1562868051</v>
      </c>
      <c r="AH26" s="145">
        <f t="shared" si="10"/>
        <v>256.69704610666264</v>
      </c>
      <c r="AI26" s="24">
        <f t="shared" si="11"/>
        <v>22.51708886208283</v>
      </c>
    </row>
    <row r="27" spans="1:35" s="13" customFormat="1" ht="19.5" customHeight="1">
      <c r="A27" s="14">
        <v>22</v>
      </c>
      <c r="B27" s="15" t="s">
        <v>41</v>
      </c>
      <c r="C27" s="137">
        <v>8260</v>
      </c>
      <c r="D27" s="138">
        <f t="shared" si="12"/>
        <v>165.39999999999998</v>
      </c>
      <c r="E27" s="10">
        <f t="shared" si="12"/>
        <v>161</v>
      </c>
      <c r="F27" s="10">
        <f t="shared" si="12"/>
        <v>4.3999999999999995</v>
      </c>
      <c r="G27" s="139">
        <f t="shared" si="1"/>
        <v>0</v>
      </c>
      <c r="H27" s="18">
        <v>0</v>
      </c>
      <c r="I27" s="18">
        <v>0</v>
      </c>
      <c r="J27" s="139">
        <f t="shared" si="13"/>
        <v>134.6</v>
      </c>
      <c r="K27" s="18">
        <v>131.2</v>
      </c>
      <c r="L27" s="18">
        <v>3.4</v>
      </c>
      <c r="M27" s="139">
        <f t="shared" si="14"/>
        <v>7.7</v>
      </c>
      <c r="N27" s="18">
        <v>7.3</v>
      </c>
      <c r="O27" s="18">
        <v>0.4</v>
      </c>
      <c r="P27" s="139">
        <f t="shared" si="15"/>
        <v>22.5</v>
      </c>
      <c r="Q27" s="18">
        <v>22.5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0.6</v>
      </c>
      <c r="W27" s="18">
        <v>0</v>
      </c>
      <c r="X27" s="18">
        <v>0.6</v>
      </c>
      <c r="Y27" s="140">
        <v>57.4</v>
      </c>
      <c r="Z27" s="141">
        <f t="shared" si="2"/>
        <v>222.79999999999998</v>
      </c>
      <c r="AA27" s="142">
        <f t="shared" si="3"/>
        <v>165.39999999999998</v>
      </c>
      <c r="AB27" s="19">
        <f t="shared" si="4"/>
        <v>142.89999999999998</v>
      </c>
      <c r="AC27" s="20">
        <f t="shared" si="5"/>
        <v>22.5</v>
      </c>
      <c r="AD27" s="143">
        <f t="shared" si="6"/>
        <v>645.942357260017</v>
      </c>
      <c r="AE27" s="40">
        <f t="shared" si="7"/>
        <v>558.0723267984065</v>
      </c>
      <c r="AF27" s="41">
        <f t="shared" si="8"/>
        <v>87.87003046161055</v>
      </c>
      <c r="AG27" s="144">
        <f t="shared" si="9"/>
        <v>870.1085683043036</v>
      </c>
      <c r="AH27" s="145">
        <f t="shared" si="10"/>
        <v>224.16621104428648</v>
      </c>
      <c r="AI27" s="24">
        <f t="shared" si="11"/>
        <v>13.603385731559857</v>
      </c>
    </row>
    <row r="28" spans="1:35" s="16" customFormat="1" ht="19.5" customHeight="1">
      <c r="A28" s="17">
        <v>23</v>
      </c>
      <c r="B28" s="15" t="s">
        <v>42</v>
      </c>
      <c r="C28" s="137">
        <v>6275</v>
      </c>
      <c r="D28" s="138">
        <f t="shared" si="12"/>
        <v>125.19999999999999</v>
      </c>
      <c r="E28" s="10">
        <f t="shared" si="12"/>
        <v>121.89999999999999</v>
      </c>
      <c r="F28" s="10">
        <f t="shared" si="12"/>
        <v>3.3000000000000003</v>
      </c>
      <c r="G28" s="139">
        <f t="shared" si="1"/>
        <v>0</v>
      </c>
      <c r="H28" s="21">
        <v>0</v>
      </c>
      <c r="I28" s="21">
        <v>0</v>
      </c>
      <c r="J28" s="139">
        <f t="shared" si="13"/>
        <v>109.6</v>
      </c>
      <c r="K28" s="21">
        <v>107</v>
      </c>
      <c r="L28" s="21">
        <v>2.6</v>
      </c>
      <c r="M28" s="139">
        <f t="shared" si="14"/>
        <v>11.799999999999999</v>
      </c>
      <c r="N28" s="21">
        <v>11.6</v>
      </c>
      <c r="O28" s="21">
        <v>0.2</v>
      </c>
      <c r="P28" s="139">
        <f t="shared" si="15"/>
        <v>3.8</v>
      </c>
      <c r="Q28" s="21">
        <v>3.3</v>
      </c>
      <c r="R28" s="21">
        <v>0.5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125.19999999999999</v>
      </c>
      <c r="AA28" s="142">
        <f t="shared" si="3"/>
        <v>125.19999999999999</v>
      </c>
      <c r="AB28" s="19">
        <f t="shared" si="4"/>
        <v>121.39999999999999</v>
      </c>
      <c r="AC28" s="20">
        <f t="shared" si="5"/>
        <v>3.8</v>
      </c>
      <c r="AD28" s="143">
        <f t="shared" si="6"/>
        <v>643.6190720987018</v>
      </c>
      <c r="AE28" s="40">
        <f t="shared" si="7"/>
        <v>624.0843079295719</v>
      </c>
      <c r="AF28" s="41">
        <f t="shared" si="8"/>
        <v>19.534764169129932</v>
      </c>
      <c r="AG28" s="144">
        <f t="shared" si="9"/>
        <v>643.6190720987018</v>
      </c>
      <c r="AH28" s="145">
        <f t="shared" si="10"/>
        <v>0</v>
      </c>
      <c r="AI28" s="24">
        <f t="shared" si="11"/>
        <v>3.0351437699680512</v>
      </c>
    </row>
    <row r="29" spans="1:35" s="16" customFormat="1" ht="19.5" customHeight="1">
      <c r="A29" s="17">
        <v>24</v>
      </c>
      <c r="B29" s="15" t="s">
        <v>43</v>
      </c>
      <c r="C29" s="137">
        <v>13117</v>
      </c>
      <c r="D29" s="138">
        <f>G29+J29+M29+P29+S29+V29</f>
        <v>303.20000000000005</v>
      </c>
      <c r="E29" s="10">
        <f>H29+K29+N29+Q29+T29+W29</f>
        <v>290.2</v>
      </c>
      <c r="F29" s="10">
        <f>L29+I29+O29+R29+U29+X29</f>
        <v>13</v>
      </c>
      <c r="G29" s="139">
        <f>SUM(H29:I29)</f>
        <v>0</v>
      </c>
      <c r="H29" s="21">
        <v>0</v>
      </c>
      <c r="I29" s="21">
        <v>0</v>
      </c>
      <c r="J29" s="139">
        <f>SUM(K29:L29)</f>
        <v>212.70000000000002</v>
      </c>
      <c r="K29" s="21">
        <v>204.4</v>
      </c>
      <c r="L29" s="21">
        <v>8.3</v>
      </c>
      <c r="M29" s="139">
        <f>SUM(N29:O29)</f>
        <v>9.3</v>
      </c>
      <c r="N29" s="21">
        <v>7.1</v>
      </c>
      <c r="O29" s="21">
        <v>2.2</v>
      </c>
      <c r="P29" s="139">
        <f>SUM(Q29:R29)</f>
        <v>77.9</v>
      </c>
      <c r="Q29" s="21">
        <v>75.4</v>
      </c>
      <c r="R29" s="21">
        <v>2.5</v>
      </c>
      <c r="S29" s="139">
        <f>SUM(T29:U29)</f>
        <v>0</v>
      </c>
      <c r="T29" s="21">
        <v>0</v>
      </c>
      <c r="U29" s="21">
        <v>0</v>
      </c>
      <c r="V29" s="139">
        <f>SUM(W29:X29)</f>
        <v>3.3</v>
      </c>
      <c r="W29" s="21">
        <v>3.3</v>
      </c>
      <c r="X29" s="21">
        <v>0</v>
      </c>
      <c r="Y29" s="140">
        <v>88</v>
      </c>
      <c r="Z29" s="141">
        <f>D29+Y29</f>
        <v>391.20000000000005</v>
      </c>
      <c r="AA29" s="148">
        <f>SUM(AB29:AC29)</f>
        <v>303.20000000000005</v>
      </c>
      <c r="AB29" s="18">
        <f>G29+J29+M29+S29+V29</f>
        <v>225.30000000000004</v>
      </c>
      <c r="AC29" s="45">
        <f>P29</f>
        <v>77.9</v>
      </c>
      <c r="AD29" s="143">
        <f t="shared" si="6"/>
        <v>745.6465015849908</v>
      </c>
      <c r="AE29" s="40">
        <f t="shared" si="7"/>
        <v>554.0704380181347</v>
      </c>
      <c r="AF29" s="41">
        <f t="shared" si="8"/>
        <v>191.57606356685613</v>
      </c>
      <c r="AG29" s="144">
        <f t="shared" si="9"/>
        <v>962.0610534962018</v>
      </c>
      <c r="AH29" s="145">
        <f t="shared" si="10"/>
        <v>216.41455191121102</v>
      </c>
      <c r="AI29" s="24">
        <f>AC29*100/AA29</f>
        <v>25.692612137203167</v>
      </c>
    </row>
    <row r="30" spans="1:35" s="16" customFormat="1" ht="19.5" customHeight="1">
      <c r="A30" s="17">
        <v>25</v>
      </c>
      <c r="B30" s="15" t="s">
        <v>44</v>
      </c>
      <c r="C30" s="137">
        <v>17302</v>
      </c>
      <c r="D30" s="138">
        <f t="shared" si="12"/>
        <v>406.8</v>
      </c>
      <c r="E30" s="10">
        <f t="shared" si="12"/>
        <v>388.29999999999995</v>
      </c>
      <c r="F30" s="10">
        <f t="shared" si="12"/>
        <v>18.5</v>
      </c>
      <c r="G30" s="139">
        <f t="shared" si="1"/>
        <v>0</v>
      </c>
      <c r="H30" s="21">
        <v>0</v>
      </c>
      <c r="I30" s="21">
        <v>0</v>
      </c>
      <c r="J30" s="139">
        <f t="shared" si="13"/>
        <v>355</v>
      </c>
      <c r="K30" s="21">
        <v>346</v>
      </c>
      <c r="L30" s="21">
        <v>9</v>
      </c>
      <c r="M30" s="139">
        <f t="shared" si="14"/>
        <v>14</v>
      </c>
      <c r="N30" s="21">
        <v>11.2</v>
      </c>
      <c r="O30" s="21">
        <v>2.8</v>
      </c>
      <c r="P30" s="139">
        <f t="shared" si="15"/>
        <v>30.7</v>
      </c>
      <c r="Q30" s="21">
        <v>30.7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7.1000000000000005</v>
      </c>
      <c r="W30" s="21">
        <v>0.4</v>
      </c>
      <c r="X30" s="21">
        <v>6.7</v>
      </c>
      <c r="Y30" s="140">
        <v>70.5</v>
      </c>
      <c r="Z30" s="141">
        <f t="shared" si="2"/>
        <v>477.3</v>
      </c>
      <c r="AA30" s="142">
        <f t="shared" si="3"/>
        <v>406.8</v>
      </c>
      <c r="AB30" s="19">
        <f t="shared" si="4"/>
        <v>376.1</v>
      </c>
      <c r="AC30" s="20">
        <f t="shared" si="5"/>
        <v>30.7</v>
      </c>
      <c r="AD30" s="143">
        <f t="shared" si="6"/>
        <v>758.4429918599751</v>
      </c>
      <c r="AE30" s="40">
        <f t="shared" si="7"/>
        <v>701.2055291016142</v>
      </c>
      <c r="AF30" s="41">
        <f t="shared" si="8"/>
        <v>57.23746275836096</v>
      </c>
      <c r="AG30" s="144">
        <f t="shared" si="9"/>
        <v>889.8840708327584</v>
      </c>
      <c r="AH30" s="145">
        <f t="shared" si="10"/>
        <v>131.44107897278332</v>
      </c>
      <c r="AI30" s="24">
        <f t="shared" si="11"/>
        <v>7.546705998033431</v>
      </c>
    </row>
    <row r="31" spans="1:35" s="16" customFormat="1" ht="19.5" customHeight="1">
      <c r="A31" s="17">
        <v>26</v>
      </c>
      <c r="B31" s="15" t="s">
        <v>115</v>
      </c>
      <c r="C31" s="137">
        <v>10850</v>
      </c>
      <c r="D31" s="138">
        <f t="shared" si="12"/>
        <v>219.10000000000002</v>
      </c>
      <c r="E31" s="10">
        <f t="shared" si="12"/>
        <v>215.70000000000005</v>
      </c>
      <c r="F31" s="10">
        <f t="shared" si="12"/>
        <v>3.4</v>
      </c>
      <c r="G31" s="139">
        <f t="shared" si="1"/>
        <v>0</v>
      </c>
      <c r="H31" s="21">
        <v>0</v>
      </c>
      <c r="I31" s="21">
        <v>0</v>
      </c>
      <c r="J31" s="139">
        <f t="shared" si="13"/>
        <v>167.9</v>
      </c>
      <c r="K31" s="21">
        <v>167.3</v>
      </c>
      <c r="L31" s="21">
        <v>0.6</v>
      </c>
      <c r="M31" s="139">
        <f t="shared" si="14"/>
        <v>9.3</v>
      </c>
      <c r="N31" s="21">
        <v>8.4</v>
      </c>
      <c r="O31" s="21">
        <v>0.9</v>
      </c>
      <c r="P31" s="139">
        <f t="shared" si="15"/>
        <v>37.7</v>
      </c>
      <c r="Q31" s="21">
        <v>37.7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4.199999999999999</v>
      </c>
      <c r="W31" s="21">
        <v>2.3</v>
      </c>
      <c r="X31" s="21">
        <v>1.9</v>
      </c>
      <c r="Y31" s="140">
        <v>56.1</v>
      </c>
      <c r="Z31" s="141">
        <f t="shared" si="2"/>
        <v>275.20000000000005</v>
      </c>
      <c r="AA31" s="142">
        <f t="shared" si="3"/>
        <v>219.10000000000002</v>
      </c>
      <c r="AB31" s="19">
        <f t="shared" si="4"/>
        <v>181.4</v>
      </c>
      <c r="AC31" s="20">
        <f t="shared" si="5"/>
        <v>37.7</v>
      </c>
      <c r="AD31" s="143">
        <f t="shared" si="6"/>
        <v>651.4047866805412</v>
      </c>
      <c r="AE31" s="40">
        <f t="shared" si="7"/>
        <v>539.3191615876319</v>
      </c>
      <c r="AF31" s="41">
        <f t="shared" si="8"/>
        <v>112.0856250929092</v>
      </c>
      <c r="AG31" s="144">
        <f t="shared" si="9"/>
        <v>818.1953322431992</v>
      </c>
      <c r="AH31" s="145">
        <f t="shared" si="10"/>
        <v>166.79054556265794</v>
      </c>
      <c r="AI31" s="24">
        <f t="shared" si="11"/>
        <v>17.206754906435417</v>
      </c>
    </row>
    <row r="32" spans="1:35" s="16" customFormat="1" ht="19.5" customHeight="1">
      <c r="A32" s="17">
        <v>27</v>
      </c>
      <c r="B32" s="15" t="s">
        <v>46</v>
      </c>
      <c r="C32" s="137">
        <v>3844</v>
      </c>
      <c r="D32" s="138">
        <f t="shared" si="12"/>
        <v>75.00000000000001</v>
      </c>
      <c r="E32" s="10">
        <f t="shared" si="12"/>
        <v>74.80000000000001</v>
      </c>
      <c r="F32" s="10">
        <f t="shared" si="12"/>
        <v>0.2</v>
      </c>
      <c r="G32" s="139">
        <f>SUM(H32:I32)</f>
        <v>0</v>
      </c>
      <c r="H32" s="21">
        <v>0</v>
      </c>
      <c r="I32" s="21">
        <v>0</v>
      </c>
      <c r="J32" s="139">
        <f>SUM(K32:L32)</f>
        <v>61.800000000000004</v>
      </c>
      <c r="K32" s="21">
        <v>61.7</v>
      </c>
      <c r="L32" s="21">
        <v>0.1</v>
      </c>
      <c r="M32" s="139">
        <f>SUM(N32:O32)</f>
        <v>2.3000000000000003</v>
      </c>
      <c r="N32" s="21">
        <v>2.2</v>
      </c>
      <c r="O32" s="21">
        <v>0.1</v>
      </c>
      <c r="P32" s="139">
        <f>SUM(Q32:R32)</f>
        <v>10.9</v>
      </c>
      <c r="Q32" s="21">
        <v>10.9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</v>
      </c>
      <c r="W32" s="21">
        <v>0</v>
      </c>
      <c r="X32" s="21">
        <v>0</v>
      </c>
      <c r="Y32" s="140">
        <v>18.7</v>
      </c>
      <c r="Z32" s="141">
        <f>D32+Y32</f>
        <v>93.70000000000002</v>
      </c>
      <c r="AA32" s="142">
        <f>SUM(AB32:AC32)</f>
        <v>75.00000000000001</v>
      </c>
      <c r="AB32" s="19">
        <f>G32+J32+M32+S32+V32</f>
        <v>64.10000000000001</v>
      </c>
      <c r="AC32" s="20">
        <f>P32</f>
        <v>10.9</v>
      </c>
      <c r="AD32" s="143">
        <f t="shared" si="6"/>
        <v>629.3847135040785</v>
      </c>
      <c r="AE32" s="40">
        <f t="shared" si="7"/>
        <v>537.9141351414856</v>
      </c>
      <c r="AF32" s="41">
        <f t="shared" si="8"/>
        <v>91.47057836259273</v>
      </c>
      <c r="AG32" s="144">
        <f t="shared" si="9"/>
        <v>786.3113020710954</v>
      </c>
      <c r="AH32" s="145">
        <f t="shared" si="10"/>
        <v>156.9265885670169</v>
      </c>
      <c r="AI32" s="24">
        <f>AC32*100/AA32</f>
        <v>14.533333333333331</v>
      </c>
    </row>
    <row r="33" spans="1:35" s="13" customFormat="1" ht="19.5" customHeight="1">
      <c r="A33" s="14">
        <v>28</v>
      </c>
      <c r="B33" s="15" t="s">
        <v>55</v>
      </c>
      <c r="C33" s="137">
        <v>2995</v>
      </c>
      <c r="D33" s="138">
        <f t="shared" si="12"/>
        <v>89.10000000000001</v>
      </c>
      <c r="E33" s="10">
        <f t="shared" si="12"/>
        <v>85.7</v>
      </c>
      <c r="F33" s="10">
        <f t="shared" si="12"/>
        <v>3.4</v>
      </c>
      <c r="G33" s="139">
        <f t="shared" si="1"/>
        <v>0</v>
      </c>
      <c r="H33" s="21">
        <v>0</v>
      </c>
      <c r="I33" s="21">
        <v>0</v>
      </c>
      <c r="J33" s="139">
        <f t="shared" si="13"/>
        <v>75.5</v>
      </c>
      <c r="K33" s="18">
        <v>72.8</v>
      </c>
      <c r="L33" s="18">
        <v>2.7</v>
      </c>
      <c r="M33" s="139">
        <f t="shared" si="14"/>
        <v>8.4</v>
      </c>
      <c r="N33" s="18">
        <v>8</v>
      </c>
      <c r="O33" s="18">
        <v>0.4</v>
      </c>
      <c r="P33" s="139">
        <f t="shared" si="15"/>
        <v>5.2</v>
      </c>
      <c r="Q33" s="18">
        <v>4.9</v>
      </c>
      <c r="R33" s="18">
        <v>0.3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19</v>
      </c>
      <c r="Z33" s="141">
        <f>D33+Y33</f>
        <v>108.10000000000001</v>
      </c>
      <c r="AA33" s="142">
        <f t="shared" si="3"/>
        <v>89.10000000000001</v>
      </c>
      <c r="AB33" s="19">
        <f t="shared" si="4"/>
        <v>83.9</v>
      </c>
      <c r="AC33" s="20">
        <f t="shared" si="5"/>
        <v>5.2</v>
      </c>
      <c r="AD33" s="143">
        <f t="shared" si="6"/>
        <v>959.663956055792</v>
      </c>
      <c r="AE33" s="40">
        <f t="shared" si="7"/>
        <v>903.6566320211106</v>
      </c>
      <c r="AF33" s="41">
        <f t="shared" si="8"/>
        <v>56.00732403468146</v>
      </c>
      <c r="AG33" s="144">
        <f t="shared" si="9"/>
        <v>1164.306101567128</v>
      </c>
      <c r="AH33" s="145">
        <f t="shared" si="10"/>
        <v>204.6421455113361</v>
      </c>
      <c r="AI33" s="24">
        <f t="shared" si="11"/>
        <v>5.836139169472502</v>
      </c>
    </row>
    <row r="34" spans="1:35" s="13" customFormat="1" ht="19.5" customHeight="1">
      <c r="A34" s="17">
        <v>29</v>
      </c>
      <c r="B34" s="15" t="s">
        <v>49</v>
      </c>
      <c r="C34" s="137">
        <v>10442</v>
      </c>
      <c r="D34" s="138">
        <f t="shared" si="12"/>
        <v>165.4</v>
      </c>
      <c r="E34" s="10">
        <f t="shared" si="12"/>
        <v>163</v>
      </c>
      <c r="F34" s="10">
        <f t="shared" si="12"/>
        <v>2.4</v>
      </c>
      <c r="G34" s="139">
        <f t="shared" si="1"/>
        <v>0</v>
      </c>
      <c r="H34" s="21">
        <v>0</v>
      </c>
      <c r="I34" s="21">
        <v>0</v>
      </c>
      <c r="J34" s="139">
        <f t="shared" si="13"/>
        <v>123.9</v>
      </c>
      <c r="K34" s="18">
        <v>123.5</v>
      </c>
      <c r="L34" s="18">
        <v>0.4</v>
      </c>
      <c r="M34" s="139">
        <f t="shared" si="14"/>
        <v>5.6</v>
      </c>
      <c r="N34" s="18">
        <v>5.5</v>
      </c>
      <c r="O34" s="21">
        <v>0.1</v>
      </c>
      <c r="P34" s="139">
        <f t="shared" si="15"/>
        <v>34.1</v>
      </c>
      <c r="Q34" s="18">
        <v>34</v>
      </c>
      <c r="R34" s="18">
        <v>0.1</v>
      </c>
      <c r="S34" s="139">
        <f t="shared" si="16"/>
        <v>0</v>
      </c>
      <c r="T34" s="18">
        <v>0</v>
      </c>
      <c r="U34" s="18">
        <v>0</v>
      </c>
      <c r="V34" s="139">
        <f t="shared" si="17"/>
        <v>1.8</v>
      </c>
      <c r="W34" s="18">
        <v>0</v>
      </c>
      <c r="X34" s="18">
        <v>1.8</v>
      </c>
      <c r="Y34" s="140">
        <v>35.5</v>
      </c>
      <c r="Z34" s="141">
        <f t="shared" si="2"/>
        <v>200.9</v>
      </c>
      <c r="AA34" s="142">
        <f t="shared" si="3"/>
        <v>165.4</v>
      </c>
      <c r="AB34" s="19">
        <f t="shared" si="4"/>
        <v>131.3</v>
      </c>
      <c r="AC34" s="20">
        <f t="shared" si="5"/>
        <v>34.1</v>
      </c>
      <c r="AD34" s="143">
        <f t="shared" si="6"/>
        <v>510.9637876812625</v>
      </c>
      <c r="AE34" s="40">
        <f t="shared" si="7"/>
        <v>405.61998381227187</v>
      </c>
      <c r="AF34" s="41">
        <f t="shared" si="8"/>
        <v>105.34380386899063</v>
      </c>
      <c r="AG34" s="144">
        <f t="shared" si="9"/>
        <v>620.6325571049915</v>
      </c>
      <c r="AH34" s="145">
        <f t="shared" si="10"/>
        <v>109.66876942372923</v>
      </c>
      <c r="AI34" s="24">
        <f t="shared" si="11"/>
        <v>20.61668681983071</v>
      </c>
    </row>
    <row r="35" spans="1:35" s="16" customFormat="1" ht="19.5" customHeight="1">
      <c r="A35" s="17">
        <v>30</v>
      </c>
      <c r="B35" s="15" t="s">
        <v>50</v>
      </c>
      <c r="C35" s="137">
        <v>4634</v>
      </c>
      <c r="D35" s="138">
        <f>G35+J35+M35+P35+S35+V35</f>
        <v>102.30000000000001</v>
      </c>
      <c r="E35" s="10">
        <f>H35+K35+N35+Q35+T35+W35</f>
        <v>97.1</v>
      </c>
      <c r="F35" s="10">
        <f>I35+L35+O35+R35+U35+X35</f>
        <v>5.2</v>
      </c>
      <c r="G35" s="139">
        <f>SUM(H35:I35)</f>
        <v>0</v>
      </c>
      <c r="H35" s="21">
        <v>0</v>
      </c>
      <c r="I35" s="21">
        <v>0</v>
      </c>
      <c r="J35" s="139">
        <f>SUM(K35:L35)</f>
        <v>90.10000000000001</v>
      </c>
      <c r="K35" s="18">
        <v>86.2</v>
      </c>
      <c r="L35" s="18">
        <v>3.9</v>
      </c>
      <c r="M35" s="139">
        <f>SUM(N35:O35)</f>
        <v>4.2</v>
      </c>
      <c r="N35" s="18">
        <v>3.1</v>
      </c>
      <c r="O35" s="21">
        <v>1.1</v>
      </c>
      <c r="P35" s="139">
        <f>SUM(Q35:R35)</f>
        <v>8</v>
      </c>
      <c r="Q35" s="18">
        <v>7.8</v>
      </c>
      <c r="R35" s="18">
        <v>0.2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33.9</v>
      </c>
      <c r="Z35" s="141">
        <f>D35+Y35</f>
        <v>136.20000000000002</v>
      </c>
      <c r="AA35" s="142">
        <f>SUM(AB35:AC35)</f>
        <v>102.30000000000001</v>
      </c>
      <c r="AB35" s="19">
        <f>G35+J35+M35+S35+V35</f>
        <v>94.30000000000001</v>
      </c>
      <c r="AC35" s="20">
        <f>P35</f>
        <v>8</v>
      </c>
      <c r="AD35" s="143">
        <f t="shared" si="6"/>
        <v>712.1277514026759</v>
      </c>
      <c r="AE35" s="40">
        <f t="shared" si="7"/>
        <v>656.438386679104</v>
      </c>
      <c r="AF35" s="41">
        <f t="shared" si="8"/>
        <v>55.68936472357191</v>
      </c>
      <c r="AG35" s="144">
        <f t="shared" si="9"/>
        <v>948.111434418812</v>
      </c>
      <c r="AH35" s="145">
        <f t="shared" si="10"/>
        <v>235.98368301613598</v>
      </c>
      <c r="AI35" s="24">
        <f>AC35*100/AA35</f>
        <v>7.820136852394916</v>
      </c>
    </row>
    <row r="36" spans="1:35" s="13" customFormat="1" ht="19.5" customHeight="1">
      <c r="A36" s="17">
        <v>31</v>
      </c>
      <c r="B36" s="15" t="s">
        <v>116</v>
      </c>
      <c r="C36" s="137">
        <v>6512</v>
      </c>
      <c r="D36" s="138">
        <f t="shared" si="12"/>
        <v>138.29999999999998</v>
      </c>
      <c r="E36" s="10">
        <f t="shared" si="12"/>
        <v>137.00000000000003</v>
      </c>
      <c r="F36" s="10">
        <f t="shared" si="12"/>
        <v>1.3</v>
      </c>
      <c r="G36" s="139">
        <f t="shared" si="1"/>
        <v>0</v>
      </c>
      <c r="H36" s="21">
        <v>0</v>
      </c>
      <c r="I36" s="18">
        <v>0</v>
      </c>
      <c r="J36" s="139">
        <f t="shared" si="13"/>
        <v>111.8</v>
      </c>
      <c r="K36" s="18">
        <v>111.2</v>
      </c>
      <c r="L36" s="18">
        <v>0.6</v>
      </c>
      <c r="M36" s="139">
        <f t="shared" si="14"/>
        <v>4.5</v>
      </c>
      <c r="N36" s="18">
        <v>4.4</v>
      </c>
      <c r="O36" s="18">
        <v>0.1</v>
      </c>
      <c r="P36" s="139">
        <f t="shared" si="15"/>
        <v>15.4</v>
      </c>
      <c r="Q36" s="18">
        <v>15.1</v>
      </c>
      <c r="R36" s="18">
        <v>0.3</v>
      </c>
      <c r="S36" s="139">
        <f t="shared" si="16"/>
        <v>0</v>
      </c>
      <c r="T36" s="18">
        <v>0</v>
      </c>
      <c r="U36" s="18">
        <v>0</v>
      </c>
      <c r="V36" s="139">
        <f t="shared" si="17"/>
        <v>6.6</v>
      </c>
      <c r="W36" s="18">
        <v>6.3</v>
      </c>
      <c r="X36" s="18">
        <v>0.3</v>
      </c>
      <c r="Y36" s="140">
        <v>32.5</v>
      </c>
      <c r="Z36" s="141">
        <f t="shared" si="2"/>
        <v>170.79999999999998</v>
      </c>
      <c r="AA36" s="142">
        <f t="shared" si="3"/>
        <v>138.29999999999998</v>
      </c>
      <c r="AB36" s="19">
        <f t="shared" si="4"/>
        <v>122.89999999999999</v>
      </c>
      <c r="AC36" s="20">
        <f t="shared" si="5"/>
        <v>15.4</v>
      </c>
      <c r="AD36" s="143">
        <f t="shared" si="6"/>
        <v>685.0875802488705</v>
      </c>
      <c r="AE36" s="40">
        <f t="shared" si="7"/>
        <v>608.801616866133</v>
      </c>
      <c r="AF36" s="41">
        <f t="shared" si="8"/>
        <v>76.28596338273758</v>
      </c>
      <c r="AG36" s="144">
        <f t="shared" si="9"/>
        <v>846.0806847903622</v>
      </c>
      <c r="AH36" s="145">
        <f t="shared" si="10"/>
        <v>160.99310454149162</v>
      </c>
      <c r="AI36" s="24">
        <f t="shared" si="11"/>
        <v>11.135213304410703</v>
      </c>
    </row>
    <row r="37" spans="1:35" s="13" customFormat="1" ht="19.5" customHeight="1">
      <c r="A37" s="17">
        <v>32</v>
      </c>
      <c r="B37" s="15" t="s">
        <v>117</v>
      </c>
      <c r="C37" s="137">
        <v>18882</v>
      </c>
      <c r="D37" s="138">
        <f t="shared" si="12"/>
        <v>372.29999999999995</v>
      </c>
      <c r="E37" s="10">
        <f t="shared" si="12"/>
        <v>331.40000000000003</v>
      </c>
      <c r="F37" s="10">
        <f t="shared" si="12"/>
        <v>40.9</v>
      </c>
      <c r="G37" s="139">
        <f t="shared" si="1"/>
        <v>0</v>
      </c>
      <c r="H37" s="18">
        <v>0</v>
      </c>
      <c r="I37" s="18">
        <v>0</v>
      </c>
      <c r="J37" s="139">
        <f t="shared" si="13"/>
        <v>302.5</v>
      </c>
      <c r="K37" s="18">
        <v>278.5</v>
      </c>
      <c r="L37" s="18">
        <v>24</v>
      </c>
      <c r="M37" s="139">
        <f t="shared" si="14"/>
        <v>30.700000000000003</v>
      </c>
      <c r="N37" s="18">
        <v>18.1</v>
      </c>
      <c r="O37" s="18">
        <v>12.6</v>
      </c>
      <c r="P37" s="139">
        <f t="shared" si="15"/>
        <v>39.099999999999994</v>
      </c>
      <c r="Q37" s="18">
        <v>34.8</v>
      </c>
      <c r="R37" s="18">
        <v>4.3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76.3</v>
      </c>
      <c r="Z37" s="141">
        <f t="shared" si="2"/>
        <v>448.59999999999997</v>
      </c>
      <c r="AA37" s="142">
        <f t="shared" si="3"/>
        <v>372.29999999999995</v>
      </c>
      <c r="AB37" s="19">
        <f t="shared" si="4"/>
        <v>333.2</v>
      </c>
      <c r="AC37" s="20">
        <f t="shared" si="5"/>
        <v>39.099999999999994</v>
      </c>
      <c r="AD37" s="143">
        <f t="shared" si="6"/>
        <v>636.0384185655564</v>
      </c>
      <c r="AE37" s="40">
        <f t="shared" si="7"/>
        <v>569.2398631910917</v>
      </c>
      <c r="AF37" s="41">
        <f t="shared" si="8"/>
        <v>66.79855537446484</v>
      </c>
      <c r="AG37" s="144">
        <f t="shared" si="9"/>
        <v>766.3895637080544</v>
      </c>
      <c r="AH37" s="145">
        <f t="shared" si="10"/>
        <v>130.3511451424979</v>
      </c>
      <c r="AI37" s="24">
        <f t="shared" si="11"/>
        <v>10.502283105022832</v>
      </c>
    </row>
    <row r="38" spans="1:35" s="13" customFormat="1" ht="19.5" customHeight="1" thickBot="1">
      <c r="A38" s="25">
        <v>33</v>
      </c>
      <c r="B38" s="26" t="s">
        <v>53</v>
      </c>
      <c r="C38" s="149">
        <v>14203</v>
      </c>
      <c r="D38" s="150">
        <f t="shared" si="12"/>
        <v>310.1</v>
      </c>
      <c r="E38" s="27">
        <f t="shared" si="12"/>
        <v>299.3</v>
      </c>
      <c r="F38" s="27">
        <f t="shared" si="12"/>
        <v>10.8</v>
      </c>
      <c r="G38" s="151">
        <f t="shared" si="1"/>
        <v>0</v>
      </c>
      <c r="H38" s="27">
        <v>0</v>
      </c>
      <c r="I38" s="27">
        <v>0</v>
      </c>
      <c r="J38" s="151">
        <f t="shared" si="13"/>
        <v>227</v>
      </c>
      <c r="K38" s="27">
        <v>223.9</v>
      </c>
      <c r="L38" s="27">
        <v>3.1</v>
      </c>
      <c r="M38" s="151">
        <f t="shared" si="14"/>
        <v>7.5</v>
      </c>
      <c r="N38" s="27">
        <v>7</v>
      </c>
      <c r="O38" s="27">
        <v>0.5</v>
      </c>
      <c r="P38" s="151">
        <f t="shared" si="15"/>
        <v>53.599999999999994</v>
      </c>
      <c r="Q38" s="27">
        <v>52.8</v>
      </c>
      <c r="R38" s="27">
        <v>0.8</v>
      </c>
      <c r="S38" s="151">
        <f t="shared" si="16"/>
        <v>0</v>
      </c>
      <c r="T38" s="27">
        <v>0</v>
      </c>
      <c r="U38" s="27">
        <v>0</v>
      </c>
      <c r="V38" s="151">
        <f t="shared" si="17"/>
        <v>22</v>
      </c>
      <c r="W38" s="27">
        <v>15.6</v>
      </c>
      <c r="X38" s="27">
        <v>6.4</v>
      </c>
      <c r="Y38" s="152">
        <v>65.6</v>
      </c>
      <c r="Z38" s="153">
        <f t="shared" si="2"/>
        <v>375.70000000000005</v>
      </c>
      <c r="AA38" s="154">
        <f t="shared" si="3"/>
        <v>310.1</v>
      </c>
      <c r="AB38" s="28">
        <f t="shared" si="4"/>
        <v>256.5</v>
      </c>
      <c r="AC38" s="29">
        <f t="shared" si="5"/>
        <v>53.599999999999994</v>
      </c>
      <c r="AD38" s="155">
        <f t="shared" si="6"/>
        <v>704.3037250194757</v>
      </c>
      <c r="AE38" s="42">
        <f t="shared" si="7"/>
        <v>582.5666090535166</v>
      </c>
      <c r="AF38" s="43">
        <f t="shared" si="8"/>
        <v>121.73711596595902</v>
      </c>
      <c r="AG38" s="144">
        <f t="shared" si="9"/>
        <v>853.295419186769</v>
      </c>
      <c r="AH38" s="157">
        <f t="shared" si="10"/>
        <v>148.99169416729313</v>
      </c>
      <c r="AI38" s="44">
        <f t="shared" si="11"/>
        <v>17.284746855852948</v>
      </c>
    </row>
    <row r="39" spans="1:34" s="13" customFormat="1" ht="15" customHeight="1">
      <c r="A39" s="30"/>
      <c r="C39" s="30"/>
      <c r="D39" s="55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55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F8" sqref="F8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118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1321735</v>
      </c>
      <c r="D5" s="120">
        <f>SUM(E5:F5)</f>
        <v>23609.999999999993</v>
      </c>
      <c r="E5" s="48">
        <f>SUM(E6:E38)</f>
        <v>22557.199999999993</v>
      </c>
      <c r="F5" s="48">
        <f>SUM(F6:F38)</f>
        <v>1052.7999999999997</v>
      </c>
      <c r="G5" s="121">
        <f aca="true" t="shared" si="0" ref="G5:AC5">SUM(G6:G38)</f>
        <v>588.9</v>
      </c>
      <c r="H5" s="49">
        <f t="shared" si="0"/>
        <v>588.9</v>
      </c>
      <c r="I5" s="49">
        <f t="shared" si="0"/>
        <v>0</v>
      </c>
      <c r="J5" s="121">
        <f t="shared" si="0"/>
        <v>17561.399999999994</v>
      </c>
      <c r="K5" s="49">
        <f t="shared" si="0"/>
        <v>16901.899999999994</v>
      </c>
      <c r="L5" s="49">
        <f t="shared" si="0"/>
        <v>659.4999999999998</v>
      </c>
      <c r="M5" s="121">
        <f t="shared" si="0"/>
        <v>1074.3999999999999</v>
      </c>
      <c r="N5" s="49">
        <f t="shared" si="0"/>
        <v>942.6999999999998</v>
      </c>
      <c r="O5" s="49">
        <f t="shared" si="0"/>
        <v>131.69999999999996</v>
      </c>
      <c r="P5" s="121">
        <f t="shared" si="0"/>
        <v>3988.4999999999986</v>
      </c>
      <c r="Q5" s="49">
        <f t="shared" si="0"/>
        <v>3887.4</v>
      </c>
      <c r="R5" s="49">
        <f t="shared" si="0"/>
        <v>101.09999999999998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396.8</v>
      </c>
      <c r="W5" s="49">
        <f t="shared" si="0"/>
        <v>236.3</v>
      </c>
      <c r="X5" s="49">
        <f t="shared" si="0"/>
        <v>160.49999999999997</v>
      </c>
      <c r="Y5" s="122">
        <f t="shared" si="0"/>
        <v>10890.900000000001</v>
      </c>
      <c r="Z5" s="123">
        <f t="shared" si="0"/>
        <v>34500.899999999994</v>
      </c>
      <c r="AA5" s="124">
        <f t="shared" si="0"/>
        <v>23610.000000000004</v>
      </c>
      <c r="AB5" s="50">
        <f t="shared" si="0"/>
        <v>19621.5</v>
      </c>
      <c r="AC5" s="51">
        <f t="shared" si="0"/>
        <v>3988.4999999999986</v>
      </c>
      <c r="AD5" s="125">
        <f>AA5/C5/30*1000000</f>
        <v>595.429492296111</v>
      </c>
      <c r="AE5" s="52">
        <f>AB5/C5/30*1000000</f>
        <v>494.84200690758735</v>
      </c>
      <c r="AF5" s="53">
        <f>AC5/C5/30*1000000</f>
        <v>100.58748538852338</v>
      </c>
      <c r="AG5" s="126">
        <f>Z5/C5/30*1000000</f>
        <v>870.0912058771236</v>
      </c>
      <c r="AH5" s="127">
        <f>Y5/C5/30*1000000</f>
        <v>274.66171358101286</v>
      </c>
      <c r="AI5" s="54">
        <f>AC5*100/AA5</f>
        <v>16.893265565438366</v>
      </c>
    </row>
    <row r="6" spans="1:35" s="13" customFormat="1" ht="19.5" customHeight="1" thickTop="1">
      <c r="A6" s="8">
        <v>1</v>
      </c>
      <c r="B6" s="9" t="s">
        <v>20</v>
      </c>
      <c r="C6" s="128">
        <v>295201</v>
      </c>
      <c r="D6" s="129">
        <f>G6+J6+M6+P6+S6+V6</f>
        <v>5426</v>
      </c>
      <c r="E6" s="10">
        <f>H6+K6+N6+Q6+T6+W6</f>
        <v>5385.4</v>
      </c>
      <c r="F6" s="10">
        <f>I6+L6+O6+R6+U6+X6</f>
        <v>40.6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4162.2</v>
      </c>
      <c r="K6" s="10">
        <v>4133.5</v>
      </c>
      <c r="L6" s="10">
        <v>28.7</v>
      </c>
      <c r="M6" s="130">
        <f>SUM(N6:O6)</f>
        <v>283.8</v>
      </c>
      <c r="N6" s="10">
        <v>282.5</v>
      </c>
      <c r="O6" s="10">
        <v>1.3</v>
      </c>
      <c r="P6" s="130">
        <f>SUM(Q6:R6)</f>
        <v>910.7</v>
      </c>
      <c r="Q6" s="10">
        <v>909.5</v>
      </c>
      <c r="R6" s="10">
        <v>1.2</v>
      </c>
      <c r="S6" s="130">
        <f>SUM(T6:U6)</f>
        <v>0</v>
      </c>
      <c r="T6" s="10">
        <v>0</v>
      </c>
      <c r="U6" s="10">
        <v>0</v>
      </c>
      <c r="V6" s="130">
        <f>SUM(W6:X6)</f>
        <v>69.3</v>
      </c>
      <c r="W6" s="10">
        <v>59.9</v>
      </c>
      <c r="X6" s="10">
        <v>9.4</v>
      </c>
      <c r="Y6" s="131">
        <v>3481.1</v>
      </c>
      <c r="Z6" s="132">
        <f aca="true" t="shared" si="2" ref="Z6:Z38">D6+Y6</f>
        <v>8907.1</v>
      </c>
      <c r="AA6" s="133">
        <f aca="true" t="shared" si="3" ref="AA6:AA38">SUM(AB6:AC6)</f>
        <v>5426</v>
      </c>
      <c r="AB6" s="11">
        <f aca="true" t="shared" si="4" ref="AB6:AB38">G6+J6+M6+S6+V6</f>
        <v>4515.3</v>
      </c>
      <c r="AC6" s="12">
        <f aca="true" t="shared" si="5" ref="AC6:AC38">P6</f>
        <v>910.7</v>
      </c>
      <c r="AD6" s="134">
        <f aca="true" t="shared" si="6" ref="AD6:AD38">AA6/C6/30*1000000</f>
        <v>612.6898847451963</v>
      </c>
      <c r="AE6" s="36">
        <f aca="true" t="shared" si="7" ref="AE6:AE38">AB6/C6/30*1000000</f>
        <v>509.85599642277634</v>
      </c>
      <c r="AF6" s="37">
        <f aca="true" t="shared" si="8" ref="AF6:AF38">AC6/C6/30*1000000</f>
        <v>102.83388832241987</v>
      </c>
      <c r="AG6" s="135">
        <f aca="true" t="shared" si="9" ref="AG6:AG38">Z6/C6/30*1000000</f>
        <v>1005.7666922989196</v>
      </c>
      <c r="AH6" s="136">
        <f aca="true" t="shared" si="10" ref="AH6:AH38">Y6/C6/30*1000000</f>
        <v>393.0768075537233</v>
      </c>
      <c r="AI6" s="38">
        <f aca="true" t="shared" si="11" ref="AI6:AI38">AC6*100/AA6</f>
        <v>16.784002948765206</v>
      </c>
    </row>
    <row r="7" spans="1:35" s="16" customFormat="1" ht="19.5" customHeight="1">
      <c r="A7" s="14">
        <v>2</v>
      </c>
      <c r="B7" s="39" t="s">
        <v>21</v>
      </c>
      <c r="C7" s="137">
        <v>58247</v>
      </c>
      <c r="D7" s="129">
        <f aca="true" t="shared" si="12" ref="D7:F38">G7+J7+M7+P7+S7+V7</f>
        <v>1220.5</v>
      </c>
      <c r="E7" s="10">
        <f t="shared" si="12"/>
        <v>1058.8000000000002</v>
      </c>
      <c r="F7" s="10">
        <f t="shared" si="12"/>
        <v>161.70000000000002</v>
      </c>
      <c r="G7" s="130">
        <f>SUM(H7:I7)</f>
        <v>0</v>
      </c>
      <c r="H7" s="10">
        <v>0</v>
      </c>
      <c r="I7" s="10">
        <v>0</v>
      </c>
      <c r="J7" s="130">
        <f>SUM(K7:L7)</f>
        <v>916</v>
      </c>
      <c r="K7" s="10">
        <v>839.6</v>
      </c>
      <c r="L7" s="10">
        <v>76.4</v>
      </c>
      <c r="M7" s="130">
        <f>SUM(N7:O7)</f>
        <v>56.2</v>
      </c>
      <c r="N7" s="10">
        <v>34.7</v>
      </c>
      <c r="O7" s="10">
        <v>21.5</v>
      </c>
      <c r="P7" s="130">
        <f>SUM(Q7:R7)</f>
        <v>220</v>
      </c>
      <c r="Q7" s="10">
        <v>184</v>
      </c>
      <c r="R7" s="10">
        <v>36</v>
      </c>
      <c r="S7" s="130">
        <f>SUM(T7:U7)</f>
        <v>0</v>
      </c>
      <c r="T7" s="10">
        <v>0</v>
      </c>
      <c r="U7" s="10">
        <v>0</v>
      </c>
      <c r="V7" s="130">
        <f>SUM(W7:X7)</f>
        <v>28.3</v>
      </c>
      <c r="W7" s="10">
        <v>0.5</v>
      </c>
      <c r="X7" s="10">
        <v>27.8</v>
      </c>
      <c r="Y7" s="131">
        <v>491</v>
      </c>
      <c r="Z7" s="132">
        <f>D7+Y7</f>
        <v>1711.5</v>
      </c>
      <c r="AA7" s="133">
        <f>SUM(AB7:AC7)</f>
        <v>1220.5</v>
      </c>
      <c r="AB7" s="11">
        <f>G7+J7+M7+S7+V7</f>
        <v>1000.5</v>
      </c>
      <c r="AC7" s="12">
        <f>P7</f>
        <v>220</v>
      </c>
      <c r="AD7" s="134">
        <f t="shared" si="6"/>
        <v>698.4622956260981</v>
      </c>
      <c r="AE7" s="36">
        <f t="shared" si="7"/>
        <v>572.5616769962401</v>
      </c>
      <c r="AF7" s="37">
        <f t="shared" si="8"/>
        <v>125.9006186298579</v>
      </c>
      <c r="AG7" s="135">
        <f t="shared" si="9"/>
        <v>979.4495853863718</v>
      </c>
      <c r="AH7" s="136">
        <f t="shared" si="10"/>
        <v>280.98728976027377</v>
      </c>
      <c r="AI7" s="38">
        <f>AC7*100/AA7</f>
        <v>18.025399426464563</v>
      </c>
    </row>
    <row r="8" spans="1:35" s="16" customFormat="1" ht="19.5" customHeight="1">
      <c r="A8" s="14">
        <v>3</v>
      </c>
      <c r="B8" s="15" t="s">
        <v>22</v>
      </c>
      <c r="C8" s="137">
        <v>39441</v>
      </c>
      <c r="D8" s="129">
        <f t="shared" si="12"/>
        <v>741.1</v>
      </c>
      <c r="E8" s="10">
        <f t="shared" si="12"/>
        <v>702.8</v>
      </c>
      <c r="F8" s="10">
        <f t="shared" si="12"/>
        <v>38.3</v>
      </c>
      <c r="G8" s="130">
        <f>SUM(H8:I8)</f>
        <v>0</v>
      </c>
      <c r="H8" s="10">
        <v>0</v>
      </c>
      <c r="I8" s="10">
        <v>0</v>
      </c>
      <c r="J8" s="130">
        <f>SUM(K8:L8)</f>
        <v>641.1999999999999</v>
      </c>
      <c r="K8" s="10">
        <v>612.8</v>
      </c>
      <c r="L8" s="10">
        <v>28.4</v>
      </c>
      <c r="M8" s="130">
        <f>SUM(N8:O8)</f>
        <v>68.30000000000001</v>
      </c>
      <c r="N8" s="10">
        <v>64.9</v>
      </c>
      <c r="O8" s="10">
        <v>3.4</v>
      </c>
      <c r="P8" s="130">
        <f>SUM(Q8:R8)</f>
        <v>31.6</v>
      </c>
      <c r="Q8" s="10">
        <v>25.1</v>
      </c>
      <c r="R8" s="10">
        <v>6.5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62.9</v>
      </c>
      <c r="Z8" s="132">
        <f>D8+Y8</f>
        <v>804</v>
      </c>
      <c r="AA8" s="133">
        <f>SUM(AB8:AC8)</f>
        <v>741.1</v>
      </c>
      <c r="AB8" s="11">
        <f>G8+J8+M8+S8+V8</f>
        <v>709.5</v>
      </c>
      <c r="AC8" s="12">
        <f>P8</f>
        <v>31.6</v>
      </c>
      <c r="AD8" s="134">
        <f t="shared" si="6"/>
        <v>626.3363843039815</v>
      </c>
      <c r="AE8" s="36">
        <f t="shared" si="7"/>
        <v>599.6298268299486</v>
      </c>
      <c r="AF8" s="37">
        <f t="shared" si="8"/>
        <v>26.706557474032945</v>
      </c>
      <c r="AG8" s="135">
        <f t="shared" si="9"/>
        <v>679.4959559848888</v>
      </c>
      <c r="AH8" s="136">
        <f t="shared" si="10"/>
        <v>53.15957168090735</v>
      </c>
      <c r="AI8" s="38">
        <f>AC8*100/AA8</f>
        <v>4.2639319929834025</v>
      </c>
    </row>
    <row r="9" spans="1:35" s="13" customFormat="1" ht="19.5" customHeight="1">
      <c r="A9" s="17">
        <v>4</v>
      </c>
      <c r="B9" s="15" t="s">
        <v>23</v>
      </c>
      <c r="C9" s="137">
        <v>101556</v>
      </c>
      <c r="D9" s="138">
        <f t="shared" si="12"/>
        <v>1511.4999999999998</v>
      </c>
      <c r="E9" s="10">
        <f t="shared" si="12"/>
        <v>1484.8999999999999</v>
      </c>
      <c r="F9" s="10">
        <f t="shared" si="12"/>
        <v>26.6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1306.6</v>
      </c>
      <c r="K9" s="18">
        <v>1291.5</v>
      </c>
      <c r="L9" s="18">
        <v>15.1</v>
      </c>
      <c r="M9" s="139">
        <f aca="true" t="shared" si="14" ref="M9:M38">SUM(N9:O9)</f>
        <v>72.2</v>
      </c>
      <c r="N9" s="18">
        <v>69.3</v>
      </c>
      <c r="O9" s="18">
        <v>2.9</v>
      </c>
      <c r="P9" s="139">
        <f aca="true" t="shared" si="15" ref="P9:P38">SUM(Q9:R9)</f>
        <v>124.1</v>
      </c>
      <c r="Q9" s="18">
        <v>124.1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8.6</v>
      </c>
      <c r="W9" s="18">
        <v>0</v>
      </c>
      <c r="X9" s="18">
        <v>8.6</v>
      </c>
      <c r="Y9" s="140">
        <v>1073.6</v>
      </c>
      <c r="Z9" s="141">
        <f t="shared" si="2"/>
        <v>2585.0999999999995</v>
      </c>
      <c r="AA9" s="142">
        <f t="shared" si="3"/>
        <v>1511.4999999999998</v>
      </c>
      <c r="AB9" s="19">
        <f t="shared" si="4"/>
        <v>1387.3999999999999</v>
      </c>
      <c r="AC9" s="20">
        <f t="shared" si="5"/>
        <v>124.1</v>
      </c>
      <c r="AD9" s="143">
        <f t="shared" si="6"/>
        <v>496.11380256541537</v>
      </c>
      <c r="AE9" s="40">
        <f t="shared" si="7"/>
        <v>455.38093925190697</v>
      </c>
      <c r="AF9" s="41">
        <f t="shared" si="8"/>
        <v>40.732863313508474</v>
      </c>
      <c r="AG9" s="144">
        <f t="shared" si="9"/>
        <v>848.4973807554451</v>
      </c>
      <c r="AH9" s="145">
        <f t="shared" si="10"/>
        <v>352.38357819002977</v>
      </c>
      <c r="AI9" s="24">
        <f t="shared" si="11"/>
        <v>8.210387032748926</v>
      </c>
    </row>
    <row r="10" spans="1:35" s="13" customFormat="1" ht="19.5" customHeight="1">
      <c r="A10" s="17">
        <v>5</v>
      </c>
      <c r="B10" s="15" t="s">
        <v>104</v>
      </c>
      <c r="C10" s="137">
        <v>94127</v>
      </c>
      <c r="D10" s="138">
        <f t="shared" si="12"/>
        <v>1423.1000000000001</v>
      </c>
      <c r="E10" s="10">
        <f t="shared" si="12"/>
        <v>1378.1</v>
      </c>
      <c r="F10" s="10">
        <f t="shared" si="12"/>
        <v>45</v>
      </c>
      <c r="G10" s="139">
        <f t="shared" si="1"/>
        <v>0</v>
      </c>
      <c r="H10" s="18">
        <v>0</v>
      </c>
      <c r="I10" s="18">
        <v>0</v>
      </c>
      <c r="J10" s="139">
        <f t="shared" si="13"/>
        <v>977.7</v>
      </c>
      <c r="K10" s="18">
        <v>947.7</v>
      </c>
      <c r="L10" s="18">
        <v>30</v>
      </c>
      <c r="M10" s="139">
        <f t="shared" si="14"/>
        <v>71.4</v>
      </c>
      <c r="N10" s="18">
        <v>56.4</v>
      </c>
      <c r="O10" s="18">
        <v>15</v>
      </c>
      <c r="P10" s="139">
        <f t="shared" si="15"/>
        <v>374</v>
      </c>
      <c r="Q10" s="18">
        <v>374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684.3</v>
      </c>
      <c r="Z10" s="141">
        <f t="shared" si="2"/>
        <v>2107.4</v>
      </c>
      <c r="AA10" s="142">
        <f t="shared" si="3"/>
        <v>1423.1000000000001</v>
      </c>
      <c r="AB10" s="19">
        <f t="shared" si="4"/>
        <v>1049.1000000000001</v>
      </c>
      <c r="AC10" s="20">
        <f t="shared" si="5"/>
        <v>374</v>
      </c>
      <c r="AD10" s="143">
        <f t="shared" si="6"/>
        <v>503.964501860961</v>
      </c>
      <c r="AE10" s="40">
        <f t="shared" si="7"/>
        <v>371.5193302665548</v>
      </c>
      <c r="AF10" s="41">
        <f t="shared" si="8"/>
        <v>132.44517159440616</v>
      </c>
      <c r="AG10" s="144">
        <f t="shared" si="9"/>
        <v>746.296670101742</v>
      </c>
      <c r="AH10" s="145">
        <f t="shared" si="10"/>
        <v>242.33216824078104</v>
      </c>
      <c r="AI10" s="24">
        <f t="shared" si="11"/>
        <v>26.280654908298782</v>
      </c>
    </row>
    <row r="11" spans="1:35" s="13" customFormat="1" ht="19.5" customHeight="1">
      <c r="A11" s="17">
        <v>6</v>
      </c>
      <c r="B11" s="15" t="s">
        <v>57</v>
      </c>
      <c r="C11" s="137">
        <v>37816</v>
      </c>
      <c r="D11" s="138">
        <f t="shared" si="12"/>
        <v>801.1</v>
      </c>
      <c r="E11" s="10">
        <f t="shared" si="12"/>
        <v>720</v>
      </c>
      <c r="F11" s="10">
        <f t="shared" si="12"/>
        <v>81.1</v>
      </c>
      <c r="G11" s="139">
        <f>SUM(H11:I11)</f>
        <v>0</v>
      </c>
      <c r="H11" s="21">
        <v>0</v>
      </c>
      <c r="I11" s="18">
        <v>0</v>
      </c>
      <c r="J11" s="139">
        <f t="shared" si="13"/>
        <v>648</v>
      </c>
      <c r="K11" s="18">
        <v>591.2</v>
      </c>
      <c r="L11" s="18">
        <v>56.8</v>
      </c>
      <c r="M11" s="139">
        <f t="shared" si="14"/>
        <v>55.5</v>
      </c>
      <c r="N11" s="18">
        <v>38.3</v>
      </c>
      <c r="O11" s="18">
        <v>17.2</v>
      </c>
      <c r="P11" s="139">
        <f t="shared" si="15"/>
        <v>97.6</v>
      </c>
      <c r="Q11" s="18">
        <v>90.5</v>
      </c>
      <c r="R11" s="18">
        <v>7.1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307.7</v>
      </c>
      <c r="Z11" s="141">
        <f t="shared" si="2"/>
        <v>1108.8</v>
      </c>
      <c r="AA11" s="142">
        <f t="shared" si="3"/>
        <v>801.1</v>
      </c>
      <c r="AB11" s="19">
        <f t="shared" si="4"/>
        <v>703.5</v>
      </c>
      <c r="AC11" s="20">
        <f t="shared" si="5"/>
        <v>97.6</v>
      </c>
      <c r="AD11" s="143">
        <f t="shared" si="6"/>
        <v>706.138495169593</v>
      </c>
      <c r="AE11" s="40">
        <f t="shared" si="7"/>
        <v>620.1078908398562</v>
      </c>
      <c r="AF11" s="41">
        <f t="shared" si="8"/>
        <v>86.03060432973697</v>
      </c>
      <c r="AG11" s="144">
        <f t="shared" si="9"/>
        <v>977.364078696848</v>
      </c>
      <c r="AH11" s="145">
        <f t="shared" si="10"/>
        <v>271.2255835272548</v>
      </c>
      <c r="AI11" s="24">
        <f t="shared" si="11"/>
        <v>12.183248033953314</v>
      </c>
    </row>
    <row r="12" spans="1:35" s="13" customFormat="1" ht="19.5" customHeight="1">
      <c r="A12" s="17">
        <v>7</v>
      </c>
      <c r="B12" s="15" t="s">
        <v>26</v>
      </c>
      <c r="C12" s="137">
        <v>29823</v>
      </c>
      <c r="D12" s="138">
        <f>G12+J12+M12+P12+S12+V12</f>
        <v>554.3</v>
      </c>
      <c r="E12" s="10">
        <f>H12+K12+N12+Q12+T12+W12</f>
        <v>513.6</v>
      </c>
      <c r="F12" s="10">
        <f>I12+L12+O12+R12+U12+X12</f>
        <v>40.699999999999996</v>
      </c>
      <c r="G12" s="139">
        <f>SUM(H12:I12)</f>
        <v>0</v>
      </c>
      <c r="H12" s="21">
        <v>0</v>
      </c>
      <c r="I12" s="18">
        <v>0</v>
      </c>
      <c r="J12" s="139">
        <f>SUM(K12:L12)</f>
        <v>396.3</v>
      </c>
      <c r="K12" s="18">
        <v>371.8</v>
      </c>
      <c r="L12" s="18">
        <v>24.5</v>
      </c>
      <c r="M12" s="139">
        <f>SUM(N12:O12)</f>
        <v>31.599999999999998</v>
      </c>
      <c r="N12" s="18">
        <v>28.9</v>
      </c>
      <c r="O12" s="18">
        <v>2.7</v>
      </c>
      <c r="P12" s="139">
        <f>SUM(Q12:R12)</f>
        <v>113.10000000000001</v>
      </c>
      <c r="Q12" s="18">
        <v>106.4</v>
      </c>
      <c r="R12" s="18">
        <v>6.7</v>
      </c>
      <c r="S12" s="139">
        <f>SUM(T12:U12)</f>
        <v>0</v>
      </c>
      <c r="T12" s="18">
        <v>0</v>
      </c>
      <c r="U12" s="18">
        <v>0</v>
      </c>
      <c r="V12" s="139">
        <f>SUM(W12:X12)</f>
        <v>13.3</v>
      </c>
      <c r="W12" s="18">
        <v>6.5</v>
      </c>
      <c r="X12" s="18">
        <v>6.8</v>
      </c>
      <c r="Y12" s="140">
        <v>234.4</v>
      </c>
      <c r="Z12" s="141">
        <f>D12+Y12</f>
        <v>788.6999999999999</v>
      </c>
      <c r="AA12" s="142">
        <f>SUM(AB12:AC12)</f>
        <v>554.3000000000001</v>
      </c>
      <c r="AB12" s="19">
        <f>G12+J12+M12+S12+V12</f>
        <v>441.20000000000005</v>
      </c>
      <c r="AC12" s="20">
        <f>P12</f>
        <v>113.10000000000001</v>
      </c>
      <c r="AD12" s="143">
        <f t="shared" si="6"/>
        <v>619.5441996669238</v>
      </c>
      <c r="AE12" s="40">
        <f t="shared" si="7"/>
        <v>493.1316992477842</v>
      </c>
      <c r="AF12" s="41">
        <f t="shared" si="8"/>
        <v>126.41250041913959</v>
      </c>
      <c r="AG12" s="144">
        <f t="shared" si="9"/>
        <v>881.5343862119839</v>
      </c>
      <c r="AH12" s="145">
        <f t="shared" si="10"/>
        <v>261.9901865450603</v>
      </c>
      <c r="AI12" s="24">
        <f>AC12*100/AA12</f>
        <v>20.40411329604907</v>
      </c>
    </row>
    <row r="13" spans="1:35" s="13" customFormat="1" ht="19.5" customHeight="1">
      <c r="A13" s="17">
        <v>8</v>
      </c>
      <c r="B13" s="15" t="s">
        <v>105</v>
      </c>
      <c r="C13" s="137">
        <v>127745</v>
      </c>
      <c r="D13" s="138">
        <f t="shared" si="12"/>
        <v>2204</v>
      </c>
      <c r="E13" s="10">
        <f t="shared" si="12"/>
        <v>2111.1000000000004</v>
      </c>
      <c r="F13" s="10">
        <f t="shared" si="12"/>
        <v>92.89999999999999</v>
      </c>
      <c r="G13" s="139">
        <f t="shared" si="1"/>
        <v>0</v>
      </c>
      <c r="H13" s="18">
        <v>0</v>
      </c>
      <c r="I13" s="18">
        <v>0</v>
      </c>
      <c r="J13" s="139">
        <f t="shared" si="13"/>
        <v>1738.2</v>
      </c>
      <c r="K13" s="18">
        <v>1669.4</v>
      </c>
      <c r="L13" s="18">
        <v>68.8</v>
      </c>
      <c r="M13" s="139">
        <f t="shared" si="14"/>
        <v>120.4</v>
      </c>
      <c r="N13" s="18">
        <v>113.9</v>
      </c>
      <c r="O13" s="18">
        <v>6.5</v>
      </c>
      <c r="P13" s="139">
        <f t="shared" si="15"/>
        <v>327.90000000000003</v>
      </c>
      <c r="Q13" s="18">
        <v>327.8</v>
      </c>
      <c r="R13" s="18">
        <v>0.1</v>
      </c>
      <c r="S13" s="139">
        <f t="shared" si="16"/>
        <v>0</v>
      </c>
      <c r="T13" s="18">
        <v>0</v>
      </c>
      <c r="U13" s="18">
        <v>0</v>
      </c>
      <c r="V13" s="139">
        <f t="shared" si="17"/>
        <v>17.5</v>
      </c>
      <c r="W13" s="18">
        <v>0</v>
      </c>
      <c r="X13" s="18">
        <v>17.5</v>
      </c>
      <c r="Y13" s="140">
        <v>748.8</v>
      </c>
      <c r="Z13" s="141">
        <f t="shared" si="2"/>
        <v>2952.8</v>
      </c>
      <c r="AA13" s="142">
        <f t="shared" si="3"/>
        <v>2204</v>
      </c>
      <c r="AB13" s="19">
        <f t="shared" si="4"/>
        <v>1876.1000000000001</v>
      </c>
      <c r="AC13" s="20">
        <f t="shared" si="5"/>
        <v>327.90000000000003</v>
      </c>
      <c r="AD13" s="143">
        <f t="shared" si="6"/>
        <v>575.1040484298145</v>
      </c>
      <c r="AE13" s="40">
        <f t="shared" si="7"/>
        <v>489.542969718319</v>
      </c>
      <c r="AF13" s="41">
        <f t="shared" si="8"/>
        <v>85.56107871149557</v>
      </c>
      <c r="AG13" s="144">
        <f t="shared" si="9"/>
        <v>770.4933004553343</v>
      </c>
      <c r="AH13" s="145">
        <f t="shared" si="10"/>
        <v>195.3892520255196</v>
      </c>
      <c r="AI13" s="24">
        <f t="shared" si="11"/>
        <v>14.877495462794919</v>
      </c>
    </row>
    <row r="14" spans="1:35" s="16" customFormat="1" ht="19.5" customHeight="1">
      <c r="A14" s="14">
        <v>9</v>
      </c>
      <c r="B14" s="15" t="s">
        <v>107</v>
      </c>
      <c r="C14" s="137">
        <v>20772</v>
      </c>
      <c r="D14" s="138">
        <f t="shared" si="12"/>
        <v>378.00000000000006</v>
      </c>
      <c r="E14" s="10">
        <f>H14+K14+N14+Q14+T14+W14</f>
        <v>313.2</v>
      </c>
      <c r="F14" s="10">
        <f t="shared" si="12"/>
        <v>64.8</v>
      </c>
      <c r="G14" s="139">
        <f t="shared" si="1"/>
        <v>0</v>
      </c>
      <c r="H14" s="21">
        <v>0</v>
      </c>
      <c r="I14" s="21">
        <v>0</v>
      </c>
      <c r="J14" s="139">
        <f t="shared" si="13"/>
        <v>305.1</v>
      </c>
      <c r="K14" s="21">
        <v>248.5</v>
      </c>
      <c r="L14" s="21">
        <v>56.6</v>
      </c>
      <c r="M14" s="139">
        <f t="shared" si="14"/>
        <v>4.3</v>
      </c>
      <c r="N14" s="21">
        <v>1</v>
      </c>
      <c r="O14" s="21">
        <v>3.3</v>
      </c>
      <c r="P14" s="139">
        <f t="shared" si="15"/>
        <v>68.60000000000001</v>
      </c>
      <c r="Q14" s="21">
        <v>63.7</v>
      </c>
      <c r="R14" s="21">
        <v>4.9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60.3</v>
      </c>
      <c r="Z14" s="141">
        <f t="shared" si="2"/>
        <v>438.30000000000007</v>
      </c>
      <c r="AA14" s="142">
        <f t="shared" si="3"/>
        <v>378.00000000000006</v>
      </c>
      <c r="AB14" s="19">
        <f>G14+J14+M14+S14+V14</f>
        <v>309.40000000000003</v>
      </c>
      <c r="AC14" s="20">
        <f>P14</f>
        <v>68.60000000000001</v>
      </c>
      <c r="AD14" s="146">
        <f t="shared" si="6"/>
        <v>606.5857885615252</v>
      </c>
      <c r="AE14" s="40">
        <f t="shared" si="7"/>
        <v>496.50170100776694</v>
      </c>
      <c r="AF14" s="41">
        <f t="shared" si="8"/>
        <v>110.08408755375827</v>
      </c>
      <c r="AG14" s="144">
        <f t="shared" si="9"/>
        <v>703.3506643558637</v>
      </c>
      <c r="AH14" s="147">
        <f t="shared" si="10"/>
        <v>96.76487579433854</v>
      </c>
      <c r="AI14" s="24">
        <f>AC14*100/AA14</f>
        <v>18.14814814814815</v>
      </c>
    </row>
    <row r="15" spans="1:35" s="16" customFormat="1" ht="19.5" customHeight="1">
      <c r="A15" s="14">
        <v>10</v>
      </c>
      <c r="B15" s="15" t="s">
        <v>29</v>
      </c>
      <c r="C15" s="137">
        <v>37589</v>
      </c>
      <c r="D15" s="138">
        <f t="shared" si="12"/>
        <v>772</v>
      </c>
      <c r="E15" s="10">
        <f t="shared" si="12"/>
        <v>729.4</v>
      </c>
      <c r="F15" s="10">
        <f t="shared" si="12"/>
        <v>42.6</v>
      </c>
      <c r="G15" s="139">
        <f t="shared" si="1"/>
        <v>588.9</v>
      </c>
      <c r="H15" s="21">
        <v>588.9</v>
      </c>
      <c r="I15" s="21">
        <v>0</v>
      </c>
      <c r="J15" s="139">
        <f t="shared" si="13"/>
        <v>32.2</v>
      </c>
      <c r="K15" s="21">
        <v>0</v>
      </c>
      <c r="L15" s="21">
        <v>32.2</v>
      </c>
      <c r="M15" s="139">
        <f t="shared" si="14"/>
        <v>3.3</v>
      </c>
      <c r="N15" s="21">
        <v>0</v>
      </c>
      <c r="O15" s="21">
        <v>3.3</v>
      </c>
      <c r="P15" s="139">
        <f t="shared" si="15"/>
        <v>135.6</v>
      </c>
      <c r="Q15" s="21">
        <v>135.6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12</v>
      </c>
      <c r="W15" s="21">
        <v>4.9</v>
      </c>
      <c r="X15" s="21">
        <v>7.1</v>
      </c>
      <c r="Y15" s="140">
        <v>388.5</v>
      </c>
      <c r="Z15" s="141">
        <f t="shared" si="2"/>
        <v>1160.5</v>
      </c>
      <c r="AA15" s="142">
        <f t="shared" si="3"/>
        <v>772</v>
      </c>
      <c r="AB15" s="19">
        <f>G15+J15+M15+S15+V15</f>
        <v>636.4</v>
      </c>
      <c r="AC15" s="20">
        <f>P15</f>
        <v>135.6</v>
      </c>
      <c r="AD15" s="143">
        <f t="shared" si="6"/>
        <v>684.5974442877792</v>
      </c>
      <c r="AE15" s="40">
        <f t="shared" si="7"/>
        <v>564.3494994102884</v>
      </c>
      <c r="AF15" s="41">
        <f t="shared" si="8"/>
        <v>120.24794487749075</v>
      </c>
      <c r="AG15" s="144">
        <f t="shared" si="9"/>
        <v>1029.1131270673159</v>
      </c>
      <c r="AH15" s="145">
        <f t="shared" si="10"/>
        <v>344.5156827795365</v>
      </c>
      <c r="AI15" s="24">
        <f>AC15*100/AA15</f>
        <v>17.564766839378237</v>
      </c>
    </row>
    <row r="16" spans="1:35" s="13" customFormat="1" ht="19.5" customHeight="1">
      <c r="A16" s="17">
        <v>11</v>
      </c>
      <c r="B16" s="15" t="s">
        <v>108</v>
      </c>
      <c r="C16" s="137">
        <v>29826</v>
      </c>
      <c r="D16" s="138">
        <f t="shared" si="12"/>
        <v>631.4</v>
      </c>
      <c r="E16" s="10">
        <f t="shared" si="12"/>
        <v>615.9</v>
      </c>
      <c r="F16" s="10">
        <f t="shared" si="12"/>
        <v>15.5</v>
      </c>
      <c r="G16" s="139">
        <f t="shared" si="1"/>
        <v>0</v>
      </c>
      <c r="H16" s="18">
        <v>0</v>
      </c>
      <c r="I16" s="18">
        <v>0</v>
      </c>
      <c r="J16" s="139">
        <f t="shared" si="13"/>
        <v>479.7</v>
      </c>
      <c r="K16" s="18">
        <v>474.5</v>
      </c>
      <c r="L16" s="18">
        <v>5.2</v>
      </c>
      <c r="M16" s="139">
        <f t="shared" si="14"/>
        <v>21.599999999999998</v>
      </c>
      <c r="N16" s="18">
        <v>20.2</v>
      </c>
      <c r="O16" s="18">
        <v>1.4</v>
      </c>
      <c r="P16" s="139">
        <f t="shared" si="15"/>
        <v>108.5</v>
      </c>
      <c r="Q16" s="18">
        <v>107.9</v>
      </c>
      <c r="R16" s="18">
        <v>0.6</v>
      </c>
      <c r="S16" s="139">
        <f t="shared" si="16"/>
        <v>0</v>
      </c>
      <c r="T16" s="18">
        <v>0</v>
      </c>
      <c r="U16" s="18">
        <v>0</v>
      </c>
      <c r="V16" s="139">
        <f t="shared" si="17"/>
        <v>21.6</v>
      </c>
      <c r="W16" s="18">
        <v>13.3</v>
      </c>
      <c r="X16" s="18">
        <v>8.3</v>
      </c>
      <c r="Y16" s="140">
        <v>183.2</v>
      </c>
      <c r="Z16" s="141">
        <f t="shared" si="2"/>
        <v>814.5999999999999</v>
      </c>
      <c r="AA16" s="142">
        <f t="shared" si="3"/>
        <v>631.4</v>
      </c>
      <c r="AB16" s="19">
        <f t="shared" si="4"/>
        <v>522.9</v>
      </c>
      <c r="AC16" s="20">
        <f t="shared" si="5"/>
        <v>108.5</v>
      </c>
      <c r="AD16" s="143">
        <f t="shared" si="6"/>
        <v>705.6483157871207</v>
      </c>
      <c r="AE16" s="40">
        <f t="shared" si="7"/>
        <v>584.3894588613961</v>
      </c>
      <c r="AF16" s="41">
        <f t="shared" si="8"/>
        <v>121.25885692572477</v>
      </c>
      <c r="AG16" s="144">
        <f t="shared" si="9"/>
        <v>910.3913811216164</v>
      </c>
      <c r="AH16" s="145">
        <f t="shared" si="10"/>
        <v>204.7430653344956</v>
      </c>
      <c r="AI16" s="24">
        <f t="shared" si="11"/>
        <v>17.184035476718403</v>
      </c>
    </row>
    <row r="17" spans="1:35" s="13" customFormat="1" ht="19.5" customHeight="1">
      <c r="A17" s="17">
        <v>12</v>
      </c>
      <c r="B17" s="15" t="s">
        <v>109</v>
      </c>
      <c r="C17" s="137">
        <v>28615</v>
      </c>
      <c r="D17" s="138">
        <f t="shared" si="12"/>
        <v>576.0999999999999</v>
      </c>
      <c r="E17" s="10">
        <f t="shared" si="12"/>
        <v>504.8</v>
      </c>
      <c r="F17" s="10">
        <f t="shared" si="12"/>
        <v>71.3</v>
      </c>
      <c r="G17" s="139">
        <f t="shared" si="1"/>
        <v>0</v>
      </c>
      <c r="H17" s="18">
        <v>0</v>
      </c>
      <c r="I17" s="18">
        <v>0</v>
      </c>
      <c r="J17" s="139">
        <f t="shared" si="13"/>
        <v>468.4</v>
      </c>
      <c r="K17" s="18">
        <v>415.5</v>
      </c>
      <c r="L17" s="18">
        <v>52.9</v>
      </c>
      <c r="M17" s="139">
        <f t="shared" si="14"/>
        <v>0.5</v>
      </c>
      <c r="N17" s="18">
        <v>0</v>
      </c>
      <c r="O17" s="18">
        <v>0.5</v>
      </c>
      <c r="P17" s="139">
        <f t="shared" si="15"/>
        <v>107.19999999999999</v>
      </c>
      <c r="Q17" s="18">
        <v>89.3</v>
      </c>
      <c r="R17" s="18">
        <v>17.9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251.9</v>
      </c>
      <c r="Z17" s="141">
        <f t="shared" si="2"/>
        <v>827.9999999999999</v>
      </c>
      <c r="AA17" s="142">
        <f t="shared" si="3"/>
        <v>576.0999999999999</v>
      </c>
      <c r="AB17" s="19">
        <f t="shared" si="4"/>
        <v>468.9</v>
      </c>
      <c r="AC17" s="20">
        <f t="shared" si="5"/>
        <v>107.19999999999999</v>
      </c>
      <c r="AD17" s="143">
        <f t="shared" si="6"/>
        <v>671.0932494612381</v>
      </c>
      <c r="AE17" s="40">
        <f t="shared" si="7"/>
        <v>546.2170190459549</v>
      </c>
      <c r="AF17" s="41">
        <f t="shared" si="8"/>
        <v>124.87623041528335</v>
      </c>
      <c r="AG17" s="144">
        <f t="shared" si="9"/>
        <v>964.5290931329721</v>
      </c>
      <c r="AH17" s="145">
        <f t="shared" si="10"/>
        <v>293.43584367173395</v>
      </c>
      <c r="AI17" s="24">
        <f t="shared" si="11"/>
        <v>18.60788057628884</v>
      </c>
    </row>
    <row r="18" spans="1:35" s="13" customFormat="1" ht="19.5" customHeight="1">
      <c r="A18" s="17">
        <v>13</v>
      </c>
      <c r="B18" s="15" t="s">
        <v>110</v>
      </c>
      <c r="C18" s="137">
        <v>124914</v>
      </c>
      <c r="D18" s="138">
        <f t="shared" si="12"/>
        <v>2066.7</v>
      </c>
      <c r="E18" s="10">
        <f t="shared" si="12"/>
        <v>1997.6</v>
      </c>
      <c r="F18" s="10">
        <f t="shared" si="12"/>
        <v>69.1</v>
      </c>
      <c r="G18" s="139">
        <f t="shared" si="1"/>
        <v>0</v>
      </c>
      <c r="H18" s="18">
        <v>0</v>
      </c>
      <c r="I18" s="18">
        <v>0</v>
      </c>
      <c r="J18" s="139">
        <f t="shared" si="13"/>
        <v>1613.3</v>
      </c>
      <c r="K18" s="18">
        <v>1563.8</v>
      </c>
      <c r="L18" s="18">
        <v>49.5</v>
      </c>
      <c r="M18" s="139">
        <f t="shared" si="14"/>
        <v>120.9</v>
      </c>
      <c r="N18" s="18">
        <v>101.3</v>
      </c>
      <c r="O18" s="18">
        <v>19.6</v>
      </c>
      <c r="P18" s="139">
        <f t="shared" si="15"/>
        <v>332.5</v>
      </c>
      <c r="Q18" s="18">
        <v>332.5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947.7</v>
      </c>
      <c r="Z18" s="141">
        <f t="shared" si="2"/>
        <v>3014.3999999999996</v>
      </c>
      <c r="AA18" s="142">
        <f t="shared" si="3"/>
        <v>2066.7</v>
      </c>
      <c r="AB18" s="19">
        <f t="shared" si="4"/>
        <v>1734.2</v>
      </c>
      <c r="AC18" s="20">
        <f t="shared" si="5"/>
        <v>332.5</v>
      </c>
      <c r="AD18" s="143">
        <f t="shared" si="6"/>
        <v>551.4994316089469</v>
      </c>
      <c r="AE18" s="40">
        <f t="shared" si="7"/>
        <v>462.77172027688385</v>
      </c>
      <c r="AF18" s="41">
        <f t="shared" si="8"/>
        <v>88.72771133206312</v>
      </c>
      <c r="AG18" s="135">
        <f t="shared" si="9"/>
        <v>804.3934226748001</v>
      </c>
      <c r="AH18" s="145">
        <f t="shared" si="10"/>
        <v>252.89399106585333</v>
      </c>
      <c r="AI18" s="24">
        <f t="shared" si="11"/>
        <v>16.088450186287318</v>
      </c>
    </row>
    <row r="19" spans="1:35" s="13" customFormat="1" ht="19.5" customHeight="1">
      <c r="A19" s="17">
        <v>14</v>
      </c>
      <c r="B19" s="15" t="s">
        <v>33</v>
      </c>
      <c r="C19" s="137">
        <v>18054</v>
      </c>
      <c r="D19" s="138">
        <f t="shared" si="12"/>
        <v>409.9</v>
      </c>
      <c r="E19" s="10">
        <f t="shared" si="12"/>
        <v>397.1</v>
      </c>
      <c r="F19" s="10">
        <f t="shared" si="12"/>
        <v>12.8</v>
      </c>
      <c r="G19" s="139">
        <f t="shared" si="1"/>
        <v>0</v>
      </c>
      <c r="H19" s="18">
        <v>0</v>
      </c>
      <c r="I19" s="18">
        <v>0</v>
      </c>
      <c r="J19" s="139">
        <f t="shared" si="13"/>
        <v>311.4</v>
      </c>
      <c r="K19" s="18">
        <v>304.9</v>
      </c>
      <c r="L19" s="18">
        <v>6.5</v>
      </c>
      <c r="M19" s="139">
        <f t="shared" si="14"/>
        <v>0</v>
      </c>
      <c r="N19" s="18">
        <v>0</v>
      </c>
      <c r="O19" s="18">
        <v>0</v>
      </c>
      <c r="P19" s="139">
        <f t="shared" si="15"/>
        <v>83.1</v>
      </c>
      <c r="Q19" s="18">
        <v>83.1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15.399999999999999</v>
      </c>
      <c r="W19" s="18">
        <v>9.1</v>
      </c>
      <c r="X19" s="18">
        <v>6.3</v>
      </c>
      <c r="Y19" s="140">
        <v>141.5</v>
      </c>
      <c r="Z19" s="141">
        <f t="shared" si="2"/>
        <v>551.4</v>
      </c>
      <c r="AA19" s="142">
        <f t="shared" si="3"/>
        <v>409.9</v>
      </c>
      <c r="AB19" s="19">
        <f t="shared" si="4"/>
        <v>326.79999999999995</v>
      </c>
      <c r="AC19" s="20">
        <f t="shared" si="5"/>
        <v>83.1</v>
      </c>
      <c r="AD19" s="143">
        <f t="shared" si="6"/>
        <v>756.8036630848196</v>
      </c>
      <c r="AE19" s="40">
        <f t="shared" si="7"/>
        <v>603.3750600051695</v>
      </c>
      <c r="AF19" s="41">
        <f t="shared" si="8"/>
        <v>153.42860307964992</v>
      </c>
      <c r="AG19" s="135">
        <f t="shared" si="9"/>
        <v>1018.0569402902405</v>
      </c>
      <c r="AH19" s="145">
        <f t="shared" si="10"/>
        <v>261.2532772054208</v>
      </c>
      <c r="AI19" s="24">
        <f t="shared" si="11"/>
        <v>20.273237374969504</v>
      </c>
    </row>
    <row r="20" spans="1:35" s="13" customFormat="1" ht="19.5" customHeight="1">
      <c r="A20" s="17">
        <v>15</v>
      </c>
      <c r="B20" s="15" t="s">
        <v>34</v>
      </c>
      <c r="C20" s="137">
        <v>7254</v>
      </c>
      <c r="D20" s="138">
        <f t="shared" si="12"/>
        <v>133.5</v>
      </c>
      <c r="E20" s="10">
        <f t="shared" si="12"/>
        <v>127.80000000000001</v>
      </c>
      <c r="F20" s="10">
        <f t="shared" si="12"/>
        <v>5.699999999999999</v>
      </c>
      <c r="G20" s="139">
        <f>SUM(H20:I20)</f>
        <v>0</v>
      </c>
      <c r="H20" s="18">
        <v>0</v>
      </c>
      <c r="I20" s="18">
        <v>0</v>
      </c>
      <c r="J20" s="139">
        <f>SUM(K20:L20)</f>
        <v>75.30000000000001</v>
      </c>
      <c r="K20" s="18">
        <v>73.4</v>
      </c>
      <c r="L20" s="18">
        <v>1.9</v>
      </c>
      <c r="M20" s="139">
        <f>SUM(N20:O20)</f>
        <v>20</v>
      </c>
      <c r="N20" s="18">
        <v>16.2</v>
      </c>
      <c r="O20" s="18">
        <v>3.8</v>
      </c>
      <c r="P20" s="139">
        <f>SUM(Q20:R20)</f>
        <v>38.2</v>
      </c>
      <c r="Q20" s="18">
        <v>38.2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35.1</v>
      </c>
      <c r="Z20" s="141">
        <f>D20+Y20</f>
        <v>168.6</v>
      </c>
      <c r="AA20" s="142">
        <f>SUM(AB20:AC20)</f>
        <v>133.5</v>
      </c>
      <c r="AB20" s="19">
        <f>G20+J20+M20+S20+V20</f>
        <v>95.30000000000001</v>
      </c>
      <c r="AC20" s="20">
        <f>P20</f>
        <v>38.2</v>
      </c>
      <c r="AD20" s="143">
        <f t="shared" si="6"/>
        <v>613.4546457127102</v>
      </c>
      <c r="AE20" s="40">
        <f t="shared" si="7"/>
        <v>437.9193088870509</v>
      </c>
      <c r="AF20" s="41">
        <f t="shared" si="8"/>
        <v>175.5353368256594</v>
      </c>
      <c r="AG20" s="144">
        <f t="shared" si="9"/>
        <v>774.7449682933554</v>
      </c>
      <c r="AH20" s="145">
        <f t="shared" si="10"/>
        <v>161.29032258064515</v>
      </c>
      <c r="AI20" s="24">
        <f>AC20*100/AA20</f>
        <v>28.614232209737832</v>
      </c>
    </row>
    <row r="21" spans="1:35" s="13" customFormat="1" ht="19.5" customHeight="1">
      <c r="A21" s="17">
        <v>16</v>
      </c>
      <c r="B21" s="15" t="s">
        <v>119</v>
      </c>
      <c r="C21" s="137">
        <v>15187</v>
      </c>
      <c r="D21" s="138">
        <f t="shared" si="12"/>
        <v>296.7</v>
      </c>
      <c r="E21" s="10">
        <f t="shared" si="12"/>
        <v>281.2</v>
      </c>
      <c r="F21" s="10">
        <f t="shared" si="12"/>
        <v>15.5</v>
      </c>
      <c r="G21" s="139">
        <f>SUM(H21:I21)</f>
        <v>0</v>
      </c>
      <c r="H21" s="18">
        <v>0</v>
      </c>
      <c r="I21" s="18">
        <v>0</v>
      </c>
      <c r="J21" s="139">
        <f>SUM(K21:L21)</f>
        <v>236</v>
      </c>
      <c r="K21" s="18">
        <v>225.2</v>
      </c>
      <c r="L21" s="18">
        <v>10.8</v>
      </c>
      <c r="M21" s="139">
        <f>SUM(N21:O21)</f>
        <v>12</v>
      </c>
      <c r="N21" s="18">
        <v>9</v>
      </c>
      <c r="O21" s="18">
        <v>3</v>
      </c>
      <c r="P21" s="139">
        <f>SUM(Q21:R21)</f>
        <v>40.2</v>
      </c>
      <c r="Q21" s="18">
        <v>39.1</v>
      </c>
      <c r="R21" s="18">
        <v>1.1</v>
      </c>
      <c r="S21" s="139">
        <f>SUM(T21:U21)</f>
        <v>0</v>
      </c>
      <c r="T21" s="18">
        <v>0</v>
      </c>
      <c r="U21" s="18">
        <v>0</v>
      </c>
      <c r="V21" s="139">
        <f>SUM(W21:X21)</f>
        <v>8.5</v>
      </c>
      <c r="W21" s="18">
        <v>7.9</v>
      </c>
      <c r="X21" s="18">
        <v>0.6</v>
      </c>
      <c r="Y21" s="140">
        <v>56.4</v>
      </c>
      <c r="Z21" s="141">
        <f t="shared" si="2"/>
        <v>353.09999999999997</v>
      </c>
      <c r="AA21" s="142">
        <f t="shared" si="3"/>
        <v>296.7</v>
      </c>
      <c r="AB21" s="19">
        <f t="shared" si="4"/>
        <v>256.5</v>
      </c>
      <c r="AC21" s="20">
        <f t="shared" si="5"/>
        <v>40.2</v>
      </c>
      <c r="AD21" s="143">
        <f t="shared" si="6"/>
        <v>651.2148548100348</v>
      </c>
      <c r="AE21" s="40">
        <f t="shared" si="7"/>
        <v>562.9814973332456</v>
      </c>
      <c r="AF21" s="41">
        <f t="shared" si="8"/>
        <v>88.23335747678937</v>
      </c>
      <c r="AG21" s="144">
        <f t="shared" si="9"/>
        <v>775.004938434187</v>
      </c>
      <c r="AH21" s="145">
        <f t="shared" si="10"/>
        <v>123.79008362415223</v>
      </c>
      <c r="AI21" s="24">
        <f t="shared" si="11"/>
        <v>13.549039433771489</v>
      </c>
    </row>
    <row r="22" spans="1:35" s="13" customFormat="1" ht="19.5" customHeight="1">
      <c r="A22" s="17">
        <v>17</v>
      </c>
      <c r="B22" s="15" t="s">
        <v>120</v>
      </c>
      <c r="C22" s="137">
        <v>54615</v>
      </c>
      <c r="D22" s="138">
        <f t="shared" si="12"/>
        <v>1139.5</v>
      </c>
      <c r="E22" s="10">
        <f t="shared" si="12"/>
        <v>1076.6</v>
      </c>
      <c r="F22" s="10">
        <f t="shared" si="12"/>
        <v>62.900000000000006</v>
      </c>
      <c r="G22" s="139">
        <f t="shared" si="1"/>
        <v>0</v>
      </c>
      <c r="H22" s="18">
        <v>0</v>
      </c>
      <c r="I22" s="18">
        <v>0</v>
      </c>
      <c r="J22" s="139">
        <f t="shared" si="13"/>
        <v>915.1</v>
      </c>
      <c r="K22" s="18">
        <v>890.1</v>
      </c>
      <c r="L22" s="18">
        <v>25</v>
      </c>
      <c r="M22" s="139">
        <v>0</v>
      </c>
      <c r="N22" s="18">
        <v>0</v>
      </c>
      <c r="O22" s="18">
        <v>0</v>
      </c>
      <c r="P22" s="139">
        <f t="shared" si="15"/>
        <v>161.2</v>
      </c>
      <c r="Q22" s="18">
        <v>157</v>
      </c>
      <c r="R22" s="18">
        <v>4.2</v>
      </c>
      <c r="S22" s="139">
        <f t="shared" si="16"/>
        <v>0</v>
      </c>
      <c r="T22" s="18">
        <v>0</v>
      </c>
      <c r="U22" s="18">
        <v>0</v>
      </c>
      <c r="V22" s="139">
        <f t="shared" si="17"/>
        <v>63.2</v>
      </c>
      <c r="W22" s="18">
        <v>29.5</v>
      </c>
      <c r="X22" s="18">
        <v>33.7</v>
      </c>
      <c r="Y22" s="140">
        <v>306.9</v>
      </c>
      <c r="Z22" s="141">
        <f t="shared" si="2"/>
        <v>1446.4</v>
      </c>
      <c r="AA22" s="142">
        <f t="shared" si="3"/>
        <v>1139.5</v>
      </c>
      <c r="AB22" s="19">
        <f t="shared" si="4"/>
        <v>978.3000000000001</v>
      </c>
      <c r="AC22" s="20">
        <f t="shared" si="5"/>
        <v>161.2</v>
      </c>
      <c r="AD22" s="143">
        <f t="shared" si="6"/>
        <v>695.4743812749855</v>
      </c>
      <c r="AE22" s="40">
        <f t="shared" si="7"/>
        <v>597.0887118923373</v>
      </c>
      <c r="AF22" s="41">
        <f t="shared" si="8"/>
        <v>98.38566938264823</v>
      </c>
      <c r="AG22" s="144">
        <f t="shared" si="9"/>
        <v>882.7855595227197</v>
      </c>
      <c r="AH22" s="145">
        <f t="shared" si="10"/>
        <v>187.31117824773412</v>
      </c>
      <c r="AI22" s="24">
        <f t="shared" si="11"/>
        <v>14.146555506801228</v>
      </c>
    </row>
    <row r="23" spans="1:35" s="13" customFormat="1" ht="19.5" customHeight="1">
      <c r="A23" s="17">
        <v>18</v>
      </c>
      <c r="B23" s="15" t="s">
        <v>121</v>
      </c>
      <c r="C23" s="137">
        <v>34048</v>
      </c>
      <c r="D23" s="138">
        <f t="shared" si="12"/>
        <v>541.1</v>
      </c>
      <c r="E23" s="10">
        <f t="shared" si="12"/>
        <v>508.8</v>
      </c>
      <c r="F23" s="10">
        <f t="shared" si="12"/>
        <v>32.3</v>
      </c>
      <c r="G23" s="139">
        <v>0</v>
      </c>
      <c r="H23" s="18">
        <v>0</v>
      </c>
      <c r="I23" s="22">
        <v>0</v>
      </c>
      <c r="J23" s="139">
        <f t="shared" si="13"/>
        <v>323.90000000000003</v>
      </c>
      <c r="K23" s="18">
        <v>300.8</v>
      </c>
      <c r="L23" s="18">
        <v>23.1</v>
      </c>
      <c r="M23" s="139">
        <f t="shared" si="14"/>
        <v>0</v>
      </c>
      <c r="N23" s="18">
        <v>0</v>
      </c>
      <c r="O23" s="18">
        <v>0</v>
      </c>
      <c r="P23" s="139">
        <f t="shared" si="15"/>
        <v>175.2</v>
      </c>
      <c r="Q23" s="18">
        <v>174.7</v>
      </c>
      <c r="R23" s="18">
        <v>0.5</v>
      </c>
      <c r="S23" s="139">
        <v>0</v>
      </c>
      <c r="T23" s="18">
        <v>0</v>
      </c>
      <c r="U23" s="18">
        <v>0</v>
      </c>
      <c r="V23" s="139">
        <f t="shared" si="17"/>
        <v>42</v>
      </c>
      <c r="W23" s="18">
        <v>33.3</v>
      </c>
      <c r="X23" s="18">
        <v>8.7</v>
      </c>
      <c r="Y23" s="140">
        <v>335.4</v>
      </c>
      <c r="Z23" s="141">
        <f t="shared" si="2"/>
        <v>876.5</v>
      </c>
      <c r="AA23" s="142">
        <f t="shared" si="3"/>
        <v>541.1</v>
      </c>
      <c r="AB23" s="19">
        <f t="shared" si="4"/>
        <v>365.90000000000003</v>
      </c>
      <c r="AC23" s="20">
        <f t="shared" si="5"/>
        <v>175.2</v>
      </c>
      <c r="AD23" s="143">
        <f t="shared" si="6"/>
        <v>529.7423245614035</v>
      </c>
      <c r="AE23" s="40">
        <f t="shared" si="7"/>
        <v>358.21976817042616</v>
      </c>
      <c r="AF23" s="41">
        <f t="shared" si="8"/>
        <v>171.52255639097743</v>
      </c>
      <c r="AG23" s="144">
        <f t="shared" si="9"/>
        <v>858.1022869674185</v>
      </c>
      <c r="AH23" s="145">
        <f t="shared" si="10"/>
        <v>328.35996240601503</v>
      </c>
      <c r="AI23" s="24">
        <f t="shared" si="11"/>
        <v>32.37848826464609</v>
      </c>
    </row>
    <row r="24" spans="1:35" s="13" customFormat="1" ht="19.5" customHeight="1">
      <c r="A24" s="17">
        <v>19</v>
      </c>
      <c r="B24" s="15" t="s">
        <v>122</v>
      </c>
      <c r="C24" s="137">
        <v>26752</v>
      </c>
      <c r="D24" s="138">
        <f t="shared" si="12"/>
        <v>470.7</v>
      </c>
      <c r="E24" s="10">
        <f t="shared" si="12"/>
        <v>444.6</v>
      </c>
      <c r="F24" s="10">
        <f t="shared" si="12"/>
        <v>26.099999999999998</v>
      </c>
      <c r="G24" s="139">
        <v>0</v>
      </c>
      <c r="H24" s="18">
        <v>0</v>
      </c>
      <c r="I24" s="18">
        <v>0</v>
      </c>
      <c r="J24" s="139">
        <f t="shared" si="13"/>
        <v>281.59999999999997</v>
      </c>
      <c r="K24" s="18">
        <v>263.9</v>
      </c>
      <c r="L24" s="18">
        <v>17.7</v>
      </c>
      <c r="M24" s="139">
        <f t="shared" si="14"/>
        <v>0</v>
      </c>
      <c r="N24" s="18">
        <v>0</v>
      </c>
      <c r="O24" s="18">
        <v>0</v>
      </c>
      <c r="P24" s="139">
        <f t="shared" si="15"/>
        <v>154.29999999999998</v>
      </c>
      <c r="Q24" s="18">
        <v>154.1</v>
      </c>
      <c r="R24" s="18">
        <v>0.2</v>
      </c>
      <c r="S24" s="139">
        <v>0</v>
      </c>
      <c r="T24" s="18">
        <v>0</v>
      </c>
      <c r="U24" s="18">
        <v>0</v>
      </c>
      <c r="V24" s="139">
        <f t="shared" si="17"/>
        <v>34.8</v>
      </c>
      <c r="W24" s="18">
        <v>26.6</v>
      </c>
      <c r="X24" s="18">
        <v>8.2</v>
      </c>
      <c r="Y24" s="140">
        <v>403.5</v>
      </c>
      <c r="Z24" s="141">
        <f t="shared" si="2"/>
        <v>874.2</v>
      </c>
      <c r="AA24" s="142">
        <f t="shared" si="3"/>
        <v>470.69999999999993</v>
      </c>
      <c r="AB24" s="19">
        <f t="shared" si="4"/>
        <v>316.4</v>
      </c>
      <c r="AC24" s="20">
        <f t="shared" si="5"/>
        <v>154.29999999999998</v>
      </c>
      <c r="AD24" s="143">
        <f t="shared" si="6"/>
        <v>586.4982057416267</v>
      </c>
      <c r="AE24" s="40">
        <f t="shared" si="7"/>
        <v>394.23843700159483</v>
      </c>
      <c r="AF24" s="41">
        <f t="shared" si="8"/>
        <v>192.2597687400319</v>
      </c>
      <c r="AG24" s="144">
        <f t="shared" si="9"/>
        <v>1089.2643540669858</v>
      </c>
      <c r="AH24" s="145">
        <f t="shared" si="10"/>
        <v>502.7661483253588</v>
      </c>
      <c r="AI24" s="24">
        <f t="shared" si="11"/>
        <v>32.78096452092628</v>
      </c>
    </row>
    <row r="25" spans="1:35" s="13" customFormat="1" ht="19.5" customHeight="1">
      <c r="A25" s="17">
        <v>20</v>
      </c>
      <c r="B25" s="15" t="s">
        <v>39</v>
      </c>
      <c r="C25" s="137">
        <v>6620</v>
      </c>
      <c r="D25" s="138">
        <f t="shared" si="12"/>
        <v>91.5</v>
      </c>
      <c r="E25" s="10">
        <f t="shared" si="12"/>
        <v>90.69999999999999</v>
      </c>
      <c r="F25" s="10">
        <f t="shared" si="12"/>
        <v>0.8</v>
      </c>
      <c r="G25" s="139">
        <f t="shared" si="1"/>
        <v>0</v>
      </c>
      <c r="H25" s="18">
        <v>0</v>
      </c>
      <c r="I25" s="18">
        <v>0</v>
      </c>
      <c r="J25" s="139">
        <f t="shared" si="13"/>
        <v>68.1</v>
      </c>
      <c r="K25" s="18">
        <v>68.1</v>
      </c>
      <c r="L25" s="18">
        <v>0</v>
      </c>
      <c r="M25" s="139">
        <f t="shared" si="14"/>
        <v>5.3999999999999995</v>
      </c>
      <c r="N25" s="18">
        <v>5.1</v>
      </c>
      <c r="O25" s="18">
        <v>0.3</v>
      </c>
      <c r="P25" s="139">
        <f t="shared" si="15"/>
        <v>15.9</v>
      </c>
      <c r="Q25" s="18">
        <v>15.9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2.1</v>
      </c>
      <c r="W25" s="18">
        <v>1.6</v>
      </c>
      <c r="X25" s="18">
        <v>0.5</v>
      </c>
      <c r="Y25" s="140">
        <v>52.1</v>
      </c>
      <c r="Z25" s="141">
        <f t="shared" si="2"/>
        <v>143.6</v>
      </c>
      <c r="AA25" s="142">
        <f t="shared" si="3"/>
        <v>91.5</v>
      </c>
      <c r="AB25" s="19">
        <f t="shared" si="4"/>
        <v>75.6</v>
      </c>
      <c r="AC25" s="20">
        <f t="shared" si="5"/>
        <v>15.9</v>
      </c>
      <c r="AD25" s="143">
        <f t="shared" si="6"/>
        <v>460.7250755287009</v>
      </c>
      <c r="AE25" s="40">
        <f t="shared" si="7"/>
        <v>380.6646525679758</v>
      </c>
      <c r="AF25" s="41">
        <f t="shared" si="8"/>
        <v>80.06042296072508</v>
      </c>
      <c r="AG25" s="144">
        <f t="shared" si="9"/>
        <v>723.0614300100704</v>
      </c>
      <c r="AH25" s="145">
        <f t="shared" si="10"/>
        <v>262.3363544813696</v>
      </c>
      <c r="AI25" s="24">
        <f t="shared" si="11"/>
        <v>17.37704918032787</v>
      </c>
    </row>
    <row r="26" spans="1:35" s="13" customFormat="1" ht="19.5" customHeight="1">
      <c r="A26" s="17">
        <v>21</v>
      </c>
      <c r="B26" s="15" t="s">
        <v>40</v>
      </c>
      <c r="C26" s="137">
        <v>16312</v>
      </c>
      <c r="D26" s="138">
        <f t="shared" si="12"/>
        <v>202.8</v>
      </c>
      <c r="E26" s="10">
        <f t="shared" si="12"/>
        <v>188</v>
      </c>
      <c r="F26" s="10">
        <f t="shared" si="12"/>
        <v>14.8</v>
      </c>
      <c r="G26" s="139">
        <f t="shared" si="1"/>
        <v>0</v>
      </c>
      <c r="H26" s="18">
        <v>0</v>
      </c>
      <c r="I26" s="18">
        <v>0</v>
      </c>
      <c r="J26" s="139">
        <f t="shared" si="13"/>
        <v>149.3</v>
      </c>
      <c r="K26" s="18">
        <v>137.9</v>
      </c>
      <c r="L26" s="18">
        <v>11.4</v>
      </c>
      <c r="M26" s="139">
        <f t="shared" si="14"/>
        <v>6.9</v>
      </c>
      <c r="N26" s="18">
        <v>3.5</v>
      </c>
      <c r="O26" s="18">
        <v>3.4</v>
      </c>
      <c r="P26" s="139">
        <f t="shared" si="15"/>
        <v>46.6</v>
      </c>
      <c r="Q26" s="18">
        <v>46.6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120.8</v>
      </c>
      <c r="Z26" s="141">
        <f t="shared" si="2"/>
        <v>323.6</v>
      </c>
      <c r="AA26" s="142">
        <f t="shared" si="3"/>
        <v>202.8</v>
      </c>
      <c r="AB26" s="19">
        <f t="shared" si="4"/>
        <v>156.20000000000002</v>
      </c>
      <c r="AC26" s="20">
        <f t="shared" si="5"/>
        <v>46.6</v>
      </c>
      <c r="AD26" s="143">
        <f t="shared" si="6"/>
        <v>414.41883276115743</v>
      </c>
      <c r="AE26" s="40">
        <f t="shared" si="7"/>
        <v>319.1924145823116</v>
      </c>
      <c r="AF26" s="41">
        <f t="shared" si="8"/>
        <v>95.22641817884583</v>
      </c>
      <c r="AG26" s="144">
        <f t="shared" si="9"/>
        <v>661.2718652934445</v>
      </c>
      <c r="AH26" s="145">
        <f t="shared" si="10"/>
        <v>246.85303253228705</v>
      </c>
      <c r="AI26" s="24">
        <f t="shared" si="11"/>
        <v>22.978303747534515</v>
      </c>
    </row>
    <row r="27" spans="1:35" s="13" customFormat="1" ht="19.5" customHeight="1">
      <c r="A27" s="14">
        <v>22</v>
      </c>
      <c r="B27" s="15" t="s">
        <v>41</v>
      </c>
      <c r="C27" s="137">
        <v>8260</v>
      </c>
      <c r="D27" s="138">
        <f t="shared" si="12"/>
        <v>138.99999999999997</v>
      </c>
      <c r="E27" s="10">
        <f t="shared" si="12"/>
        <v>134.7</v>
      </c>
      <c r="F27" s="10">
        <f t="shared" si="12"/>
        <v>4.3</v>
      </c>
      <c r="G27" s="139">
        <f t="shared" si="1"/>
        <v>0</v>
      </c>
      <c r="H27" s="18">
        <v>0</v>
      </c>
      <c r="I27" s="18">
        <v>0</v>
      </c>
      <c r="J27" s="139">
        <f t="shared" si="13"/>
        <v>105.6</v>
      </c>
      <c r="K27" s="18">
        <v>101.8</v>
      </c>
      <c r="L27" s="18">
        <v>3.8</v>
      </c>
      <c r="M27" s="139">
        <f t="shared" si="14"/>
        <v>7.8</v>
      </c>
      <c r="N27" s="18">
        <v>7.5</v>
      </c>
      <c r="O27" s="18">
        <v>0.3</v>
      </c>
      <c r="P27" s="139">
        <f t="shared" si="15"/>
        <v>25.4</v>
      </c>
      <c r="Q27" s="18">
        <v>25.4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0.2</v>
      </c>
      <c r="W27" s="18">
        <v>0</v>
      </c>
      <c r="X27" s="18">
        <v>0.2</v>
      </c>
      <c r="Y27" s="140">
        <v>59</v>
      </c>
      <c r="Z27" s="141">
        <f t="shared" si="2"/>
        <v>197.99999999999997</v>
      </c>
      <c r="AA27" s="142">
        <f t="shared" si="3"/>
        <v>139</v>
      </c>
      <c r="AB27" s="19">
        <f t="shared" si="4"/>
        <v>113.6</v>
      </c>
      <c r="AC27" s="20">
        <f t="shared" si="5"/>
        <v>25.4</v>
      </c>
      <c r="AD27" s="143">
        <f t="shared" si="6"/>
        <v>560.9362389023405</v>
      </c>
      <c r="AE27" s="40">
        <f t="shared" si="7"/>
        <v>458.4342211460855</v>
      </c>
      <c r="AF27" s="41">
        <f t="shared" si="8"/>
        <v>102.50201775625503</v>
      </c>
      <c r="AG27" s="144">
        <f t="shared" si="9"/>
        <v>799.0314769975787</v>
      </c>
      <c r="AH27" s="145">
        <f t="shared" si="10"/>
        <v>238.0952380952381</v>
      </c>
      <c r="AI27" s="24">
        <f t="shared" si="11"/>
        <v>18.27338129496403</v>
      </c>
    </row>
    <row r="28" spans="1:35" s="16" customFormat="1" ht="19.5" customHeight="1">
      <c r="A28" s="17">
        <v>23</v>
      </c>
      <c r="B28" s="15" t="s">
        <v>42</v>
      </c>
      <c r="C28" s="137">
        <v>6271</v>
      </c>
      <c r="D28" s="138">
        <f t="shared" si="12"/>
        <v>103.1</v>
      </c>
      <c r="E28" s="10">
        <f t="shared" si="12"/>
        <v>101.3</v>
      </c>
      <c r="F28" s="10">
        <f t="shared" si="12"/>
        <v>1.8</v>
      </c>
      <c r="G28" s="139">
        <f t="shared" si="1"/>
        <v>0</v>
      </c>
      <c r="H28" s="21">
        <v>0</v>
      </c>
      <c r="I28" s="21">
        <v>0</v>
      </c>
      <c r="J28" s="139">
        <f t="shared" si="13"/>
        <v>82.39999999999999</v>
      </c>
      <c r="K28" s="21">
        <v>81.1</v>
      </c>
      <c r="L28" s="21">
        <v>1.3</v>
      </c>
      <c r="M28" s="139">
        <f t="shared" si="14"/>
        <v>13.5</v>
      </c>
      <c r="N28" s="21">
        <v>13.3</v>
      </c>
      <c r="O28" s="21">
        <v>0.2</v>
      </c>
      <c r="P28" s="139">
        <f t="shared" si="15"/>
        <v>7.2</v>
      </c>
      <c r="Q28" s="21">
        <v>6.9</v>
      </c>
      <c r="R28" s="21">
        <v>0.3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103.1</v>
      </c>
      <c r="AA28" s="142">
        <f t="shared" si="3"/>
        <v>103.1</v>
      </c>
      <c r="AB28" s="19">
        <f t="shared" si="4"/>
        <v>95.89999999999999</v>
      </c>
      <c r="AC28" s="20">
        <f t="shared" si="5"/>
        <v>7.2</v>
      </c>
      <c r="AD28" s="143">
        <f t="shared" si="6"/>
        <v>548.0253016531123</v>
      </c>
      <c r="AE28" s="40">
        <f t="shared" si="7"/>
        <v>509.7538935842236</v>
      </c>
      <c r="AF28" s="41">
        <f t="shared" si="8"/>
        <v>38.27140806888853</v>
      </c>
      <c r="AG28" s="144">
        <f t="shared" si="9"/>
        <v>548.0253016531123</v>
      </c>
      <c r="AH28" s="145">
        <f t="shared" si="10"/>
        <v>0</v>
      </c>
      <c r="AI28" s="24">
        <f t="shared" si="11"/>
        <v>6.983511154219205</v>
      </c>
    </row>
    <row r="29" spans="1:35" s="16" customFormat="1" ht="19.5" customHeight="1">
      <c r="A29" s="17">
        <v>24</v>
      </c>
      <c r="B29" s="15" t="s">
        <v>43</v>
      </c>
      <c r="C29" s="137">
        <v>13101</v>
      </c>
      <c r="D29" s="138">
        <f>G29+J29+M29+P29+S29+V29</f>
        <v>239.4</v>
      </c>
      <c r="E29" s="10">
        <f>H29+K29+N29+Q29+T29+W29</f>
        <v>223.5</v>
      </c>
      <c r="F29" s="10">
        <f>L29+I29+O29+R29+U29+X29</f>
        <v>15.899999999999999</v>
      </c>
      <c r="G29" s="139">
        <f>SUM(H29:I29)</f>
        <v>0</v>
      </c>
      <c r="H29" s="21">
        <v>0</v>
      </c>
      <c r="I29" s="21">
        <v>0</v>
      </c>
      <c r="J29" s="139">
        <f>SUM(K29:L29)</f>
        <v>162.6</v>
      </c>
      <c r="K29" s="21">
        <v>157.6</v>
      </c>
      <c r="L29" s="21">
        <v>5</v>
      </c>
      <c r="M29" s="139">
        <f>SUM(N29:O29)</f>
        <v>8.5</v>
      </c>
      <c r="N29" s="21">
        <v>4.9</v>
      </c>
      <c r="O29" s="21">
        <v>3.6</v>
      </c>
      <c r="P29" s="139">
        <f>SUM(Q29:R29)</f>
        <v>66.2</v>
      </c>
      <c r="Q29" s="21">
        <v>58.9</v>
      </c>
      <c r="R29" s="21">
        <v>7.3</v>
      </c>
      <c r="S29" s="139">
        <f>SUM(T29:U29)</f>
        <v>0</v>
      </c>
      <c r="T29" s="21">
        <v>0</v>
      </c>
      <c r="U29" s="21">
        <v>0</v>
      </c>
      <c r="V29" s="139">
        <f>SUM(W29:X29)</f>
        <v>2.1</v>
      </c>
      <c r="W29" s="21">
        <v>2.1</v>
      </c>
      <c r="X29" s="21">
        <v>0</v>
      </c>
      <c r="Y29" s="140">
        <v>70.1</v>
      </c>
      <c r="Z29" s="141">
        <f>D29+Y29</f>
        <v>309.5</v>
      </c>
      <c r="AA29" s="148">
        <f>SUM(AB29:AC29)</f>
        <v>239.39999999999998</v>
      </c>
      <c r="AB29" s="18">
        <f>G29+J29+M29+S29+V29</f>
        <v>173.2</v>
      </c>
      <c r="AC29" s="45">
        <f>P29</f>
        <v>66.2</v>
      </c>
      <c r="AD29" s="143">
        <f t="shared" si="6"/>
        <v>609.1138081062514</v>
      </c>
      <c r="AE29" s="40">
        <f t="shared" si="7"/>
        <v>440.67882858814846</v>
      </c>
      <c r="AF29" s="41">
        <f t="shared" si="8"/>
        <v>168.43497951810292</v>
      </c>
      <c r="AG29" s="144">
        <f t="shared" si="9"/>
        <v>787.4716942727018</v>
      </c>
      <c r="AH29" s="145">
        <f t="shared" si="10"/>
        <v>178.35788616645036</v>
      </c>
      <c r="AI29" s="24">
        <f>AC29*100/AA29</f>
        <v>27.65246449456976</v>
      </c>
    </row>
    <row r="30" spans="1:35" s="16" customFormat="1" ht="19.5" customHeight="1">
      <c r="A30" s="17">
        <v>25</v>
      </c>
      <c r="B30" s="15" t="s">
        <v>44</v>
      </c>
      <c r="C30" s="137">
        <v>17296</v>
      </c>
      <c r="D30" s="138">
        <f t="shared" si="12"/>
        <v>328.9</v>
      </c>
      <c r="E30" s="10">
        <f t="shared" si="12"/>
        <v>316.49999999999994</v>
      </c>
      <c r="F30" s="10">
        <f t="shared" si="12"/>
        <v>12.4</v>
      </c>
      <c r="G30" s="139">
        <f t="shared" si="1"/>
        <v>0</v>
      </c>
      <c r="H30" s="21">
        <v>0</v>
      </c>
      <c r="I30" s="21">
        <v>0</v>
      </c>
      <c r="J30" s="139">
        <f t="shared" si="13"/>
        <v>280.5</v>
      </c>
      <c r="K30" s="21">
        <v>275.8</v>
      </c>
      <c r="L30" s="21">
        <v>4.7</v>
      </c>
      <c r="M30" s="139">
        <f t="shared" si="14"/>
        <v>11.1</v>
      </c>
      <c r="N30" s="21">
        <v>9.4</v>
      </c>
      <c r="O30" s="21">
        <v>1.7</v>
      </c>
      <c r="P30" s="139">
        <f t="shared" si="15"/>
        <v>30.4</v>
      </c>
      <c r="Q30" s="21">
        <v>30.4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6.9</v>
      </c>
      <c r="W30" s="21">
        <v>0.9</v>
      </c>
      <c r="X30" s="21">
        <v>6</v>
      </c>
      <c r="Y30" s="140">
        <v>57.6</v>
      </c>
      <c r="Z30" s="141">
        <f t="shared" si="2"/>
        <v>386.5</v>
      </c>
      <c r="AA30" s="142">
        <f t="shared" si="3"/>
        <v>328.9</v>
      </c>
      <c r="AB30" s="19">
        <f t="shared" si="4"/>
        <v>298.5</v>
      </c>
      <c r="AC30" s="20">
        <f t="shared" si="5"/>
        <v>30.4</v>
      </c>
      <c r="AD30" s="143">
        <f t="shared" si="6"/>
        <v>633.8652482269504</v>
      </c>
      <c r="AE30" s="40">
        <f t="shared" si="7"/>
        <v>575.2775208140611</v>
      </c>
      <c r="AF30" s="41">
        <f t="shared" si="8"/>
        <v>58.58772741288929</v>
      </c>
      <c r="AG30" s="144">
        <f t="shared" si="9"/>
        <v>744.8735738513722</v>
      </c>
      <c r="AH30" s="145">
        <f t="shared" si="10"/>
        <v>111.00832562442184</v>
      </c>
      <c r="AI30" s="24">
        <f t="shared" si="11"/>
        <v>9.242930982061418</v>
      </c>
    </row>
    <row r="31" spans="1:35" s="16" customFormat="1" ht="19.5" customHeight="1">
      <c r="A31" s="17">
        <v>26</v>
      </c>
      <c r="B31" s="15" t="s">
        <v>115</v>
      </c>
      <c r="C31" s="137">
        <v>10838</v>
      </c>
      <c r="D31" s="138">
        <f t="shared" si="12"/>
        <v>184.1</v>
      </c>
      <c r="E31" s="10">
        <f t="shared" si="12"/>
        <v>182.3</v>
      </c>
      <c r="F31" s="10">
        <f t="shared" si="12"/>
        <v>1.7999999999999998</v>
      </c>
      <c r="G31" s="139">
        <f t="shared" si="1"/>
        <v>0</v>
      </c>
      <c r="H31" s="21">
        <v>0</v>
      </c>
      <c r="I31" s="21">
        <v>0</v>
      </c>
      <c r="J31" s="139">
        <f t="shared" si="13"/>
        <v>136.5</v>
      </c>
      <c r="K31" s="21">
        <v>135.9</v>
      </c>
      <c r="L31" s="21">
        <v>0.6</v>
      </c>
      <c r="M31" s="139">
        <f t="shared" si="14"/>
        <v>7.3999999999999995</v>
      </c>
      <c r="N31" s="21">
        <v>7.1</v>
      </c>
      <c r="O31" s="21">
        <v>0.3</v>
      </c>
      <c r="P31" s="139">
        <f t="shared" si="15"/>
        <v>39.3</v>
      </c>
      <c r="Q31" s="21">
        <v>39.3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0.9</v>
      </c>
      <c r="W31" s="21">
        <v>0</v>
      </c>
      <c r="X31" s="21">
        <v>0.9</v>
      </c>
      <c r="Y31" s="140">
        <v>49.7</v>
      </c>
      <c r="Z31" s="141">
        <f t="shared" si="2"/>
        <v>233.8</v>
      </c>
      <c r="AA31" s="142">
        <f t="shared" si="3"/>
        <v>184.10000000000002</v>
      </c>
      <c r="AB31" s="19">
        <f t="shared" si="4"/>
        <v>144.8</v>
      </c>
      <c r="AC31" s="20">
        <f t="shared" si="5"/>
        <v>39.3</v>
      </c>
      <c r="AD31" s="143">
        <f t="shared" si="6"/>
        <v>566.2176293289044</v>
      </c>
      <c r="AE31" s="40">
        <f t="shared" si="7"/>
        <v>445.346619917574</v>
      </c>
      <c r="AF31" s="41">
        <f t="shared" si="8"/>
        <v>120.87100941133049</v>
      </c>
      <c r="AG31" s="144">
        <f t="shared" si="9"/>
        <v>719.0748600602818</v>
      </c>
      <c r="AH31" s="145">
        <f t="shared" si="10"/>
        <v>152.85723073137726</v>
      </c>
      <c r="AI31" s="24">
        <f t="shared" si="11"/>
        <v>21.34709397066811</v>
      </c>
    </row>
    <row r="32" spans="1:35" s="16" customFormat="1" ht="19.5" customHeight="1">
      <c r="A32" s="17">
        <v>27</v>
      </c>
      <c r="B32" s="15" t="s">
        <v>46</v>
      </c>
      <c r="C32" s="137">
        <v>3844</v>
      </c>
      <c r="D32" s="138">
        <f t="shared" si="12"/>
        <v>65.9</v>
      </c>
      <c r="E32" s="10">
        <f t="shared" si="12"/>
        <v>65</v>
      </c>
      <c r="F32" s="10">
        <f t="shared" si="12"/>
        <v>0.8999999999999999</v>
      </c>
      <c r="G32" s="139">
        <f>SUM(H32:I32)</f>
        <v>0</v>
      </c>
      <c r="H32" s="21">
        <v>0</v>
      </c>
      <c r="I32" s="21">
        <v>0</v>
      </c>
      <c r="J32" s="139">
        <f>SUM(K32:L32)</f>
        <v>48.1</v>
      </c>
      <c r="K32" s="21">
        <v>47.6</v>
      </c>
      <c r="L32" s="21">
        <v>0.5</v>
      </c>
      <c r="M32" s="139">
        <f>SUM(N32:O32)</f>
        <v>3.6</v>
      </c>
      <c r="N32" s="21">
        <v>3.4</v>
      </c>
      <c r="O32" s="21">
        <v>0.2</v>
      </c>
      <c r="P32" s="139">
        <f>SUM(Q32:R32)</f>
        <v>12.9</v>
      </c>
      <c r="Q32" s="21">
        <v>12.9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1.3</v>
      </c>
      <c r="W32" s="21">
        <v>1.1</v>
      </c>
      <c r="X32" s="21">
        <v>0.2</v>
      </c>
      <c r="Y32" s="140">
        <v>17.2</v>
      </c>
      <c r="Z32" s="141">
        <f>D32+Y32</f>
        <v>83.10000000000001</v>
      </c>
      <c r="AA32" s="142">
        <f>SUM(AB32:AC32)</f>
        <v>65.9</v>
      </c>
      <c r="AB32" s="19">
        <f>G32+J32+M32+S32+V32</f>
        <v>53</v>
      </c>
      <c r="AC32" s="20">
        <f>P32</f>
        <v>12.9</v>
      </c>
      <c r="AD32" s="143">
        <f t="shared" si="6"/>
        <v>571.4533472077696</v>
      </c>
      <c r="AE32" s="40">
        <f t="shared" si="7"/>
        <v>459.59070412764476</v>
      </c>
      <c r="AF32" s="41">
        <f t="shared" si="8"/>
        <v>111.86264308012487</v>
      </c>
      <c r="AG32" s="144">
        <f t="shared" si="9"/>
        <v>720.6035379812696</v>
      </c>
      <c r="AH32" s="145">
        <f t="shared" si="10"/>
        <v>149.1501907734998</v>
      </c>
      <c r="AI32" s="24">
        <f>AC32*100/AA32</f>
        <v>19.575113808801213</v>
      </c>
    </row>
    <row r="33" spans="1:35" s="13" customFormat="1" ht="19.5" customHeight="1">
      <c r="A33" s="14">
        <v>28</v>
      </c>
      <c r="B33" s="15" t="s">
        <v>55</v>
      </c>
      <c r="C33" s="137">
        <v>2995</v>
      </c>
      <c r="D33" s="138">
        <f t="shared" si="12"/>
        <v>66.39999999999999</v>
      </c>
      <c r="E33" s="10">
        <f t="shared" si="12"/>
        <v>65.19999999999999</v>
      </c>
      <c r="F33" s="10">
        <f t="shared" si="12"/>
        <v>1.2000000000000002</v>
      </c>
      <c r="G33" s="139">
        <f t="shared" si="1"/>
        <v>0</v>
      </c>
      <c r="H33" s="21">
        <v>0</v>
      </c>
      <c r="I33" s="21">
        <v>0</v>
      </c>
      <c r="J33" s="139">
        <f t="shared" si="13"/>
        <v>54.8</v>
      </c>
      <c r="K33" s="18">
        <v>54.3</v>
      </c>
      <c r="L33" s="18">
        <v>0.5</v>
      </c>
      <c r="M33" s="139">
        <f t="shared" si="14"/>
        <v>6</v>
      </c>
      <c r="N33" s="18">
        <v>5.4</v>
      </c>
      <c r="O33" s="18">
        <v>0.6</v>
      </c>
      <c r="P33" s="139">
        <f t="shared" si="15"/>
        <v>5.6</v>
      </c>
      <c r="Q33" s="18">
        <v>5.5</v>
      </c>
      <c r="R33" s="18">
        <v>0.1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15.2</v>
      </c>
      <c r="Z33" s="141">
        <f>D33+Y33</f>
        <v>81.6</v>
      </c>
      <c r="AA33" s="142">
        <f t="shared" si="3"/>
        <v>66.39999999999999</v>
      </c>
      <c r="AB33" s="19">
        <f t="shared" si="4"/>
        <v>60.8</v>
      </c>
      <c r="AC33" s="20">
        <f t="shared" si="5"/>
        <v>5.6</v>
      </c>
      <c r="AD33" s="143">
        <f t="shared" si="6"/>
        <v>739.0094602114634</v>
      </c>
      <c r="AE33" s="40">
        <f t="shared" si="7"/>
        <v>676.6833611574847</v>
      </c>
      <c r="AF33" s="41">
        <f t="shared" si="8"/>
        <v>62.326099053978844</v>
      </c>
      <c r="AG33" s="144">
        <f t="shared" si="9"/>
        <v>908.1803005008346</v>
      </c>
      <c r="AH33" s="145">
        <f t="shared" si="10"/>
        <v>169.17084028937117</v>
      </c>
      <c r="AI33" s="24">
        <f t="shared" si="11"/>
        <v>8.433734939759038</v>
      </c>
    </row>
    <row r="34" spans="1:35" s="13" customFormat="1" ht="19.5" customHeight="1">
      <c r="A34" s="17">
        <v>29</v>
      </c>
      <c r="B34" s="15" t="s">
        <v>49</v>
      </c>
      <c r="C34" s="137">
        <v>10441</v>
      </c>
      <c r="D34" s="138">
        <f t="shared" si="12"/>
        <v>164.3</v>
      </c>
      <c r="E34" s="10">
        <f t="shared" si="12"/>
        <v>158.6</v>
      </c>
      <c r="F34" s="10">
        <f t="shared" si="12"/>
        <v>5.699999999999999</v>
      </c>
      <c r="G34" s="139">
        <f t="shared" si="1"/>
        <v>0</v>
      </c>
      <c r="H34" s="21">
        <v>0</v>
      </c>
      <c r="I34" s="21">
        <v>0</v>
      </c>
      <c r="J34" s="139">
        <f t="shared" si="13"/>
        <v>98.1</v>
      </c>
      <c r="K34" s="18">
        <v>97.8</v>
      </c>
      <c r="L34" s="18">
        <v>0.3</v>
      </c>
      <c r="M34" s="139">
        <f t="shared" si="14"/>
        <v>6.1</v>
      </c>
      <c r="N34" s="18">
        <v>5.3</v>
      </c>
      <c r="O34" s="21">
        <v>0.8</v>
      </c>
      <c r="P34" s="139">
        <f t="shared" si="15"/>
        <v>31.8</v>
      </c>
      <c r="Q34" s="18">
        <v>29.5</v>
      </c>
      <c r="R34" s="18">
        <v>2.3</v>
      </c>
      <c r="S34" s="139">
        <f t="shared" si="16"/>
        <v>0</v>
      </c>
      <c r="T34" s="18">
        <v>0</v>
      </c>
      <c r="U34" s="18">
        <v>0</v>
      </c>
      <c r="V34" s="139">
        <f t="shared" si="17"/>
        <v>28.3</v>
      </c>
      <c r="W34" s="18">
        <v>26</v>
      </c>
      <c r="X34" s="18">
        <v>2.3</v>
      </c>
      <c r="Y34" s="140">
        <v>27.1</v>
      </c>
      <c r="Z34" s="141">
        <f t="shared" si="2"/>
        <v>191.4</v>
      </c>
      <c r="AA34" s="142">
        <f t="shared" si="3"/>
        <v>164.3</v>
      </c>
      <c r="AB34" s="19">
        <f t="shared" si="4"/>
        <v>132.5</v>
      </c>
      <c r="AC34" s="20">
        <f t="shared" si="5"/>
        <v>31.8</v>
      </c>
      <c r="AD34" s="143">
        <f t="shared" si="6"/>
        <v>524.5346869712353</v>
      </c>
      <c r="AE34" s="40">
        <f t="shared" si="7"/>
        <v>423.01184433164127</v>
      </c>
      <c r="AF34" s="41">
        <f t="shared" si="8"/>
        <v>101.5228426395939</v>
      </c>
      <c r="AG34" s="144">
        <f t="shared" si="9"/>
        <v>611.0525811703859</v>
      </c>
      <c r="AH34" s="145">
        <f t="shared" si="10"/>
        <v>86.51789419915079</v>
      </c>
      <c r="AI34" s="24">
        <f t="shared" si="11"/>
        <v>19.354838709677416</v>
      </c>
    </row>
    <row r="35" spans="1:35" s="16" customFormat="1" ht="19.5" customHeight="1">
      <c r="A35" s="17">
        <v>30</v>
      </c>
      <c r="B35" s="15" t="s">
        <v>50</v>
      </c>
      <c r="C35" s="137">
        <v>4633</v>
      </c>
      <c r="D35" s="138">
        <f>G35+J35+M35+P35+S35+V35</f>
        <v>86.49999999999999</v>
      </c>
      <c r="E35" s="10">
        <f>H35+K35+N35+Q35+T35+W35</f>
        <v>78.69999999999999</v>
      </c>
      <c r="F35" s="10">
        <f>I35+L35+O35+R35+U35+X35</f>
        <v>7.799999999999999</v>
      </c>
      <c r="G35" s="139">
        <f>SUM(H35:I35)</f>
        <v>0</v>
      </c>
      <c r="H35" s="21">
        <v>0</v>
      </c>
      <c r="I35" s="21">
        <v>0</v>
      </c>
      <c r="J35" s="139">
        <f>SUM(K35:L35)</f>
        <v>68.19999999999999</v>
      </c>
      <c r="K35" s="18">
        <v>64.1</v>
      </c>
      <c r="L35" s="18">
        <v>4.1</v>
      </c>
      <c r="M35" s="139">
        <f>SUM(N35:O35)</f>
        <v>8.6</v>
      </c>
      <c r="N35" s="18">
        <v>5</v>
      </c>
      <c r="O35" s="21">
        <v>3.6</v>
      </c>
      <c r="P35" s="139">
        <f>SUM(Q35:R35)</f>
        <v>9.7</v>
      </c>
      <c r="Q35" s="18">
        <v>9.6</v>
      </c>
      <c r="R35" s="18">
        <v>0.1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85.2</v>
      </c>
      <c r="Z35" s="141">
        <f>D35+Y35</f>
        <v>171.7</v>
      </c>
      <c r="AA35" s="142">
        <f>SUM(AB35:AC35)</f>
        <v>86.49999999999999</v>
      </c>
      <c r="AB35" s="19">
        <f>G35+J35+M35+S35+V35</f>
        <v>76.79999999999998</v>
      </c>
      <c r="AC35" s="20">
        <f>P35</f>
        <v>9.7</v>
      </c>
      <c r="AD35" s="143">
        <f t="shared" si="6"/>
        <v>622.346931433916</v>
      </c>
      <c r="AE35" s="40">
        <f t="shared" si="7"/>
        <v>552.55773796676</v>
      </c>
      <c r="AF35" s="41">
        <f t="shared" si="8"/>
        <v>69.7891934671559</v>
      </c>
      <c r="AG35" s="144">
        <f t="shared" si="9"/>
        <v>1235.3406719907907</v>
      </c>
      <c r="AH35" s="145">
        <f t="shared" si="10"/>
        <v>612.9937405568746</v>
      </c>
      <c r="AI35" s="24">
        <f>AC35*100/AA35</f>
        <v>11.213872832369942</v>
      </c>
    </row>
    <row r="36" spans="1:35" s="13" customFormat="1" ht="19.5" customHeight="1">
      <c r="A36" s="17">
        <v>31</v>
      </c>
      <c r="B36" s="15" t="s">
        <v>123</v>
      </c>
      <c r="C36" s="137">
        <v>6506</v>
      </c>
      <c r="D36" s="138">
        <f t="shared" si="12"/>
        <v>102.7</v>
      </c>
      <c r="E36" s="10">
        <f t="shared" si="12"/>
        <v>100.80000000000001</v>
      </c>
      <c r="F36" s="10">
        <f t="shared" si="12"/>
        <v>1.9000000000000001</v>
      </c>
      <c r="G36" s="139">
        <f t="shared" si="1"/>
        <v>0</v>
      </c>
      <c r="H36" s="21">
        <v>0</v>
      </c>
      <c r="I36" s="18">
        <v>0</v>
      </c>
      <c r="J36" s="139">
        <f t="shared" si="13"/>
        <v>78.1</v>
      </c>
      <c r="K36" s="18">
        <v>77.6</v>
      </c>
      <c r="L36" s="18">
        <v>0.5</v>
      </c>
      <c r="M36" s="139">
        <f t="shared" si="14"/>
        <v>3.6999999999999997</v>
      </c>
      <c r="N36" s="18">
        <v>3.4</v>
      </c>
      <c r="O36" s="18">
        <v>0.3</v>
      </c>
      <c r="P36" s="139">
        <f t="shared" si="15"/>
        <v>14.9</v>
      </c>
      <c r="Q36" s="18">
        <v>13.9</v>
      </c>
      <c r="R36" s="18">
        <v>1</v>
      </c>
      <c r="S36" s="139">
        <f t="shared" si="16"/>
        <v>0</v>
      </c>
      <c r="T36" s="18">
        <v>0</v>
      </c>
      <c r="U36" s="18">
        <v>0</v>
      </c>
      <c r="V36" s="139">
        <f t="shared" si="17"/>
        <v>6</v>
      </c>
      <c r="W36" s="18">
        <v>5.9</v>
      </c>
      <c r="X36" s="18">
        <v>0.1</v>
      </c>
      <c r="Y36" s="140">
        <v>24.9</v>
      </c>
      <c r="Z36" s="141">
        <f t="shared" si="2"/>
        <v>127.6</v>
      </c>
      <c r="AA36" s="142">
        <f t="shared" si="3"/>
        <v>102.7</v>
      </c>
      <c r="AB36" s="19">
        <f t="shared" si="4"/>
        <v>87.8</v>
      </c>
      <c r="AC36" s="20">
        <f t="shared" si="5"/>
        <v>14.9</v>
      </c>
      <c r="AD36" s="143">
        <f t="shared" si="6"/>
        <v>526.1809611640538</v>
      </c>
      <c r="AE36" s="40">
        <f t="shared" si="7"/>
        <v>449.8411722512552</v>
      </c>
      <c r="AF36" s="41">
        <f t="shared" si="8"/>
        <v>76.33978891279845</v>
      </c>
      <c r="AG36" s="144">
        <f t="shared" si="9"/>
        <v>653.7555077364484</v>
      </c>
      <c r="AH36" s="145">
        <f t="shared" si="10"/>
        <v>127.57454657239472</v>
      </c>
      <c r="AI36" s="24">
        <f t="shared" si="11"/>
        <v>14.508276533592989</v>
      </c>
    </row>
    <row r="37" spans="1:35" s="13" customFormat="1" ht="19.5" customHeight="1">
      <c r="A37" s="17">
        <v>32</v>
      </c>
      <c r="B37" s="15" t="s">
        <v>124</v>
      </c>
      <c r="C37" s="137">
        <v>18847</v>
      </c>
      <c r="D37" s="138">
        <f t="shared" si="12"/>
        <v>310.8</v>
      </c>
      <c r="E37" s="10">
        <f t="shared" si="12"/>
        <v>282.90000000000003</v>
      </c>
      <c r="F37" s="10">
        <f t="shared" si="12"/>
        <v>27.900000000000002</v>
      </c>
      <c r="G37" s="139">
        <f t="shared" si="1"/>
        <v>0</v>
      </c>
      <c r="H37" s="18">
        <v>0</v>
      </c>
      <c r="I37" s="18">
        <v>0</v>
      </c>
      <c r="J37" s="139">
        <f t="shared" si="13"/>
        <v>232.60000000000002</v>
      </c>
      <c r="K37" s="18">
        <v>217.3</v>
      </c>
      <c r="L37" s="18">
        <v>15.3</v>
      </c>
      <c r="M37" s="139">
        <f t="shared" si="14"/>
        <v>36.7</v>
      </c>
      <c r="N37" s="18">
        <v>26.3</v>
      </c>
      <c r="O37" s="18">
        <v>10.4</v>
      </c>
      <c r="P37" s="139">
        <f t="shared" si="15"/>
        <v>41.5</v>
      </c>
      <c r="Q37" s="18">
        <v>39.3</v>
      </c>
      <c r="R37" s="18">
        <v>2.2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59.9</v>
      </c>
      <c r="Z37" s="141">
        <f t="shared" si="2"/>
        <v>370.7</v>
      </c>
      <c r="AA37" s="142">
        <f t="shared" si="3"/>
        <v>310.8</v>
      </c>
      <c r="AB37" s="19">
        <f t="shared" si="4"/>
        <v>269.3</v>
      </c>
      <c r="AC37" s="20">
        <f t="shared" si="5"/>
        <v>41.5</v>
      </c>
      <c r="AD37" s="143">
        <f t="shared" si="6"/>
        <v>549.689605772802</v>
      </c>
      <c r="AE37" s="40">
        <f t="shared" si="7"/>
        <v>476.29154065191636</v>
      </c>
      <c r="AF37" s="41">
        <f t="shared" si="8"/>
        <v>73.39806512088573</v>
      </c>
      <c r="AG37" s="144">
        <f t="shared" si="9"/>
        <v>655.6304274774058</v>
      </c>
      <c r="AH37" s="145">
        <f t="shared" si="10"/>
        <v>105.94082170460374</v>
      </c>
      <c r="AI37" s="24">
        <f t="shared" si="11"/>
        <v>13.352638352638353</v>
      </c>
    </row>
    <row r="38" spans="1:35" s="13" customFormat="1" ht="19.5" customHeight="1" thickBot="1">
      <c r="A38" s="25">
        <v>33</v>
      </c>
      <c r="B38" s="26" t="s">
        <v>53</v>
      </c>
      <c r="C38" s="149">
        <v>14189</v>
      </c>
      <c r="D38" s="150">
        <f t="shared" si="12"/>
        <v>227.4</v>
      </c>
      <c r="E38" s="27">
        <f t="shared" si="12"/>
        <v>217.3</v>
      </c>
      <c r="F38" s="27">
        <f t="shared" si="12"/>
        <v>10.1</v>
      </c>
      <c r="G38" s="151">
        <f t="shared" si="1"/>
        <v>0</v>
      </c>
      <c r="H38" s="27">
        <v>0</v>
      </c>
      <c r="I38" s="27">
        <v>0</v>
      </c>
      <c r="J38" s="151">
        <f t="shared" si="13"/>
        <v>168.3</v>
      </c>
      <c r="K38" s="27">
        <v>166.9</v>
      </c>
      <c r="L38" s="27">
        <v>1.4</v>
      </c>
      <c r="M38" s="151">
        <f t="shared" si="14"/>
        <v>7.1</v>
      </c>
      <c r="N38" s="27">
        <v>6.5</v>
      </c>
      <c r="O38" s="27">
        <v>0.6</v>
      </c>
      <c r="P38" s="151">
        <f t="shared" si="15"/>
        <v>37.5</v>
      </c>
      <c r="Q38" s="27">
        <v>36.7</v>
      </c>
      <c r="R38" s="27">
        <v>0.8</v>
      </c>
      <c r="S38" s="151">
        <f t="shared" si="16"/>
        <v>0</v>
      </c>
      <c r="T38" s="27">
        <v>0</v>
      </c>
      <c r="U38" s="27">
        <v>0</v>
      </c>
      <c r="V38" s="151">
        <f t="shared" si="17"/>
        <v>14.5</v>
      </c>
      <c r="W38" s="27">
        <v>7.2</v>
      </c>
      <c r="X38" s="27">
        <v>7.3</v>
      </c>
      <c r="Y38" s="152">
        <v>57.9</v>
      </c>
      <c r="Z38" s="153">
        <f t="shared" si="2"/>
        <v>285.3</v>
      </c>
      <c r="AA38" s="154">
        <f t="shared" si="3"/>
        <v>227.4</v>
      </c>
      <c r="AB38" s="28">
        <f t="shared" si="4"/>
        <v>189.9</v>
      </c>
      <c r="AC38" s="29">
        <f t="shared" si="5"/>
        <v>37.5</v>
      </c>
      <c r="AD38" s="155">
        <f t="shared" si="6"/>
        <v>534.2166466981465</v>
      </c>
      <c r="AE38" s="42">
        <f t="shared" si="7"/>
        <v>446.1202339840722</v>
      </c>
      <c r="AF38" s="43">
        <f t="shared" si="8"/>
        <v>88.09641271407428</v>
      </c>
      <c r="AG38" s="156">
        <f t="shared" si="9"/>
        <v>670.2375079286771</v>
      </c>
      <c r="AH38" s="157">
        <f t="shared" si="10"/>
        <v>136.02086123053067</v>
      </c>
      <c r="AI38" s="44">
        <f t="shared" si="11"/>
        <v>16.490765171503956</v>
      </c>
    </row>
    <row r="39" spans="1:34" s="13" customFormat="1" ht="15" customHeight="1">
      <c r="A39" s="30"/>
      <c r="C39" s="30"/>
      <c r="D39" s="55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55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M11" sqref="M11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125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1321479</v>
      </c>
      <c r="D5" s="120">
        <f>SUM(E5:F5)</f>
        <v>25391.300000000007</v>
      </c>
      <c r="E5" s="48">
        <f>SUM(E6:E38)</f>
        <v>24134.500000000007</v>
      </c>
      <c r="F5" s="48">
        <f>SUM(F6:F38)</f>
        <v>1256.7999999999995</v>
      </c>
      <c r="G5" s="121">
        <f aca="true" t="shared" si="0" ref="G5:AC5">SUM(G6:G38)</f>
        <v>665.9</v>
      </c>
      <c r="H5" s="49">
        <f t="shared" si="0"/>
        <v>665.9</v>
      </c>
      <c r="I5" s="49">
        <f t="shared" si="0"/>
        <v>0</v>
      </c>
      <c r="J5" s="121">
        <f t="shared" si="0"/>
        <v>19405.899999999998</v>
      </c>
      <c r="K5" s="49">
        <f t="shared" si="0"/>
        <v>18591.799999999996</v>
      </c>
      <c r="L5" s="49">
        <f t="shared" si="0"/>
        <v>814.1</v>
      </c>
      <c r="M5" s="121">
        <f t="shared" si="0"/>
        <v>1087.2999999999997</v>
      </c>
      <c r="N5" s="49">
        <f t="shared" si="0"/>
        <v>943.1000000000001</v>
      </c>
      <c r="O5" s="49">
        <f t="shared" si="0"/>
        <v>144.19999999999996</v>
      </c>
      <c r="P5" s="121">
        <f t="shared" si="0"/>
        <v>3781.2999999999997</v>
      </c>
      <c r="Q5" s="49">
        <f t="shared" si="0"/>
        <v>3668.9000000000005</v>
      </c>
      <c r="R5" s="49">
        <f t="shared" si="0"/>
        <v>112.39999999999999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450.89999999999986</v>
      </c>
      <c r="W5" s="49">
        <f t="shared" si="0"/>
        <v>264.8</v>
      </c>
      <c r="X5" s="49">
        <f t="shared" si="0"/>
        <v>186.09999999999997</v>
      </c>
      <c r="Y5" s="122">
        <f t="shared" si="0"/>
        <v>12507.900000000003</v>
      </c>
      <c r="Z5" s="123">
        <f t="shared" si="0"/>
        <v>37899.2</v>
      </c>
      <c r="AA5" s="124">
        <f t="shared" si="0"/>
        <v>25391.299999999992</v>
      </c>
      <c r="AB5" s="50">
        <f t="shared" si="0"/>
        <v>21610</v>
      </c>
      <c r="AC5" s="51">
        <f t="shared" si="0"/>
        <v>3781.2999999999997</v>
      </c>
      <c r="AD5" s="125">
        <f>AA5/C5/31*1000000</f>
        <v>619.8162767235702</v>
      </c>
      <c r="AE5" s="52">
        <f>AB5/C5/31*1000000</f>
        <v>527.5125629643364</v>
      </c>
      <c r="AF5" s="53">
        <f>AC5/C5/31*1000000</f>
        <v>92.30371375923393</v>
      </c>
      <c r="AG5" s="126">
        <f>Z5/C5/31*1000000</f>
        <v>925.1413293057835</v>
      </c>
      <c r="AH5" s="127">
        <f>Y5/C5/31*1000000</f>
        <v>305.3250525822131</v>
      </c>
      <c r="AI5" s="54">
        <f>AC5*100/AA5</f>
        <v>14.892108714402182</v>
      </c>
    </row>
    <row r="6" spans="1:35" s="13" customFormat="1" ht="19.5" customHeight="1" thickTop="1">
      <c r="A6" s="8">
        <v>1</v>
      </c>
      <c r="B6" s="9" t="s">
        <v>20</v>
      </c>
      <c r="C6" s="128">
        <v>295269</v>
      </c>
      <c r="D6" s="129">
        <f>G6+J6+M6+P6+S6+V6</f>
        <v>6105.999999999999</v>
      </c>
      <c r="E6" s="10">
        <f>H6+K6+N6+Q6+T6+W6</f>
        <v>6061.5</v>
      </c>
      <c r="F6" s="10">
        <f>I6+L6+O6+R6+U6+X6</f>
        <v>44.5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4681.599999999999</v>
      </c>
      <c r="K6" s="10">
        <v>4650.2</v>
      </c>
      <c r="L6" s="10">
        <v>31.4</v>
      </c>
      <c r="M6" s="130">
        <f>SUM(N6:O6)</f>
        <v>349</v>
      </c>
      <c r="N6" s="10">
        <v>348.3</v>
      </c>
      <c r="O6" s="10">
        <v>0.7</v>
      </c>
      <c r="P6" s="130">
        <f>SUM(Q6:R6)</f>
        <v>990</v>
      </c>
      <c r="Q6" s="10">
        <v>988.8</v>
      </c>
      <c r="R6" s="10">
        <v>1.2</v>
      </c>
      <c r="S6" s="130">
        <f>SUM(T6:U6)</f>
        <v>0</v>
      </c>
      <c r="T6" s="10">
        <v>0</v>
      </c>
      <c r="U6" s="10">
        <v>0</v>
      </c>
      <c r="V6" s="130">
        <f>SUM(W6:X6)</f>
        <v>85.4</v>
      </c>
      <c r="W6" s="10">
        <v>74.2</v>
      </c>
      <c r="X6" s="10">
        <v>11.2</v>
      </c>
      <c r="Y6" s="131">
        <v>4011.2</v>
      </c>
      <c r="Z6" s="132">
        <f aca="true" t="shared" si="2" ref="Z6:Z38">D6+Y6</f>
        <v>10117.199999999999</v>
      </c>
      <c r="AA6" s="133">
        <f aca="true" t="shared" si="3" ref="AA6:AA38">SUM(AB6:AC6)</f>
        <v>6105.999999999999</v>
      </c>
      <c r="AB6" s="11">
        <f aca="true" t="shared" si="4" ref="AB6:AB38">G6+J6+M6+S6+V6</f>
        <v>5115.999999999999</v>
      </c>
      <c r="AC6" s="12">
        <f aca="true" t="shared" si="5" ref="AC6:AC38">P6</f>
        <v>990</v>
      </c>
      <c r="AD6" s="134">
        <f aca="true" t="shared" si="6" ref="AD6:AD38">AA6/C6/31*1000000</f>
        <v>667.0789752242323</v>
      </c>
      <c r="AE6" s="36">
        <f aca="true" t="shared" si="7" ref="AE6:AE38">AB6/C6/31*1000000</f>
        <v>558.9217224446728</v>
      </c>
      <c r="AF6" s="37">
        <f aca="true" t="shared" si="8" ref="AF6:AF38">AC6/C6/31*1000000</f>
        <v>108.15725277955947</v>
      </c>
      <c r="AG6" s="135">
        <f aca="true" t="shared" si="9" ref="AG6:AG38">Z6/C6/31*1000000</f>
        <v>1105.3015735569281</v>
      </c>
      <c r="AH6" s="136">
        <f aca="true" t="shared" si="10" ref="AH6:AH38">Y6/C6/31*1000000</f>
        <v>438.22259833269584</v>
      </c>
      <c r="AI6" s="38">
        <f aca="true" t="shared" si="11" ref="AI6:AI38">AC6*100/AA6</f>
        <v>16.213560432361614</v>
      </c>
    </row>
    <row r="7" spans="1:35" s="16" customFormat="1" ht="19.5" customHeight="1">
      <c r="A7" s="14">
        <v>2</v>
      </c>
      <c r="B7" s="39" t="s">
        <v>21</v>
      </c>
      <c r="C7" s="137">
        <v>58220</v>
      </c>
      <c r="D7" s="129">
        <f aca="true" t="shared" si="12" ref="D7:F38">G7+J7+M7+P7+S7+V7</f>
        <v>1343.6999999999998</v>
      </c>
      <c r="E7" s="10">
        <f t="shared" si="12"/>
        <v>1144.3</v>
      </c>
      <c r="F7" s="10">
        <f t="shared" si="12"/>
        <v>199.4</v>
      </c>
      <c r="G7" s="130">
        <f>SUM(H7:I7)</f>
        <v>0</v>
      </c>
      <c r="H7" s="10">
        <v>0</v>
      </c>
      <c r="I7" s="10">
        <v>0</v>
      </c>
      <c r="J7" s="130">
        <f>SUM(K7:L7)</f>
        <v>1030.3</v>
      </c>
      <c r="K7" s="10">
        <v>939.6</v>
      </c>
      <c r="L7" s="10">
        <v>90.7</v>
      </c>
      <c r="M7" s="130">
        <f>SUM(N7:O7)</f>
        <v>59.599999999999994</v>
      </c>
      <c r="N7" s="10">
        <v>31.4</v>
      </c>
      <c r="O7" s="10">
        <v>28.2</v>
      </c>
      <c r="P7" s="130">
        <f>SUM(Q7:R7)</f>
        <v>210.79999999999998</v>
      </c>
      <c r="Q7" s="10">
        <v>169.2</v>
      </c>
      <c r="R7" s="10">
        <v>41.6</v>
      </c>
      <c r="S7" s="130">
        <f>SUM(T7:U7)</f>
        <v>0</v>
      </c>
      <c r="T7" s="10">
        <v>0</v>
      </c>
      <c r="U7" s="10">
        <v>0</v>
      </c>
      <c r="V7" s="130">
        <f>SUM(W7:X7)</f>
        <v>43</v>
      </c>
      <c r="W7" s="10">
        <v>4.1</v>
      </c>
      <c r="X7" s="10">
        <v>38.9</v>
      </c>
      <c r="Y7" s="131">
        <v>525.3</v>
      </c>
      <c r="Z7" s="132">
        <f>D7+Y7</f>
        <v>1868.9999999999998</v>
      </c>
      <c r="AA7" s="133">
        <f>SUM(AB7:AC7)</f>
        <v>1343.6999999999998</v>
      </c>
      <c r="AB7" s="11">
        <f>G7+J7+M7+S7+V7</f>
        <v>1132.8999999999999</v>
      </c>
      <c r="AC7" s="12">
        <f>P7</f>
        <v>210.79999999999998</v>
      </c>
      <c r="AD7" s="134">
        <f t="shared" si="6"/>
        <v>744.506377367272</v>
      </c>
      <c r="AE7" s="36">
        <f t="shared" si="7"/>
        <v>627.7080262851696</v>
      </c>
      <c r="AF7" s="37">
        <f t="shared" si="8"/>
        <v>116.79835108210236</v>
      </c>
      <c r="AG7" s="135">
        <f t="shared" si="9"/>
        <v>1035.560332886382</v>
      </c>
      <c r="AH7" s="136">
        <f t="shared" si="10"/>
        <v>291.0539555191099</v>
      </c>
      <c r="AI7" s="38">
        <f>AC7*100/AA7</f>
        <v>15.688025600952596</v>
      </c>
    </row>
    <row r="8" spans="1:35" s="16" customFormat="1" ht="19.5" customHeight="1">
      <c r="A8" s="14">
        <v>3</v>
      </c>
      <c r="B8" s="15" t="s">
        <v>22</v>
      </c>
      <c r="C8" s="137">
        <v>39448</v>
      </c>
      <c r="D8" s="129">
        <f t="shared" si="12"/>
        <v>804.2</v>
      </c>
      <c r="E8" s="10">
        <f t="shared" si="12"/>
        <v>733.6</v>
      </c>
      <c r="F8" s="10">
        <f t="shared" si="12"/>
        <v>70.6</v>
      </c>
      <c r="G8" s="130">
        <f>SUM(H8:I8)</f>
        <v>0</v>
      </c>
      <c r="H8" s="10">
        <v>0</v>
      </c>
      <c r="I8" s="10">
        <v>0</v>
      </c>
      <c r="J8" s="130">
        <f>SUM(K8:L8)</f>
        <v>718.7</v>
      </c>
      <c r="K8" s="10">
        <v>662.1</v>
      </c>
      <c r="L8" s="10">
        <v>56.6</v>
      </c>
      <c r="M8" s="130">
        <f>SUM(N8:O8)</f>
        <v>55.5</v>
      </c>
      <c r="N8" s="10">
        <v>51.5</v>
      </c>
      <c r="O8" s="10">
        <v>4</v>
      </c>
      <c r="P8" s="130">
        <f>SUM(Q8:R8)</f>
        <v>30</v>
      </c>
      <c r="Q8" s="10">
        <v>20</v>
      </c>
      <c r="R8" s="10">
        <v>10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74</v>
      </c>
      <c r="Z8" s="132">
        <f>D8+Y8</f>
        <v>878.2</v>
      </c>
      <c r="AA8" s="133">
        <f>SUM(AB8:AC8)</f>
        <v>804.2</v>
      </c>
      <c r="AB8" s="11">
        <f>G8+J8+M8+S8+V8</f>
        <v>774.2</v>
      </c>
      <c r="AC8" s="12">
        <f>P8</f>
        <v>30</v>
      </c>
      <c r="AD8" s="134">
        <f t="shared" si="6"/>
        <v>657.6235926756989</v>
      </c>
      <c r="AE8" s="36">
        <f t="shared" si="7"/>
        <v>633.0915014294033</v>
      </c>
      <c r="AF8" s="37">
        <f t="shared" si="8"/>
        <v>24.532091246295654</v>
      </c>
      <c r="AG8" s="135">
        <f t="shared" si="9"/>
        <v>718.1360844165615</v>
      </c>
      <c r="AH8" s="136">
        <f t="shared" si="10"/>
        <v>60.512491740862615</v>
      </c>
      <c r="AI8" s="38">
        <f>AC8*100/AA8</f>
        <v>3.7304153195722454</v>
      </c>
    </row>
    <row r="9" spans="1:35" s="13" customFormat="1" ht="19.5" customHeight="1">
      <c r="A9" s="17">
        <v>4</v>
      </c>
      <c r="B9" s="15" t="s">
        <v>23</v>
      </c>
      <c r="C9" s="137">
        <v>101533</v>
      </c>
      <c r="D9" s="138">
        <f t="shared" si="12"/>
        <v>1683.6</v>
      </c>
      <c r="E9" s="10">
        <f t="shared" si="12"/>
        <v>1641.7</v>
      </c>
      <c r="F9" s="10">
        <f t="shared" si="12"/>
        <v>41.900000000000006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1478.2</v>
      </c>
      <c r="K9" s="18">
        <v>1455.7</v>
      </c>
      <c r="L9" s="18">
        <v>22.5</v>
      </c>
      <c r="M9" s="139">
        <f aca="true" t="shared" si="14" ref="M9:M38">SUM(N9:O9)</f>
        <v>77.6</v>
      </c>
      <c r="N9" s="18">
        <v>74.8</v>
      </c>
      <c r="O9" s="18">
        <v>2.8</v>
      </c>
      <c r="P9" s="139">
        <f aca="true" t="shared" si="15" ref="P9:P38">SUM(Q9:R9)</f>
        <v>111.2</v>
      </c>
      <c r="Q9" s="18">
        <v>111.2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16.6</v>
      </c>
      <c r="W9" s="18">
        <v>0</v>
      </c>
      <c r="X9" s="18">
        <v>16.6</v>
      </c>
      <c r="Y9" s="140">
        <v>1325.7</v>
      </c>
      <c r="Z9" s="141">
        <f t="shared" si="2"/>
        <v>3009.3</v>
      </c>
      <c r="AA9" s="142">
        <f t="shared" si="3"/>
        <v>1683.6</v>
      </c>
      <c r="AB9" s="19">
        <f t="shared" si="4"/>
        <v>1572.3999999999999</v>
      </c>
      <c r="AC9" s="20">
        <f t="shared" si="5"/>
        <v>111.2</v>
      </c>
      <c r="AD9" s="143">
        <f t="shared" si="6"/>
        <v>534.8968061551892</v>
      </c>
      <c r="AE9" s="40">
        <f t="shared" si="7"/>
        <v>499.56743763270356</v>
      </c>
      <c r="AF9" s="41">
        <f t="shared" si="8"/>
        <v>35.32936852248577</v>
      </c>
      <c r="AG9" s="144">
        <f t="shared" si="9"/>
        <v>956.0851501323423</v>
      </c>
      <c r="AH9" s="145">
        <f t="shared" si="10"/>
        <v>421.1883439771529</v>
      </c>
      <c r="AI9" s="24">
        <f t="shared" si="11"/>
        <v>6.604894274174389</v>
      </c>
    </row>
    <row r="10" spans="1:35" s="13" customFormat="1" ht="19.5" customHeight="1">
      <c r="A10" s="17">
        <v>5</v>
      </c>
      <c r="B10" s="15" t="s">
        <v>126</v>
      </c>
      <c r="C10" s="137">
        <v>94146</v>
      </c>
      <c r="D10" s="138">
        <f t="shared" si="12"/>
        <v>1459.3</v>
      </c>
      <c r="E10" s="10">
        <f t="shared" si="12"/>
        <v>1404.3</v>
      </c>
      <c r="F10" s="10">
        <f t="shared" si="12"/>
        <v>55</v>
      </c>
      <c r="G10" s="139">
        <f t="shared" si="1"/>
        <v>0</v>
      </c>
      <c r="H10" s="18">
        <v>0</v>
      </c>
      <c r="I10" s="18">
        <v>0</v>
      </c>
      <c r="J10" s="139">
        <f t="shared" si="13"/>
        <v>1052.1</v>
      </c>
      <c r="K10" s="18">
        <v>1014.1</v>
      </c>
      <c r="L10" s="18">
        <v>38</v>
      </c>
      <c r="M10" s="139">
        <f t="shared" si="14"/>
        <v>71</v>
      </c>
      <c r="N10" s="18">
        <v>54</v>
      </c>
      <c r="O10" s="18">
        <v>17</v>
      </c>
      <c r="P10" s="139">
        <f t="shared" si="15"/>
        <v>336.2</v>
      </c>
      <c r="Q10" s="18">
        <v>336.2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784.7</v>
      </c>
      <c r="Z10" s="141">
        <f t="shared" si="2"/>
        <v>2244</v>
      </c>
      <c r="AA10" s="142">
        <f t="shared" si="3"/>
        <v>1459.3</v>
      </c>
      <c r="AB10" s="19">
        <f t="shared" si="4"/>
        <v>1123.1</v>
      </c>
      <c r="AC10" s="20">
        <f t="shared" si="5"/>
        <v>336.2</v>
      </c>
      <c r="AD10" s="143">
        <f t="shared" si="6"/>
        <v>500.01267763247614</v>
      </c>
      <c r="AE10" s="40">
        <f t="shared" si="7"/>
        <v>384.81754145757134</v>
      </c>
      <c r="AF10" s="41">
        <f t="shared" si="8"/>
        <v>115.19513617490473</v>
      </c>
      <c r="AG10" s="144">
        <f t="shared" si="9"/>
        <v>768.8812777408871</v>
      </c>
      <c r="AH10" s="145">
        <f t="shared" si="10"/>
        <v>268.8686001084109</v>
      </c>
      <c r="AI10" s="24">
        <f t="shared" si="11"/>
        <v>23.038443089152334</v>
      </c>
    </row>
    <row r="11" spans="1:35" s="13" customFormat="1" ht="19.5" customHeight="1">
      <c r="A11" s="17">
        <v>6</v>
      </c>
      <c r="B11" s="15" t="s">
        <v>56</v>
      </c>
      <c r="C11" s="137">
        <v>37838</v>
      </c>
      <c r="D11" s="138">
        <f t="shared" si="12"/>
        <v>831.3</v>
      </c>
      <c r="E11" s="10">
        <f t="shared" si="12"/>
        <v>738.5000000000001</v>
      </c>
      <c r="F11" s="10">
        <f t="shared" si="12"/>
        <v>92.8</v>
      </c>
      <c r="G11" s="139">
        <f>SUM(H11:I11)</f>
        <v>0</v>
      </c>
      <c r="H11" s="21">
        <v>0</v>
      </c>
      <c r="I11" s="18">
        <v>0</v>
      </c>
      <c r="J11" s="139">
        <f t="shared" si="13"/>
        <v>707.1</v>
      </c>
      <c r="K11" s="18">
        <v>639.7</v>
      </c>
      <c r="L11" s="18">
        <v>67.4</v>
      </c>
      <c r="M11" s="139">
        <f t="shared" si="14"/>
        <v>50.5</v>
      </c>
      <c r="N11" s="18">
        <v>30.2</v>
      </c>
      <c r="O11" s="18">
        <v>20.3</v>
      </c>
      <c r="P11" s="139">
        <f t="shared" si="15"/>
        <v>73.69999999999999</v>
      </c>
      <c r="Q11" s="18">
        <v>68.6</v>
      </c>
      <c r="R11" s="18">
        <v>5.1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327.5</v>
      </c>
      <c r="Z11" s="141">
        <f t="shared" si="2"/>
        <v>1158.8</v>
      </c>
      <c r="AA11" s="142">
        <f t="shared" si="3"/>
        <v>831.3</v>
      </c>
      <c r="AB11" s="19">
        <f t="shared" si="4"/>
        <v>757.6</v>
      </c>
      <c r="AC11" s="20">
        <f t="shared" si="5"/>
        <v>73.69999999999999</v>
      </c>
      <c r="AD11" s="143">
        <f t="shared" si="6"/>
        <v>708.7089442427734</v>
      </c>
      <c r="AE11" s="40">
        <f t="shared" si="7"/>
        <v>645.8774162857275</v>
      </c>
      <c r="AF11" s="41">
        <f t="shared" si="8"/>
        <v>62.83152795704606</v>
      </c>
      <c r="AG11" s="144">
        <f t="shared" si="9"/>
        <v>987.9128167791722</v>
      </c>
      <c r="AH11" s="145">
        <f t="shared" si="10"/>
        <v>279.2038725363988</v>
      </c>
      <c r="AI11" s="24">
        <f t="shared" si="11"/>
        <v>8.865632142427522</v>
      </c>
    </row>
    <row r="12" spans="1:35" s="13" customFormat="1" ht="19.5" customHeight="1">
      <c r="A12" s="17">
        <v>7</v>
      </c>
      <c r="B12" s="15" t="s">
        <v>26</v>
      </c>
      <c r="C12" s="137">
        <v>29789</v>
      </c>
      <c r="D12" s="138">
        <f>G12+J12+M12+P12+S12+V12</f>
        <v>562.9000000000001</v>
      </c>
      <c r="E12" s="10">
        <f>H12+K12+N12+Q12+T12+W12</f>
        <v>516.2</v>
      </c>
      <c r="F12" s="10">
        <f>I12+L12+O12+R12+U12+X12</f>
        <v>46.7</v>
      </c>
      <c r="G12" s="139">
        <f>SUM(H12:I12)</f>
        <v>0</v>
      </c>
      <c r="H12" s="21">
        <v>0</v>
      </c>
      <c r="I12" s="18">
        <v>0</v>
      </c>
      <c r="J12" s="139">
        <f>SUM(K12:L12)</f>
        <v>425.40000000000003</v>
      </c>
      <c r="K12" s="18">
        <v>396.6</v>
      </c>
      <c r="L12" s="18">
        <v>28.8</v>
      </c>
      <c r="M12" s="139">
        <f>SUM(N12:O12)</f>
        <v>31.8</v>
      </c>
      <c r="N12" s="18">
        <v>28</v>
      </c>
      <c r="O12" s="18">
        <v>3.8</v>
      </c>
      <c r="P12" s="139">
        <f>SUM(Q12:R12)</f>
        <v>96.7</v>
      </c>
      <c r="Q12" s="18">
        <v>88.2</v>
      </c>
      <c r="R12" s="18">
        <v>8.5</v>
      </c>
      <c r="S12" s="139">
        <f>SUM(T12:U12)</f>
        <v>0</v>
      </c>
      <c r="T12" s="18">
        <v>0</v>
      </c>
      <c r="U12" s="18">
        <v>0</v>
      </c>
      <c r="V12" s="139">
        <f>SUM(W12:X12)</f>
        <v>9</v>
      </c>
      <c r="W12" s="18">
        <v>3.4</v>
      </c>
      <c r="X12" s="18">
        <v>5.6</v>
      </c>
      <c r="Y12" s="140">
        <v>256.6</v>
      </c>
      <c r="Z12" s="141">
        <f>D12+Y12</f>
        <v>819.5000000000001</v>
      </c>
      <c r="AA12" s="142">
        <f>SUM(AB12:AC12)</f>
        <v>562.9000000000001</v>
      </c>
      <c r="AB12" s="19">
        <f>G12+J12+M12+S12+V12</f>
        <v>466.20000000000005</v>
      </c>
      <c r="AC12" s="20">
        <f>P12</f>
        <v>96.7</v>
      </c>
      <c r="AD12" s="143">
        <f t="shared" si="6"/>
        <v>609.5560279341043</v>
      </c>
      <c r="AE12" s="40">
        <f t="shared" si="7"/>
        <v>504.84103788040403</v>
      </c>
      <c r="AF12" s="41">
        <f t="shared" si="8"/>
        <v>104.71499005370028</v>
      </c>
      <c r="AG12" s="144">
        <f t="shared" si="9"/>
        <v>887.424346939063</v>
      </c>
      <c r="AH12" s="145">
        <f t="shared" si="10"/>
        <v>277.86831900495855</v>
      </c>
      <c r="AI12" s="24">
        <f>AC12*100/AA12</f>
        <v>17.178895007994313</v>
      </c>
    </row>
    <row r="13" spans="1:35" s="13" customFormat="1" ht="19.5" customHeight="1">
      <c r="A13" s="17">
        <v>8</v>
      </c>
      <c r="B13" s="15" t="s">
        <v>127</v>
      </c>
      <c r="C13" s="137">
        <v>127681</v>
      </c>
      <c r="D13" s="138">
        <f t="shared" si="12"/>
        <v>2353.2000000000003</v>
      </c>
      <c r="E13" s="10">
        <f t="shared" si="12"/>
        <v>2251.1</v>
      </c>
      <c r="F13" s="10">
        <f t="shared" si="12"/>
        <v>102.1</v>
      </c>
      <c r="G13" s="139">
        <f t="shared" si="1"/>
        <v>0</v>
      </c>
      <c r="H13" s="18">
        <v>0</v>
      </c>
      <c r="I13" s="18">
        <v>0</v>
      </c>
      <c r="J13" s="139">
        <f t="shared" si="13"/>
        <v>1945.2</v>
      </c>
      <c r="K13" s="18">
        <v>1870.4</v>
      </c>
      <c r="L13" s="18">
        <v>74.8</v>
      </c>
      <c r="M13" s="139">
        <f t="shared" si="14"/>
        <v>118.2</v>
      </c>
      <c r="N13" s="18">
        <v>109.5</v>
      </c>
      <c r="O13" s="18">
        <v>8.7</v>
      </c>
      <c r="P13" s="139">
        <f t="shared" si="15"/>
        <v>271.8</v>
      </c>
      <c r="Q13" s="18">
        <v>271.2</v>
      </c>
      <c r="R13" s="18">
        <v>0.6</v>
      </c>
      <c r="S13" s="139">
        <f t="shared" si="16"/>
        <v>0</v>
      </c>
      <c r="T13" s="18">
        <v>0</v>
      </c>
      <c r="U13" s="18">
        <v>0</v>
      </c>
      <c r="V13" s="139">
        <f t="shared" si="17"/>
        <v>18</v>
      </c>
      <c r="W13" s="18">
        <v>0</v>
      </c>
      <c r="X13" s="18">
        <v>18</v>
      </c>
      <c r="Y13" s="140">
        <v>836.2</v>
      </c>
      <c r="Z13" s="141">
        <f t="shared" si="2"/>
        <v>3189.4000000000005</v>
      </c>
      <c r="AA13" s="142">
        <f t="shared" si="3"/>
        <v>2353.2000000000003</v>
      </c>
      <c r="AB13" s="19">
        <f t="shared" si="4"/>
        <v>2081.4</v>
      </c>
      <c r="AC13" s="20">
        <f t="shared" si="5"/>
        <v>271.8</v>
      </c>
      <c r="AD13" s="143">
        <f t="shared" si="6"/>
        <v>594.5260251670558</v>
      </c>
      <c r="AE13" s="40">
        <f t="shared" si="7"/>
        <v>525.8569049731046</v>
      </c>
      <c r="AF13" s="41">
        <f t="shared" si="8"/>
        <v>68.6691201939511</v>
      </c>
      <c r="AG13" s="144">
        <f t="shared" si="9"/>
        <v>805.788417757865</v>
      </c>
      <c r="AH13" s="145">
        <f t="shared" si="10"/>
        <v>211.2623925908091</v>
      </c>
      <c r="AI13" s="24">
        <f t="shared" si="11"/>
        <v>11.550229474757776</v>
      </c>
    </row>
    <row r="14" spans="1:35" s="16" customFormat="1" ht="19.5" customHeight="1">
      <c r="A14" s="14">
        <v>9</v>
      </c>
      <c r="B14" s="15" t="s">
        <v>106</v>
      </c>
      <c r="C14" s="137">
        <v>20751</v>
      </c>
      <c r="D14" s="138">
        <f t="shared" si="12"/>
        <v>365</v>
      </c>
      <c r="E14" s="10">
        <f>H14+K14+N14+Q14+T14+W14</f>
        <v>288.5</v>
      </c>
      <c r="F14" s="10">
        <f t="shared" si="12"/>
        <v>76.5</v>
      </c>
      <c r="G14" s="139">
        <f t="shared" si="1"/>
        <v>0</v>
      </c>
      <c r="H14" s="21">
        <v>0</v>
      </c>
      <c r="I14" s="21">
        <v>0</v>
      </c>
      <c r="J14" s="139">
        <f t="shared" si="13"/>
        <v>299.8</v>
      </c>
      <c r="K14" s="21">
        <v>238.7</v>
      </c>
      <c r="L14" s="21">
        <v>61.1</v>
      </c>
      <c r="M14" s="139">
        <f t="shared" si="14"/>
        <v>5.5</v>
      </c>
      <c r="N14" s="21">
        <v>0</v>
      </c>
      <c r="O14" s="21">
        <v>5.5</v>
      </c>
      <c r="P14" s="139">
        <f t="shared" si="15"/>
        <v>59.699999999999996</v>
      </c>
      <c r="Q14" s="21">
        <v>49.8</v>
      </c>
      <c r="R14" s="21">
        <v>9.9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64.3</v>
      </c>
      <c r="Z14" s="141">
        <f t="shared" si="2"/>
        <v>429.3</v>
      </c>
      <c r="AA14" s="142">
        <f t="shared" si="3"/>
        <v>365</v>
      </c>
      <c r="AB14" s="19">
        <f>G14+J14+M14+S14+V14</f>
        <v>305.3</v>
      </c>
      <c r="AC14" s="20">
        <f>P14</f>
        <v>59.699999999999996</v>
      </c>
      <c r="AD14" s="146">
        <f t="shared" si="6"/>
        <v>567.4036696249385</v>
      </c>
      <c r="AE14" s="40">
        <f t="shared" si="7"/>
        <v>474.5981927027225</v>
      </c>
      <c r="AF14" s="41">
        <f t="shared" si="8"/>
        <v>92.80547692221595</v>
      </c>
      <c r="AG14" s="144">
        <f t="shared" si="9"/>
        <v>667.3599873150304</v>
      </c>
      <c r="AH14" s="147">
        <f t="shared" si="10"/>
        <v>99.95631769009188</v>
      </c>
      <c r="AI14" s="24">
        <f>AC14*100/AA14</f>
        <v>16.356164383561644</v>
      </c>
    </row>
    <row r="15" spans="1:35" s="16" customFormat="1" ht="19.5" customHeight="1">
      <c r="A15" s="14">
        <v>10</v>
      </c>
      <c r="B15" s="15" t="s">
        <v>29</v>
      </c>
      <c r="C15" s="137">
        <v>37578</v>
      </c>
      <c r="D15" s="138">
        <f t="shared" si="12"/>
        <v>831.6000000000001</v>
      </c>
      <c r="E15" s="10">
        <f t="shared" si="12"/>
        <v>779.6</v>
      </c>
      <c r="F15" s="10">
        <f t="shared" si="12"/>
        <v>52.00000000000001</v>
      </c>
      <c r="G15" s="139">
        <f t="shared" si="1"/>
        <v>665.9</v>
      </c>
      <c r="H15" s="21">
        <v>665.9</v>
      </c>
      <c r="I15" s="21">
        <v>0</v>
      </c>
      <c r="J15" s="139">
        <f t="shared" si="13"/>
        <v>44.1</v>
      </c>
      <c r="K15" s="21">
        <v>0</v>
      </c>
      <c r="L15" s="21">
        <v>44.1</v>
      </c>
      <c r="M15" s="139">
        <f t="shared" si="14"/>
        <v>3.7</v>
      </c>
      <c r="N15" s="21">
        <v>0</v>
      </c>
      <c r="O15" s="21">
        <v>3.7</v>
      </c>
      <c r="P15" s="139">
        <f t="shared" si="15"/>
        <v>107.2</v>
      </c>
      <c r="Q15" s="21">
        <v>107.2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10.7</v>
      </c>
      <c r="W15" s="21">
        <v>6.5</v>
      </c>
      <c r="X15" s="21">
        <v>4.2</v>
      </c>
      <c r="Y15" s="140">
        <v>433.7</v>
      </c>
      <c r="Z15" s="141">
        <f t="shared" si="2"/>
        <v>1265.3000000000002</v>
      </c>
      <c r="AA15" s="142">
        <f t="shared" si="3"/>
        <v>831.6000000000001</v>
      </c>
      <c r="AB15" s="19">
        <f>G15+J15+M15+S15+V15</f>
        <v>724.4000000000001</v>
      </c>
      <c r="AC15" s="20">
        <f>P15</f>
        <v>107.2</v>
      </c>
      <c r="AD15" s="143">
        <f t="shared" si="6"/>
        <v>713.8699891322824</v>
      </c>
      <c r="AE15" s="40">
        <f t="shared" si="7"/>
        <v>621.8463445495736</v>
      </c>
      <c r="AF15" s="41">
        <f t="shared" si="8"/>
        <v>92.02364458270883</v>
      </c>
      <c r="AG15" s="144">
        <f t="shared" si="9"/>
        <v>1086.170872112887</v>
      </c>
      <c r="AH15" s="145">
        <f t="shared" si="10"/>
        <v>372.3008829806046</v>
      </c>
      <c r="AI15" s="24">
        <f>AC15*100/AA15</f>
        <v>12.890812890812889</v>
      </c>
    </row>
    <row r="16" spans="1:35" s="13" customFormat="1" ht="19.5" customHeight="1">
      <c r="A16" s="17">
        <v>11</v>
      </c>
      <c r="B16" s="15" t="s">
        <v>128</v>
      </c>
      <c r="C16" s="137">
        <v>29803</v>
      </c>
      <c r="D16" s="138">
        <f t="shared" si="12"/>
        <v>667.4</v>
      </c>
      <c r="E16" s="10">
        <f t="shared" si="12"/>
        <v>644.7</v>
      </c>
      <c r="F16" s="10">
        <f t="shared" si="12"/>
        <v>22.7</v>
      </c>
      <c r="G16" s="139">
        <f t="shared" si="1"/>
        <v>0</v>
      </c>
      <c r="H16" s="18">
        <v>0</v>
      </c>
      <c r="I16" s="18">
        <v>0</v>
      </c>
      <c r="J16" s="139">
        <f t="shared" si="13"/>
        <v>521.8</v>
      </c>
      <c r="K16" s="18">
        <v>514</v>
      </c>
      <c r="L16" s="18">
        <v>7.8</v>
      </c>
      <c r="M16" s="139">
        <f t="shared" si="14"/>
        <v>22.3</v>
      </c>
      <c r="N16" s="18">
        <v>19.2</v>
      </c>
      <c r="O16" s="18">
        <v>3.1</v>
      </c>
      <c r="P16" s="139">
        <f t="shared" si="15"/>
        <v>96.10000000000001</v>
      </c>
      <c r="Q16" s="18">
        <v>94.9</v>
      </c>
      <c r="R16" s="18">
        <v>1.2</v>
      </c>
      <c r="S16" s="139">
        <f t="shared" si="16"/>
        <v>0</v>
      </c>
      <c r="T16" s="18">
        <v>0</v>
      </c>
      <c r="U16" s="18">
        <v>0</v>
      </c>
      <c r="V16" s="139">
        <f t="shared" si="17"/>
        <v>27.200000000000003</v>
      </c>
      <c r="W16" s="18">
        <v>16.6</v>
      </c>
      <c r="X16" s="18">
        <v>10.6</v>
      </c>
      <c r="Y16" s="140">
        <v>219.3</v>
      </c>
      <c r="Z16" s="141">
        <f t="shared" si="2"/>
        <v>886.7</v>
      </c>
      <c r="AA16" s="142">
        <f t="shared" si="3"/>
        <v>667.4</v>
      </c>
      <c r="AB16" s="19">
        <f t="shared" si="4"/>
        <v>571.3</v>
      </c>
      <c r="AC16" s="20">
        <f t="shared" si="5"/>
        <v>96.10000000000001</v>
      </c>
      <c r="AD16" s="143">
        <f t="shared" si="6"/>
        <v>722.3780242950212</v>
      </c>
      <c r="AE16" s="40">
        <f t="shared" si="7"/>
        <v>618.3616501045033</v>
      </c>
      <c r="AF16" s="41">
        <f t="shared" si="8"/>
        <v>104.01637419051774</v>
      </c>
      <c r="AG16" s="144">
        <f t="shared" si="9"/>
        <v>959.7431737224982</v>
      </c>
      <c r="AH16" s="145">
        <f t="shared" si="10"/>
        <v>237.365149427477</v>
      </c>
      <c r="AI16" s="24">
        <f t="shared" si="11"/>
        <v>14.399160922984718</v>
      </c>
    </row>
    <row r="17" spans="1:35" s="13" customFormat="1" ht="19.5" customHeight="1">
      <c r="A17" s="17">
        <v>12</v>
      </c>
      <c r="B17" s="15" t="s">
        <v>129</v>
      </c>
      <c r="C17" s="137">
        <v>28576</v>
      </c>
      <c r="D17" s="138">
        <f t="shared" si="12"/>
        <v>643.5</v>
      </c>
      <c r="E17" s="10">
        <f t="shared" si="12"/>
        <v>558.1</v>
      </c>
      <c r="F17" s="10">
        <f t="shared" si="12"/>
        <v>85.4</v>
      </c>
      <c r="G17" s="139">
        <f t="shared" si="1"/>
        <v>0</v>
      </c>
      <c r="H17" s="18">
        <v>0</v>
      </c>
      <c r="I17" s="18">
        <v>0</v>
      </c>
      <c r="J17" s="139">
        <f t="shared" si="13"/>
        <v>511.29999999999995</v>
      </c>
      <c r="K17" s="18">
        <v>447.9</v>
      </c>
      <c r="L17" s="18">
        <v>63.4</v>
      </c>
      <c r="M17" s="139">
        <f t="shared" si="14"/>
        <v>0</v>
      </c>
      <c r="N17" s="18">
        <v>0</v>
      </c>
      <c r="O17" s="18">
        <v>0</v>
      </c>
      <c r="P17" s="139">
        <f t="shared" si="15"/>
        <v>132.2</v>
      </c>
      <c r="Q17" s="18">
        <v>110.2</v>
      </c>
      <c r="R17" s="18">
        <v>22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309.1</v>
      </c>
      <c r="Z17" s="141">
        <f t="shared" si="2"/>
        <v>952.6</v>
      </c>
      <c r="AA17" s="142">
        <f t="shared" si="3"/>
        <v>643.5</v>
      </c>
      <c r="AB17" s="19">
        <f t="shared" si="4"/>
        <v>511.29999999999995</v>
      </c>
      <c r="AC17" s="20">
        <f t="shared" si="5"/>
        <v>132.2</v>
      </c>
      <c r="AD17" s="143">
        <f t="shared" si="6"/>
        <v>726.4160314994763</v>
      </c>
      <c r="AE17" s="40">
        <f t="shared" si="7"/>
        <v>577.1818444532745</v>
      </c>
      <c r="AF17" s="41">
        <f t="shared" si="8"/>
        <v>149.2341870462016</v>
      </c>
      <c r="AG17" s="144">
        <f t="shared" si="9"/>
        <v>1075.3440739804212</v>
      </c>
      <c r="AH17" s="145">
        <f t="shared" si="10"/>
        <v>348.928042480945</v>
      </c>
      <c r="AI17" s="24">
        <f t="shared" si="11"/>
        <v>20.54390054390054</v>
      </c>
    </row>
    <row r="18" spans="1:35" s="13" customFormat="1" ht="19.5" customHeight="1">
      <c r="A18" s="17">
        <v>13</v>
      </c>
      <c r="B18" s="15" t="s">
        <v>130</v>
      </c>
      <c r="C18" s="137">
        <v>124871</v>
      </c>
      <c r="D18" s="138">
        <f t="shared" si="12"/>
        <v>2177.1</v>
      </c>
      <c r="E18" s="10">
        <f t="shared" si="12"/>
        <v>2092.4</v>
      </c>
      <c r="F18" s="10">
        <f t="shared" si="12"/>
        <v>84.69999999999999</v>
      </c>
      <c r="G18" s="139">
        <f t="shared" si="1"/>
        <v>0</v>
      </c>
      <c r="H18" s="18">
        <v>0</v>
      </c>
      <c r="I18" s="18">
        <v>0</v>
      </c>
      <c r="J18" s="139">
        <f t="shared" si="13"/>
        <v>1789.6</v>
      </c>
      <c r="K18" s="18">
        <v>1727.3</v>
      </c>
      <c r="L18" s="18">
        <v>62.3</v>
      </c>
      <c r="M18" s="139">
        <f t="shared" si="14"/>
        <v>99.69999999999999</v>
      </c>
      <c r="N18" s="18">
        <v>77.3</v>
      </c>
      <c r="O18" s="18">
        <v>22.4</v>
      </c>
      <c r="P18" s="139">
        <f t="shared" si="15"/>
        <v>287.8</v>
      </c>
      <c r="Q18" s="18">
        <v>287.8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1120.1</v>
      </c>
      <c r="Z18" s="141">
        <f t="shared" si="2"/>
        <v>3297.2</v>
      </c>
      <c r="AA18" s="142">
        <f t="shared" si="3"/>
        <v>2177.1</v>
      </c>
      <c r="AB18" s="19">
        <f t="shared" si="4"/>
        <v>1889.3</v>
      </c>
      <c r="AC18" s="20">
        <f t="shared" si="5"/>
        <v>287.8</v>
      </c>
      <c r="AD18" s="143">
        <f t="shared" si="6"/>
        <v>562.412667937828</v>
      </c>
      <c r="AE18" s="40">
        <f t="shared" si="7"/>
        <v>488.06497337510376</v>
      </c>
      <c r="AF18" s="41">
        <f t="shared" si="8"/>
        <v>74.34769456272423</v>
      </c>
      <c r="AG18" s="135">
        <f t="shared" si="9"/>
        <v>851.769348548347</v>
      </c>
      <c r="AH18" s="145">
        <f t="shared" si="10"/>
        <v>289.35668061051905</v>
      </c>
      <c r="AI18" s="24">
        <f t="shared" si="11"/>
        <v>13.219420329796518</v>
      </c>
    </row>
    <row r="19" spans="1:35" s="13" customFormat="1" ht="19.5" customHeight="1">
      <c r="A19" s="17">
        <v>14</v>
      </c>
      <c r="B19" s="15" t="s">
        <v>33</v>
      </c>
      <c r="C19" s="137">
        <v>18027</v>
      </c>
      <c r="D19" s="138">
        <f t="shared" si="12"/>
        <v>415.30000000000007</v>
      </c>
      <c r="E19" s="10">
        <f t="shared" si="12"/>
        <v>406.90000000000003</v>
      </c>
      <c r="F19" s="10">
        <f t="shared" si="12"/>
        <v>8.4</v>
      </c>
      <c r="G19" s="139">
        <f t="shared" si="1"/>
        <v>0</v>
      </c>
      <c r="H19" s="18">
        <v>0</v>
      </c>
      <c r="I19" s="18">
        <v>0</v>
      </c>
      <c r="J19" s="139">
        <f t="shared" si="13"/>
        <v>331.3</v>
      </c>
      <c r="K19" s="18">
        <v>329.2</v>
      </c>
      <c r="L19" s="18">
        <v>2.1</v>
      </c>
      <c r="M19" s="139">
        <f t="shared" si="14"/>
        <v>0</v>
      </c>
      <c r="N19" s="18">
        <v>0</v>
      </c>
      <c r="O19" s="18">
        <v>0</v>
      </c>
      <c r="P19" s="139">
        <f t="shared" si="15"/>
        <v>65.4</v>
      </c>
      <c r="Q19" s="18">
        <v>65.4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18.6</v>
      </c>
      <c r="W19" s="18">
        <v>12.3</v>
      </c>
      <c r="X19" s="18">
        <v>6.3</v>
      </c>
      <c r="Y19" s="140">
        <v>171</v>
      </c>
      <c r="Z19" s="141">
        <f t="shared" si="2"/>
        <v>586.3000000000001</v>
      </c>
      <c r="AA19" s="142">
        <f t="shared" si="3"/>
        <v>415.30000000000007</v>
      </c>
      <c r="AB19" s="19">
        <f t="shared" si="4"/>
        <v>349.90000000000003</v>
      </c>
      <c r="AC19" s="20">
        <f t="shared" si="5"/>
        <v>65.4</v>
      </c>
      <c r="AD19" s="143">
        <f t="shared" si="6"/>
        <v>743.1505072140893</v>
      </c>
      <c r="AE19" s="40">
        <f t="shared" si="7"/>
        <v>626.121749275728</v>
      </c>
      <c r="AF19" s="41">
        <f t="shared" si="8"/>
        <v>117.0287579383613</v>
      </c>
      <c r="AG19" s="135">
        <f t="shared" si="9"/>
        <v>1049.1431311813644</v>
      </c>
      <c r="AH19" s="145">
        <f t="shared" si="10"/>
        <v>305.99262396727494</v>
      </c>
      <c r="AI19" s="24">
        <f t="shared" si="11"/>
        <v>15.7476522995425</v>
      </c>
    </row>
    <row r="20" spans="1:35" s="13" customFormat="1" ht="19.5" customHeight="1">
      <c r="A20" s="17">
        <v>15</v>
      </c>
      <c r="B20" s="15" t="s">
        <v>34</v>
      </c>
      <c r="C20" s="137">
        <v>7249</v>
      </c>
      <c r="D20" s="138">
        <f t="shared" si="12"/>
        <v>103.5</v>
      </c>
      <c r="E20" s="10">
        <f t="shared" si="12"/>
        <v>101.4</v>
      </c>
      <c r="F20" s="10">
        <f t="shared" si="12"/>
        <v>2.1</v>
      </c>
      <c r="G20" s="139">
        <f>SUM(H20:I20)</f>
        <v>0</v>
      </c>
      <c r="H20" s="18">
        <v>0</v>
      </c>
      <c r="I20" s="18">
        <v>0</v>
      </c>
      <c r="J20" s="139">
        <f>SUM(K20:L20)</f>
        <v>59.1</v>
      </c>
      <c r="K20" s="18">
        <v>57.9</v>
      </c>
      <c r="L20" s="18">
        <v>1.2</v>
      </c>
      <c r="M20" s="139">
        <f>SUM(N20:O20)</f>
        <v>10.9</v>
      </c>
      <c r="N20" s="18">
        <v>10</v>
      </c>
      <c r="O20" s="18">
        <v>0.9</v>
      </c>
      <c r="P20" s="139">
        <f>SUM(Q20:R20)</f>
        <v>33.5</v>
      </c>
      <c r="Q20" s="18">
        <v>33.5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37</v>
      </c>
      <c r="Z20" s="141">
        <f>D20+Y20</f>
        <v>140.5</v>
      </c>
      <c r="AA20" s="142">
        <f>SUM(AB20:AC20)</f>
        <v>103.5</v>
      </c>
      <c r="AB20" s="19">
        <f>G20+J20+M20+S20+V20</f>
        <v>70</v>
      </c>
      <c r="AC20" s="20">
        <f>P20</f>
        <v>33.5</v>
      </c>
      <c r="AD20" s="143">
        <f t="shared" si="6"/>
        <v>460.5752072588433</v>
      </c>
      <c r="AE20" s="40">
        <f t="shared" si="7"/>
        <v>311.5001401750631</v>
      </c>
      <c r="AF20" s="41">
        <f t="shared" si="8"/>
        <v>149.07506708378023</v>
      </c>
      <c r="AG20" s="144">
        <f t="shared" si="9"/>
        <v>625.2252813513767</v>
      </c>
      <c r="AH20" s="145">
        <f t="shared" si="10"/>
        <v>164.65007409253334</v>
      </c>
      <c r="AI20" s="24">
        <f>AC20*100/AA20</f>
        <v>32.367149758454104</v>
      </c>
    </row>
    <row r="21" spans="1:35" s="13" customFormat="1" ht="19.5" customHeight="1">
      <c r="A21" s="17">
        <v>16</v>
      </c>
      <c r="B21" s="15" t="s">
        <v>119</v>
      </c>
      <c r="C21" s="137">
        <v>15168</v>
      </c>
      <c r="D21" s="138">
        <f t="shared" si="12"/>
        <v>309.99999999999994</v>
      </c>
      <c r="E21" s="10">
        <f t="shared" si="12"/>
        <v>288.9</v>
      </c>
      <c r="F21" s="10">
        <f t="shared" si="12"/>
        <v>21.099999999999998</v>
      </c>
      <c r="G21" s="139">
        <f>SUM(H21:I21)</f>
        <v>0</v>
      </c>
      <c r="H21" s="18">
        <v>0</v>
      </c>
      <c r="I21" s="18">
        <v>0</v>
      </c>
      <c r="J21" s="139">
        <f>SUM(K21:L21)</f>
        <v>253</v>
      </c>
      <c r="K21" s="18">
        <v>236.5</v>
      </c>
      <c r="L21" s="18">
        <v>16.5</v>
      </c>
      <c r="M21" s="139">
        <f>SUM(N21:O21)</f>
        <v>10.9</v>
      </c>
      <c r="N21" s="18">
        <v>8</v>
      </c>
      <c r="O21" s="18">
        <v>2.9</v>
      </c>
      <c r="P21" s="139">
        <f>SUM(Q21:R21)</f>
        <v>41.7</v>
      </c>
      <c r="Q21" s="18">
        <v>41</v>
      </c>
      <c r="R21" s="18">
        <v>0.7</v>
      </c>
      <c r="S21" s="139">
        <f>SUM(T21:U21)</f>
        <v>0</v>
      </c>
      <c r="T21" s="18">
        <v>0</v>
      </c>
      <c r="U21" s="18">
        <v>0</v>
      </c>
      <c r="V21" s="139">
        <f>SUM(W21:X21)</f>
        <v>4.4</v>
      </c>
      <c r="W21" s="18">
        <v>3.4</v>
      </c>
      <c r="X21" s="18">
        <v>1</v>
      </c>
      <c r="Y21" s="140">
        <v>70.2</v>
      </c>
      <c r="Z21" s="141">
        <f t="shared" si="2"/>
        <v>380.19999999999993</v>
      </c>
      <c r="AA21" s="142">
        <f t="shared" si="3"/>
        <v>309.99999999999994</v>
      </c>
      <c r="AB21" s="19">
        <f t="shared" si="4"/>
        <v>268.29999999999995</v>
      </c>
      <c r="AC21" s="20">
        <f t="shared" si="5"/>
        <v>41.7</v>
      </c>
      <c r="AD21" s="143">
        <f t="shared" si="6"/>
        <v>659.2827004219408</v>
      </c>
      <c r="AE21" s="40">
        <f t="shared" si="7"/>
        <v>570.5985436232475</v>
      </c>
      <c r="AF21" s="41">
        <f t="shared" si="8"/>
        <v>88.68415679869335</v>
      </c>
      <c r="AG21" s="144">
        <f t="shared" si="9"/>
        <v>808.5783312916835</v>
      </c>
      <c r="AH21" s="145">
        <f t="shared" si="10"/>
        <v>149.29563086974275</v>
      </c>
      <c r="AI21" s="24">
        <f t="shared" si="11"/>
        <v>13.45161290322581</v>
      </c>
    </row>
    <row r="22" spans="1:35" s="13" customFormat="1" ht="19.5" customHeight="1">
      <c r="A22" s="17">
        <v>17</v>
      </c>
      <c r="B22" s="15" t="s">
        <v>120</v>
      </c>
      <c r="C22" s="137">
        <v>54660</v>
      </c>
      <c r="D22" s="138">
        <f t="shared" si="12"/>
        <v>1239.4</v>
      </c>
      <c r="E22" s="10">
        <f t="shared" si="12"/>
        <v>1179.6</v>
      </c>
      <c r="F22" s="10">
        <f t="shared" si="12"/>
        <v>59.8</v>
      </c>
      <c r="G22" s="139">
        <f t="shared" si="1"/>
        <v>0</v>
      </c>
      <c r="H22" s="18">
        <v>0</v>
      </c>
      <c r="I22" s="18">
        <v>0</v>
      </c>
      <c r="J22" s="139">
        <f t="shared" si="13"/>
        <v>989</v>
      </c>
      <c r="K22" s="18">
        <v>967.1</v>
      </c>
      <c r="L22" s="18">
        <v>21.9</v>
      </c>
      <c r="M22" s="139">
        <v>0</v>
      </c>
      <c r="N22" s="18">
        <v>0</v>
      </c>
      <c r="O22" s="18">
        <v>0</v>
      </c>
      <c r="P22" s="139">
        <f t="shared" si="15"/>
        <v>174.4</v>
      </c>
      <c r="Q22" s="18">
        <v>170.9</v>
      </c>
      <c r="R22" s="18">
        <v>3.5</v>
      </c>
      <c r="S22" s="139">
        <f t="shared" si="16"/>
        <v>0</v>
      </c>
      <c r="T22" s="18">
        <v>0</v>
      </c>
      <c r="U22" s="18">
        <v>0</v>
      </c>
      <c r="V22" s="139">
        <f t="shared" si="17"/>
        <v>76</v>
      </c>
      <c r="W22" s="18">
        <v>41.6</v>
      </c>
      <c r="X22" s="18">
        <v>34.4</v>
      </c>
      <c r="Y22" s="140">
        <v>359.7</v>
      </c>
      <c r="Z22" s="141">
        <f t="shared" si="2"/>
        <v>1599.1000000000001</v>
      </c>
      <c r="AA22" s="142">
        <f t="shared" si="3"/>
        <v>1239.4</v>
      </c>
      <c r="AB22" s="19">
        <f t="shared" si="4"/>
        <v>1065</v>
      </c>
      <c r="AC22" s="20">
        <f t="shared" si="5"/>
        <v>174.4</v>
      </c>
      <c r="AD22" s="143">
        <f t="shared" si="6"/>
        <v>731.4424654462189</v>
      </c>
      <c r="AE22" s="40">
        <f t="shared" si="7"/>
        <v>628.5188201550936</v>
      </c>
      <c r="AF22" s="41">
        <f t="shared" si="8"/>
        <v>102.9236452911252</v>
      </c>
      <c r="AG22" s="144">
        <f t="shared" si="9"/>
        <v>943.7224838591646</v>
      </c>
      <c r="AH22" s="145">
        <f t="shared" si="10"/>
        <v>212.28001841294574</v>
      </c>
      <c r="AI22" s="24">
        <f t="shared" si="11"/>
        <v>14.071324834597386</v>
      </c>
    </row>
    <row r="23" spans="1:35" s="13" customFormat="1" ht="19.5" customHeight="1">
      <c r="A23" s="17">
        <v>18</v>
      </c>
      <c r="B23" s="15" t="s">
        <v>121</v>
      </c>
      <c r="C23" s="137">
        <v>34070</v>
      </c>
      <c r="D23" s="138">
        <f t="shared" si="12"/>
        <v>576.8</v>
      </c>
      <c r="E23" s="10">
        <f t="shared" si="12"/>
        <v>543.5</v>
      </c>
      <c r="F23" s="10">
        <f t="shared" si="12"/>
        <v>33.3</v>
      </c>
      <c r="G23" s="139">
        <v>0</v>
      </c>
      <c r="H23" s="18">
        <v>0</v>
      </c>
      <c r="I23" s="22">
        <v>0</v>
      </c>
      <c r="J23" s="139">
        <f t="shared" si="13"/>
        <v>357.3</v>
      </c>
      <c r="K23" s="18">
        <v>333.3</v>
      </c>
      <c r="L23" s="18">
        <v>24</v>
      </c>
      <c r="M23" s="139">
        <f t="shared" si="14"/>
        <v>0</v>
      </c>
      <c r="N23" s="18">
        <v>0</v>
      </c>
      <c r="O23" s="18">
        <v>0</v>
      </c>
      <c r="P23" s="139">
        <f t="shared" si="15"/>
        <v>168.7</v>
      </c>
      <c r="Q23" s="18">
        <v>168.1</v>
      </c>
      <c r="R23" s="18">
        <v>0.6</v>
      </c>
      <c r="S23" s="139">
        <v>0</v>
      </c>
      <c r="T23" s="18">
        <v>0</v>
      </c>
      <c r="U23" s="18">
        <v>0</v>
      </c>
      <c r="V23" s="139">
        <f t="shared" si="17"/>
        <v>50.8</v>
      </c>
      <c r="W23" s="18">
        <v>42.1</v>
      </c>
      <c r="X23" s="18">
        <v>8.7</v>
      </c>
      <c r="Y23" s="140">
        <v>343.7</v>
      </c>
      <c r="Z23" s="141">
        <f t="shared" si="2"/>
        <v>920.5</v>
      </c>
      <c r="AA23" s="142">
        <f t="shared" si="3"/>
        <v>576.8</v>
      </c>
      <c r="AB23" s="19">
        <f t="shared" si="4"/>
        <v>408.1</v>
      </c>
      <c r="AC23" s="20">
        <f t="shared" si="5"/>
        <v>168.7</v>
      </c>
      <c r="AD23" s="143">
        <f t="shared" si="6"/>
        <v>546.1242034899685</v>
      </c>
      <c r="AE23" s="40">
        <f t="shared" si="7"/>
        <v>386.396129410985</v>
      </c>
      <c r="AF23" s="41">
        <f t="shared" si="8"/>
        <v>159.7280740789835</v>
      </c>
      <c r="AG23" s="144">
        <f t="shared" si="9"/>
        <v>871.5453004724617</v>
      </c>
      <c r="AH23" s="145">
        <f t="shared" si="10"/>
        <v>325.42109698249334</v>
      </c>
      <c r="AI23" s="24">
        <f t="shared" si="11"/>
        <v>29.24757281553398</v>
      </c>
    </row>
    <row r="24" spans="1:35" s="13" customFormat="1" ht="19.5" customHeight="1">
      <c r="A24" s="17">
        <v>19</v>
      </c>
      <c r="B24" s="15" t="s">
        <v>122</v>
      </c>
      <c r="C24" s="137">
        <v>26752</v>
      </c>
      <c r="D24" s="138">
        <f t="shared" si="12"/>
        <v>510.29999999999995</v>
      </c>
      <c r="E24" s="10">
        <f t="shared" si="12"/>
        <v>472.3</v>
      </c>
      <c r="F24" s="10">
        <f t="shared" si="12"/>
        <v>38</v>
      </c>
      <c r="G24" s="139">
        <v>0</v>
      </c>
      <c r="H24" s="18">
        <v>0</v>
      </c>
      <c r="I24" s="18">
        <v>0</v>
      </c>
      <c r="J24" s="139">
        <f t="shared" si="13"/>
        <v>328.2</v>
      </c>
      <c r="K24" s="18">
        <v>302.2</v>
      </c>
      <c r="L24" s="18">
        <v>26</v>
      </c>
      <c r="M24" s="139">
        <f t="shared" si="14"/>
        <v>0</v>
      </c>
      <c r="N24" s="18">
        <v>0</v>
      </c>
      <c r="O24" s="18">
        <v>0</v>
      </c>
      <c r="P24" s="139">
        <f t="shared" si="15"/>
        <v>143.20000000000002</v>
      </c>
      <c r="Q24" s="18">
        <v>142.4</v>
      </c>
      <c r="R24" s="18">
        <v>0.8</v>
      </c>
      <c r="S24" s="139">
        <v>0</v>
      </c>
      <c r="T24" s="18">
        <v>0</v>
      </c>
      <c r="U24" s="18">
        <v>0</v>
      </c>
      <c r="V24" s="139">
        <f t="shared" si="17"/>
        <v>38.9</v>
      </c>
      <c r="W24" s="18">
        <v>27.7</v>
      </c>
      <c r="X24" s="18">
        <v>11.2</v>
      </c>
      <c r="Y24" s="140">
        <v>419.8</v>
      </c>
      <c r="Z24" s="141">
        <f t="shared" si="2"/>
        <v>930.0999999999999</v>
      </c>
      <c r="AA24" s="142">
        <f t="shared" si="3"/>
        <v>510.29999999999995</v>
      </c>
      <c r="AB24" s="19">
        <f t="shared" si="4"/>
        <v>367.09999999999997</v>
      </c>
      <c r="AC24" s="20">
        <f t="shared" si="5"/>
        <v>143.20000000000002</v>
      </c>
      <c r="AD24" s="143">
        <f t="shared" si="6"/>
        <v>615.3293332304368</v>
      </c>
      <c r="AE24" s="40">
        <f t="shared" si="7"/>
        <v>442.65608118536807</v>
      </c>
      <c r="AF24" s="41">
        <f t="shared" si="8"/>
        <v>172.67325204506872</v>
      </c>
      <c r="AG24" s="144">
        <f t="shared" si="9"/>
        <v>1121.5320651335082</v>
      </c>
      <c r="AH24" s="145">
        <f t="shared" si="10"/>
        <v>506.2027319030714</v>
      </c>
      <c r="AI24" s="24">
        <f t="shared" si="11"/>
        <v>28.06192435822066</v>
      </c>
    </row>
    <row r="25" spans="1:35" s="13" customFormat="1" ht="19.5" customHeight="1">
      <c r="A25" s="17">
        <v>20</v>
      </c>
      <c r="B25" s="15" t="s">
        <v>39</v>
      </c>
      <c r="C25" s="137">
        <v>6609</v>
      </c>
      <c r="D25" s="138">
        <f t="shared" si="12"/>
        <v>95.30000000000001</v>
      </c>
      <c r="E25" s="10">
        <f t="shared" si="12"/>
        <v>94.69999999999999</v>
      </c>
      <c r="F25" s="10">
        <f t="shared" si="12"/>
        <v>0.6</v>
      </c>
      <c r="G25" s="139">
        <f t="shared" si="1"/>
        <v>0</v>
      </c>
      <c r="H25" s="18">
        <v>0</v>
      </c>
      <c r="I25" s="18">
        <v>0</v>
      </c>
      <c r="J25" s="139">
        <f t="shared" si="13"/>
        <v>68.1</v>
      </c>
      <c r="K25" s="18">
        <v>68.1</v>
      </c>
      <c r="L25" s="18">
        <v>0</v>
      </c>
      <c r="M25" s="139">
        <f t="shared" si="14"/>
        <v>5.3999999999999995</v>
      </c>
      <c r="N25" s="18">
        <v>4.8</v>
      </c>
      <c r="O25" s="18">
        <v>0.6</v>
      </c>
      <c r="P25" s="139">
        <f t="shared" si="15"/>
        <v>20.4</v>
      </c>
      <c r="Q25" s="18">
        <v>20.4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1.4</v>
      </c>
      <c r="W25" s="18">
        <v>1.4</v>
      </c>
      <c r="X25" s="18">
        <v>0</v>
      </c>
      <c r="Y25" s="140">
        <v>59.8</v>
      </c>
      <c r="Z25" s="141">
        <f t="shared" si="2"/>
        <v>155.10000000000002</v>
      </c>
      <c r="AA25" s="142">
        <f t="shared" si="3"/>
        <v>95.30000000000001</v>
      </c>
      <c r="AB25" s="19">
        <f t="shared" si="4"/>
        <v>74.9</v>
      </c>
      <c r="AC25" s="20">
        <f t="shared" si="5"/>
        <v>20.4</v>
      </c>
      <c r="AD25" s="143">
        <f t="shared" si="6"/>
        <v>465.15260226768</v>
      </c>
      <c r="AE25" s="40">
        <f t="shared" si="7"/>
        <v>365.5816359900234</v>
      </c>
      <c r="AF25" s="41">
        <f t="shared" si="8"/>
        <v>99.57096627765657</v>
      </c>
      <c r="AG25" s="144">
        <f t="shared" si="9"/>
        <v>757.0321994933596</v>
      </c>
      <c r="AH25" s="145">
        <f t="shared" si="10"/>
        <v>291.8795972256795</v>
      </c>
      <c r="AI25" s="24">
        <f t="shared" si="11"/>
        <v>21.406086044071348</v>
      </c>
    </row>
    <row r="26" spans="1:35" s="13" customFormat="1" ht="19.5" customHeight="1">
      <c r="A26" s="17">
        <v>21</v>
      </c>
      <c r="B26" s="15" t="s">
        <v>40</v>
      </c>
      <c r="C26" s="137">
        <v>16329</v>
      </c>
      <c r="D26" s="138">
        <f t="shared" si="12"/>
        <v>218.3</v>
      </c>
      <c r="E26" s="10">
        <f t="shared" si="12"/>
        <v>200.2</v>
      </c>
      <c r="F26" s="10">
        <f t="shared" si="12"/>
        <v>18.1</v>
      </c>
      <c r="G26" s="139">
        <f t="shared" si="1"/>
        <v>0</v>
      </c>
      <c r="H26" s="18">
        <v>0</v>
      </c>
      <c r="I26" s="18">
        <v>0</v>
      </c>
      <c r="J26" s="139">
        <f t="shared" si="13"/>
        <v>171.20000000000002</v>
      </c>
      <c r="K26" s="18">
        <v>156.8</v>
      </c>
      <c r="L26" s="18">
        <v>14.4</v>
      </c>
      <c r="M26" s="139">
        <f t="shared" si="14"/>
        <v>7.300000000000001</v>
      </c>
      <c r="N26" s="18">
        <v>3.6</v>
      </c>
      <c r="O26" s="18">
        <v>3.7</v>
      </c>
      <c r="P26" s="139">
        <f t="shared" si="15"/>
        <v>39.8</v>
      </c>
      <c r="Q26" s="18">
        <v>39.8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134.7</v>
      </c>
      <c r="Z26" s="141">
        <f t="shared" si="2"/>
        <v>353</v>
      </c>
      <c r="AA26" s="142">
        <f t="shared" si="3"/>
        <v>218.3</v>
      </c>
      <c r="AB26" s="19">
        <f t="shared" si="4"/>
        <v>178.50000000000003</v>
      </c>
      <c r="AC26" s="20">
        <f t="shared" si="5"/>
        <v>39.8</v>
      </c>
      <c r="AD26" s="143">
        <f t="shared" si="6"/>
        <v>431.2533213222468</v>
      </c>
      <c r="AE26" s="40">
        <f t="shared" si="7"/>
        <v>352.6281166102659</v>
      </c>
      <c r="AF26" s="41">
        <f t="shared" si="8"/>
        <v>78.62520471198086</v>
      </c>
      <c r="AG26" s="144">
        <f t="shared" si="9"/>
        <v>697.3542025962121</v>
      </c>
      <c r="AH26" s="145">
        <f t="shared" si="10"/>
        <v>266.10088127396534</v>
      </c>
      <c r="AI26" s="24">
        <f t="shared" si="11"/>
        <v>18.231791113147043</v>
      </c>
    </row>
    <row r="27" spans="1:35" s="13" customFormat="1" ht="19.5" customHeight="1">
      <c r="A27" s="14">
        <v>22</v>
      </c>
      <c r="B27" s="15" t="s">
        <v>41</v>
      </c>
      <c r="C27" s="137">
        <v>8265</v>
      </c>
      <c r="D27" s="138">
        <f t="shared" si="12"/>
        <v>149.1</v>
      </c>
      <c r="E27" s="10">
        <f t="shared" si="12"/>
        <v>142</v>
      </c>
      <c r="F27" s="10">
        <f t="shared" si="12"/>
        <v>7.1</v>
      </c>
      <c r="G27" s="139">
        <f t="shared" si="1"/>
        <v>0</v>
      </c>
      <c r="H27" s="18">
        <v>0</v>
      </c>
      <c r="I27" s="18">
        <v>0</v>
      </c>
      <c r="J27" s="139">
        <f t="shared" si="13"/>
        <v>120.19999999999999</v>
      </c>
      <c r="K27" s="18">
        <v>114.1</v>
      </c>
      <c r="L27" s="18">
        <v>6.1</v>
      </c>
      <c r="M27" s="139">
        <f t="shared" si="14"/>
        <v>8.1</v>
      </c>
      <c r="N27" s="18">
        <v>7.5</v>
      </c>
      <c r="O27" s="18">
        <v>0.6</v>
      </c>
      <c r="P27" s="139">
        <f t="shared" si="15"/>
        <v>20.4</v>
      </c>
      <c r="Q27" s="18">
        <v>20.4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0.4</v>
      </c>
      <c r="W27" s="18">
        <v>0</v>
      </c>
      <c r="X27" s="18">
        <v>0.4</v>
      </c>
      <c r="Y27" s="140">
        <v>60.4</v>
      </c>
      <c r="Z27" s="141">
        <f t="shared" si="2"/>
        <v>209.5</v>
      </c>
      <c r="AA27" s="142">
        <f t="shared" si="3"/>
        <v>149.1</v>
      </c>
      <c r="AB27" s="19">
        <f t="shared" si="4"/>
        <v>128.7</v>
      </c>
      <c r="AC27" s="20">
        <f t="shared" si="5"/>
        <v>20.4</v>
      </c>
      <c r="AD27" s="143">
        <f t="shared" si="6"/>
        <v>581.9331420876997</v>
      </c>
      <c r="AE27" s="40">
        <f t="shared" si="7"/>
        <v>502.312510977109</v>
      </c>
      <c r="AF27" s="41">
        <f t="shared" si="8"/>
        <v>79.62063111059071</v>
      </c>
      <c r="AG27" s="144">
        <f t="shared" si="9"/>
        <v>817.6726577288605</v>
      </c>
      <c r="AH27" s="145">
        <f t="shared" si="10"/>
        <v>235.73951564116075</v>
      </c>
      <c r="AI27" s="24">
        <f t="shared" si="11"/>
        <v>13.682092555331991</v>
      </c>
    </row>
    <row r="28" spans="1:35" s="16" customFormat="1" ht="19.5" customHeight="1">
      <c r="A28" s="17">
        <v>23</v>
      </c>
      <c r="B28" s="15" t="s">
        <v>42</v>
      </c>
      <c r="C28" s="137">
        <v>6268</v>
      </c>
      <c r="D28" s="138">
        <f t="shared" si="12"/>
        <v>106.89999999999999</v>
      </c>
      <c r="E28" s="10">
        <f t="shared" si="12"/>
        <v>103.39999999999999</v>
      </c>
      <c r="F28" s="10">
        <f t="shared" si="12"/>
        <v>3.5</v>
      </c>
      <c r="G28" s="139">
        <f t="shared" si="1"/>
        <v>0</v>
      </c>
      <c r="H28" s="21">
        <v>0</v>
      </c>
      <c r="I28" s="21">
        <v>0</v>
      </c>
      <c r="J28" s="139">
        <f t="shared" si="13"/>
        <v>91.6</v>
      </c>
      <c r="K28" s="21">
        <v>88.8</v>
      </c>
      <c r="L28" s="21">
        <v>2.8</v>
      </c>
      <c r="M28" s="139">
        <f t="shared" si="14"/>
        <v>9.799999999999999</v>
      </c>
      <c r="N28" s="21">
        <v>9.6</v>
      </c>
      <c r="O28" s="21">
        <v>0.2</v>
      </c>
      <c r="P28" s="139">
        <f t="shared" si="15"/>
        <v>5.5</v>
      </c>
      <c r="Q28" s="21">
        <v>5</v>
      </c>
      <c r="R28" s="21">
        <v>0.5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106.89999999999999</v>
      </c>
      <c r="AA28" s="142">
        <f t="shared" si="3"/>
        <v>106.89999999999999</v>
      </c>
      <c r="AB28" s="19">
        <f t="shared" si="4"/>
        <v>101.39999999999999</v>
      </c>
      <c r="AC28" s="20">
        <f t="shared" si="5"/>
        <v>5.5</v>
      </c>
      <c r="AD28" s="143">
        <f t="shared" si="6"/>
        <v>550.1574819358956</v>
      </c>
      <c r="AE28" s="40">
        <f t="shared" si="7"/>
        <v>521.8519052226361</v>
      </c>
      <c r="AF28" s="41">
        <f t="shared" si="8"/>
        <v>28.30557671325936</v>
      </c>
      <c r="AG28" s="144">
        <f t="shared" si="9"/>
        <v>550.1574819358956</v>
      </c>
      <c r="AH28" s="145">
        <f t="shared" si="10"/>
        <v>0</v>
      </c>
      <c r="AI28" s="24">
        <f t="shared" si="11"/>
        <v>5.144995322731525</v>
      </c>
    </row>
    <row r="29" spans="1:35" s="16" customFormat="1" ht="19.5" customHeight="1">
      <c r="A29" s="17">
        <v>24</v>
      </c>
      <c r="B29" s="15" t="s">
        <v>43</v>
      </c>
      <c r="C29" s="137">
        <v>13099</v>
      </c>
      <c r="D29" s="138">
        <f>G29+J29+M29+P29+S29+V29</f>
        <v>262.6</v>
      </c>
      <c r="E29" s="10">
        <f>H29+K29+N29+Q29+T29+W29</f>
        <v>253.39999999999998</v>
      </c>
      <c r="F29" s="10">
        <f>L29+I29+O29+R29+U29+X29</f>
        <v>9.200000000000001</v>
      </c>
      <c r="G29" s="139">
        <f>SUM(H29:I29)</f>
        <v>0</v>
      </c>
      <c r="H29" s="21">
        <v>0</v>
      </c>
      <c r="I29" s="21">
        <v>0</v>
      </c>
      <c r="J29" s="139">
        <f>SUM(K29:L29)</f>
        <v>176.1</v>
      </c>
      <c r="K29" s="21">
        <v>170.9</v>
      </c>
      <c r="L29" s="21">
        <v>5.2</v>
      </c>
      <c r="M29" s="139">
        <f>SUM(N29:O29)</f>
        <v>6.800000000000001</v>
      </c>
      <c r="N29" s="21">
        <v>5.7</v>
      </c>
      <c r="O29" s="21">
        <v>1.1</v>
      </c>
      <c r="P29" s="139">
        <f>SUM(Q29:R29)</f>
        <v>76.2</v>
      </c>
      <c r="Q29" s="21">
        <v>73.3</v>
      </c>
      <c r="R29" s="21">
        <v>2.9</v>
      </c>
      <c r="S29" s="139">
        <f>SUM(T29:U29)</f>
        <v>0</v>
      </c>
      <c r="T29" s="21">
        <v>0</v>
      </c>
      <c r="U29" s="21">
        <v>0</v>
      </c>
      <c r="V29" s="139">
        <f>SUM(W29:X29)</f>
        <v>3.5</v>
      </c>
      <c r="W29" s="21">
        <v>3.5</v>
      </c>
      <c r="X29" s="21">
        <v>0</v>
      </c>
      <c r="Y29" s="140">
        <v>75.6</v>
      </c>
      <c r="Z29" s="141">
        <f>D29+Y29</f>
        <v>338.20000000000005</v>
      </c>
      <c r="AA29" s="148">
        <f>SUM(AB29:AC29)</f>
        <v>262.6</v>
      </c>
      <c r="AB29" s="18">
        <f>G29+J29+M29+S29+V29</f>
        <v>186.4</v>
      </c>
      <c r="AC29" s="45">
        <f>P29</f>
        <v>76.2</v>
      </c>
      <c r="AD29" s="143">
        <f t="shared" si="6"/>
        <v>646.6881244320547</v>
      </c>
      <c r="AE29" s="40">
        <f t="shared" si="7"/>
        <v>459.0352871063785</v>
      </c>
      <c r="AF29" s="41">
        <f t="shared" si="8"/>
        <v>187.65283732567616</v>
      </c>
      <c r="AG29" s="144">
        <f t="shared" si="9"/>
        <v>832.8633803614657</v>
      </c>
      <c r="AH29" s="145">
        <f t="shared" si="10"/>
        <v>186.17525592941098</v>
      </c>
      <c r="AI29" s="24">
        <f>AC29*100/AA29</f>
        <v>29.017517136329015</v>
      </c>
    </row>
    <row r="30" spans="1:35" s="16" customFormat="1" ht="19.5" customHeight="1">
      <c r="A30" s="17">
        <v>25</v>
      </c>
      <c r="B30" s="15" t="s">
        <v>44</v>
      </c>
      <c r="C30" s="137">
        <v>17261</v>
      </c>
      <c r="D30" s="138">
        <f t="shared" si="12"/>
        <v>345.5</v>
      </c>
      <c r="E30" s="10">
        <f t="shared" si="12"/>
        <v>327.7</v>
      </c>
      <c r="F30" s="10">
        <f t="shared" si="12"/>
        <v>17.8</v>
      </c>
      <c r="G30" s="139">
        <f t="shared" si="1"/>
        <v>0</v>
      </c>
      <c r="H30" s="21">
        <v>0</v>
      </c>
      <c r="I30" s="21">
        <v>0</v>
      </c>
      <c r="J30" s="139">
        <f t="shared" si="13"/>
        <v>295.2</v>
      </c>
      <c r="K30" s="21">
        <v>287.4</v>
      </c>
      <c r="L30" s="21">
        <v>7.8</v>
      </c>
      <c r="M30" s="139">
        <f t="shared" si="14"/>
        <v>13</v>
      </c>
      <c r="N30" s="21">
        <v>10.3</v>
      </c>
      <c r="O30" s="21">
        <v>2.7</v>
      </c>
      <c r="P30" s="139">
        <f t="shared" si="15"/>
        <v>29.1</v>
      </c>
      <c r="Q30" s="21">
        <v>29.1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8.2</v>
      </c>
      <c r="W30" s="21">
        <v>0.9</v>
      </c>
      <c r="X30" s="21">
        <v>7.3</v>
      </c>
      <c r="Y30" s="140">
        <v>67.3</v>
      </c>
      <c r="Z30" s="141">
        <f t="shared" si="2"/>
        <v>412.8</v>
      </c>
      <c r="AA30" s="142">
        <f t="shared" si="3"/>
        <v>345.5</v>
      </c>
      <c r="AB30" s="19">
        <f t="shared" si="4"/>
        <v>316.4</v>
      </c>
      <c r="AC30" s="20">
        <f t="shared" si="5"/>
        <v>29.1</v>
      </c>
      <c r="AD30" s="143">
        <f t="shared" si="6"/>
        <v>645.684565802826</v>
      </c>
      <c r="AE30" s="40">
        <f t="shared" si="7"/>
        <v>591.3012926773202</v>
      </c>
      <c r="AF30" s="41">
        <f t="shared" si="8"/>
        <v>54.38327312550576</v>
      </c>
      <c r="AG30" s="144">
        <f t="shared" si="9"/>
        <v>771.4575651618136</v>
      </c>
      <c r="AH30" s="145">
        <f t="shared" si="10"/>
        <v>125.77299935898753</v>
      </c>
      <c r="AI30" s="24">
        <f t="shared" si="11"/>
        <v>8.422575976845152</v>
      </c>
    </row>
    <row r="31" spans="1:35" s="16" customFormat="1" ht="19.5" customHeight="1">
      <c r="A31" s="17">
        <v>26</v>
      </c>
      <c r="B31" s="15" t="s">
        <v>131</v>
      </c>
      <c r="C31" s="137">
        <v>10821</v>
      </c>
      <c r="D31" s="138">
        <f t="shared" si="12"/>
        <v>176.10000000000002</v>
      </c>
      <c r="E31" s="10">
        <f t="shared" si="12"/>
        <v>174.2</v>
      </c>
      <c r="F31" s="10">
        <f t="shared" si="12"/>
        <v>1.9</v>
      </c>
      <c r="G31" s="139">
        <f t="shared" si="1"/>
        <v>0</v>
      </c>
      <c r="H31" s="21">
        <v>0</v>
      </c>
      <c r="I31" s="21">
        <v>0</v>
      </c>
      <c r="J31" s="139">
        <f t="shared" si="13"/>
        <v>135.9</v>
      </c>
      <c r="K31" s="21">
        <v>135.6</v>
      </c>
      <c r="L31" s="21">
        <v>0.3</v>
      </c>
      <c r="M31" s="139">
        <f t="shared" si="14"/>
        <v>8.5</v>
      </c>
      <c r="N31" s="21">
        <v>8.2</v>
      </c>
      <c r="O31" s="21">
        <v>0.3</v>
      </c>
      <c r="P31" s="139">
        <f t="shared" si="15"/>
        <v>28.8</v>
      </c>
      <c r="Q31" s="21">
        <v>28.8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2.9000000000000004</v>
      </c>
      <c r="W31" s="21">
        <v>1.6</v>
      </c>
      <c r="X31" s="21">
        <v>1.3</v>
      </c>
      <c r="Y31" s="140">
        <v>55.8</v>
      </c>
      <c r="Z31" s="141">
        <f t="shared" si="2"/>
        <v>231.90000000000003</v>
      </c>
      <c r="AA31" s="142">
        <f t="shared" si="3"/>
        <v>176.10000000000002</v>
      </c>
      <c r="AB31" s="19">
        <f t="shared" si="4"/>
        <v>147.3</v>
      </c>
      <c r="AC31" s="20">
        <f t="shared" si="5"/>
        <v>28.8</v>
      </c>
      <c r="AD31" s="143">
        <f t="shared" si="6"/>
        <v>524.9648980029871</v>
      </c>
      <c r="AE31" s="40">
        <f t="shared" si="7"/>
        <v>439.11033206042015</v>
      </c>
      <c r="AF31" s="41">
        <f t="shared" si="8"/>
        <v>85.85456594256688</v>
      </c>
      <c r="AG31" s="144">
        <f t="shared" si="9"/>
        <v>691.3081195167103</v>
      </c>
      <c r="AH31" s="145">
        <f t="shared" si="10"/>
        <v>166.3432215137233</v>
      </c>
      <c r="AI31" s="24">
        <f t="shared" si="11"/>
        <v>16.35434412265758</v>
      </c>
    </row>
    <row r="32" spans="1:35" s="16" customFormat="1" ht="19.5" customHeight="1">
      <c r="A32" s="17">
        <v>27</v>
      </c>
      <c r="B32" s="15" t="s">
        <v>46</v>
      </c>
      <c r="C32" s="137">
        <v>3832</v>
      </c>
      <c r="D32" s="138">
        <f t="shared" si="12"/>
        <v>62.6</v>
      </c>
      <c r="E32" s="10">
        <f t="shared" si="12"/>
        <v>62.1</v>
      </c>
      <c r="F32" s="10">
        <f t="shared" si="12"/>
        <v>0.5</v>
      </c>
      <c r="G32" s="139">
        <f>SUM(H32:I32)</f>
        <v>0</v>
      </c>
      <c r="H32" s="21">
        <v>0</v>
      </c>
      <c r="I32" s="21">
        <v>0</v>
      </c>
      <c r="J32" s="139">
        <f>SUM(K32:L32)</f>
        <v>50</v>
      </c>
      <c r="K32" s="21">
        <v>49.8</v>
      </c>
      <c r="L32" s="21">
        <v>0.2</v>
      </c>
      <c r="M32" s="139">
        <f>SUM(N32:O32)</f>
        <v>2.8000000000000003</v>
      </c>
      <c r="N32" s="21">
        <v>2.7</v>
      </c>
      <c r="O32" s="21">
        <v>0.1</v>
      </c>
      <c r="P32" s="139">
        <f>SUM(Q32:R32)</f>
        <v>9.6</v>
      </c>
      <c r="Q32" s="21">
        <v>9.6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0.2</v>
      </c>
      <c r="W32" s="21">
        <v>0</v>
      </c>
      <c r="X32" s="21">
        <v>0.2</v>
      </c>
      <c r="Y32" s="140">
        <v>21.6</v>
      </c>
      <c r="Z32" s="141">
        <f>D32+Y32</f>
        <v>84.2</v>
      </c>
      <c r="AA32" s="142">
        <f>SUM(AB32:AC32)</f>
        <v>62.6</v>
      </c>
      <c r="AB32" s="19">
        <f>G32+J32+M32+S32+V32</f>
        <v>53</v>
      </c>
      <c r="AC32" s="20">
        <f>P32</f>
        <v>9.6</v>
      </c>
      <c r="AD32" s="143">
        <f t="shared" si="6"/>
        <v>526.9715132332144</v>
      </c>
      <c r="AE32" s="40">
        <f t="shared" si="7"/>
        <v>446.1579904370665</v>
      </c>
      <c r="AF32" s="41">
        <f t="shared" si="8"/>
        <v>80.81352279614788</v>
      </c>
      <c r="AG32" s="144">
        <f t="shared" si="9"/>
        <v>708.8019395245472</v>
      </c>
      <c r="AH32" s="145">
        <f t="shared" si="10"/>
        <v>181.83042629133277</v>
      </c>
      <c r="AI32" s="24">
        <f>AC32*100/AA32</f>
        <v>15.335463258785943</v>
      </c>
    </row>
    <row r="33" spans="1:35" s="13" customFormat="1" ht="19.5" customHeight="1">
      <c r="A33" s="14">
        <v>28</v>
      </c>
      <c r="B33" s="15" t="s">
        <v>48</v>
      </c>
      <c r="C33" s="137">
        <v>2993</v>
      </c>
      <c r="D33" s="138">
        <f t="shared" si="12"/>
        <v>68.2</v>
      </c>
      <c r="E33" s="10">
        <f t="shared" si="12"/>
        <v>66.1</v>
      </c>
      <c r="F33" s="10">
        <f t="shared" si="12"/>
        <v>2.1</v>
      </c>
      <c r="G33" s="139">
        <f t="shared" si="1"/>
        <v>0</v>
      </c>
      <c r="H33" s="21">
        <v>0</v>
      </c>
      <c r="I33" s="21">
        <v>0</v>
      </c>
      <c r="J33" s="139">
        <f t="shared" si="13"/>
        <v>58.3</v>
      </c>
      <c r="K33" s="18">
        <v>56.8</v>
      </c>
      <c r="L33" s="18">
        <v>1.5</v>
      </c>
      <c r="M33" s="139">
        <f t="shared" si="14"/>
        <v>5.6</v>
      </c>
      <c r="N33" s="18">
        <v>5.3</v>
      </c>
      <c r="O33" s="18">
        <v>0.3</v>
      </c>
      <c r="P33" s="139">
        <f t="shared" si="15"/>
        <v>4.3</v>
      </c>
      <c r="Q33" s="18">
        <v>4</v>
      </c>
      <c r="R33" s="18">
        <v>0.3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22.2</v>
      </c>
      <c r="Z33" s="141">
        <f>D33+Y33</f>
        <v>90.4</v>
      </c>
      <c r="AA33" s="142">
        <f t="shared" si="3"/>
        <v>68.2</v>
      </c>
      <c r="AB33" s="19">
        <f t="shared" si="4"/>
        <v>63.9</v>
      </c>
      <c r="AC33" s="20">
        <f t="shared" si="5"/>
        <v>4.3</v>
      </c>
      <c r="AD33" s="143">
        <f t="shared" si="6"/>
        <v>735.0484463748746</v>
      </c>
      <c r="AE33" s="40">
        <f t="shared" si="7"/>
        <v>688.7037496093035</v>
      </c>
      <c r="AF33" s="41">
        <f t="shared" si="8"/>
        <v>46.34469676557127</v>
      </c>
      <c r="AG33" s="144">
        <f t="shared" si="9"/>
        <v>974.3164157227079</v>
      </c>
      <c r="AH33" s="145">
        <f t="shared" si="10"/>
        <v>239.26796934783312</v>
      </c>
      <c r="AI33" s="24">
        <f t="shared" si="11"/>
        <v>6.3049853372434015</v>
      </c>
    </row>
    <row r="34" spans="1:35" s="13" customFormat="1" ht="19.5" customHeight="1">
      <c r="A34" s="17">
        <v>29</v>
      </c>
      <c r="B34" s="15" t="s">
        <v>49</v>
      </c>
      <c r="C34" s="137">
        <v>10434</v>
      </c>
      <c r="D34" s="138">
        <f t="shared" si="12"/>
        <v>155.29999999999998</v>
      </c>
      <c r="E34" s="10">
        <f t="shared" si="12"/>
        <v>152.7</v>
      </c>
      <c r="F34" s="10">
        <f t="shared" si="12"/>
        <v>2.5999999999999996</v>
      </c>
      <c r="G34" s="139">
        <f t="shared" si="1"/>
        <v>0</v>
      </c>
      <c r="H34" s="21">
        <v>0</v>
      </c>
      <c r="I34" s="21">
        <v>0</v>
      </c>
      <c r="J34" s="139">
        <f t="shared" si="13"/>
        <v>117.9</v>
      </c>
      <c r="K34" s="18">
        <v>117.2</v>
      </c>
      <c r="L34" s="18">
        <v>0.7</v>
      </c>
      <c r="M34" s="139">
        <f t="shared" si="14"/>
        <v>9.1</v>
      </c>
      <c r="N34" s="18">
        <v>9</v>
      </c>
      <c r="O34" s="21">
        <v>0.1</v>
      </c>
      <c r="P34" s="139">
        <f t="shared" si="15"/>
        <v>26.6</v>
      </c>
      <c r="Q34" s="18">
        <v>26</v>
      </c>
      <c r="R34" s="18">
        <v>0.6</v>
      </c>
      <c r="S34" s="139">
        <f t="shared" si="16"/>
        <v>0</v>
      </c>
      <c r="T34" s="18">
        <v>0</v>
      </c>
      <c r="U34" s="18">
        <v>0</v>
      </c>
      <c r="V34" s="139">
        <f t="shared" si="17"/>
        <v>1.7</v>
      </c>
      <c r="W34" s="18">
        <v>0.5</v>
      </c>
      <c r="X34" s="18">
        <v>1.2</v>
      </c>
      <c r="Y34" s="140">
        <v>29.6</v>
      </c>
      <c r="Z34" s="141">
        <f t="shared" si="2"/>
        <v>184.89999999999998</v>
      </c>
      <c r="AA34" s="142">
        <f t="shared" si="3"/>
        <v>155.29999999999998</v>
      </c>
      <c r="AB34" s="19">
        <f t="shared" si="4"/>
        <v>128.7</v>
      </c>
      <c r="AC34" s="20">
        <f t="shared" si="5"/>
        <v>26.6</v>
      </c>
      <c r="AD34" s="143">
        <f t="shared" si="6"/>
        <v>480.13009577868877</v>
      </c>
      <c r="AE34" s="40">
        <f t="shared" si="7"/>
        <v>397.892745181695</v>
      </c>
      <c r="AF34" s="41">
        <f t="shared" si="8"/>
        <v>82.23735059699372</v>
      </c>
      <c r="AG34" s="144">
        <f t="shared" si="9"/>
        <v>571.6423355407569</v>
      </c>
      <c r="AH34" s="145">
        <f t="shared" si="10"/>
        <v>91.51223976206818</v>
      </c>
      <c r="AI34" s="24">
        <f t="shared" si="11"/>
        <v>17.128139085640697</v>
      </c>
    </row>
    <row r="35" spans="1:35" s="16" customFormat="1" ht="19.5" customHeight="1">
      <c r="A35" s="17">
        <v>30</v>
      </c>
      <c r="B35" s="15" t="s">
        <v>50</v>
      </c>
      <c r="C35" s="137">
        <v>4627</v>
      </c>
      <c r="D35" s="138">
        <f>G35+J35+M35+P35+S35+V35</f>
        <v>92</v>
      </c>
      <c r="E35" s="10">
        <f>H35+K35+N35+Q35+T35+W35</f>
        <v>82.3</v>
      </c>
      <c r="F35" s="10">
        <f>I35+L35+O35+R35+U35+X35</f>
        <v>9.7</v>
      </c>
      <c r="G35" s="139">
        <f>SUM(H35:I35)</f>
        <v>0</v>
      </c>
      <c r="H35" s="21">
        <v>0</v>
      </c>
      <c r="I35" s="21">
        <v>0</v>
      </c>
      <c r="J35" s="139">
        <f>SUM(K35:L35)</f>
        <v>79.6</v>
      </c>
      <c r="K35" s="18">
        <v>71.5</v>
      </c>
      <c r="L35" s="18">
        <v>8.1</v>
      </c>
      <c r="M35" s="139">
        <f>SUM(N35:O35)</f>
        <v>5.5</v>
      </c>
      <c r="N35" s="18">
        <v>4</v>
      </c>
      <c r="O35" s="21">
        <v>1.5</v>
      </c>
      <c r="P35" s="139">
        <f>SUM(Q35:R35)</f>
        <v>6.8999999999999995</v>
      </c>
      <c r="Q35" s="18">
        <v>6.8</v>
      </c>
      <c r="R35" s="18">
        <v>0.1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133.1</v>
      </c>
      <c r="Z35" s="141">
        <f>D35+Y35</f>
        <v>225.1</v>
      </c>
      <c r="AA35" s="142">
        <f t="shared" si="3"/>
        <v>92</v>
      </c>
      <c r="AB35" s="19">
        <f>G35+J35+M35+S35+V35</f>
        <v>85.1</v>
      </c>
      <c r="AC35" s="20">
        <f>P35</f>
        <v>6.8999999999999995</v>
      </c>
      <c r="AD35" s="143">
        <f t="shared" si="6"/>
        <v>641.3965713170242</v>
      </c>
      <c r="AE35" s="40">
        <f t="shared" si="7"/>
        <v>593.2918284682473</v>
      </c>
      <c r="AF35" s="41">
        <f t="shared" si="8"/>
        <v>48.104742848776816</v>
      </c>
      <c r="AG35" s="144">
        <f t="shared" si="9"/>
        <v>1569.330089168067</v>
      </c>
      <c r="AH35" s="145">
        <f t="shared" si="10"/>
        <v>927.9335178510426</v>
      </c>
      <c r="AI35" s="24">
        <f>AC35*100/AA35</f>
        <v>7.5</v>
      </c>
    </row>
    <row r="36" spans="1:35" s="13" customFormat="1" ht="19.5" customHeight="1">
      <c r="A36" s="17">
        <v>31</v>
      </c>
      <c r="B36" s="15" t="s">
        <v>123</v>
      </c>
      <c r="C36" s="137">
        <v>6497</v>
      </c>
      <c r="D36" s="138">
        <f t="shared" si="12"/>
        <v>105.79999999999998</v>
      </c>
      <c r="E36" s="10">
        <f t="shared" si="12"/>
        <v>102</v>
      </c>
      <c r="F36" s="10">
        <f t="shared" si="12"/>
        <v>3.8</v>
      </c>
      <c r="G36" s="139">
        <f t="shared" si="1"/>
        <v>0</v>
      </c>
      <c r="H36" s="21">
        <v>0</v>
      </c>
      <c r="I36" s="18">
        <v>0</v>
      </c>
      <c r="J36" s="139">
        <f t="shared" si="13"/>
        <v>81.39999999999999</v>
      </c>
      <c r="K36" s="18">
        <v>80.6</v>
      </c>
      <c r="L36" s="18">
        <v>0.8</v>
      </c>
      <c r="M36" s="139">
        <f t="shared" si="14"/>
        <v>3.1</v>
      </c>
      <c r="N36" s="18">
        <v>3</v>
      </c>
      <c r="O36" s="18">
        <v>0.1</v>
      </c>
      <c r="P36" s="139">
        <f t="shared" si="15"/>
        <v>11.2</v>
      </c>
      <c r="Q36" s="18">
        <v>11.2</v>
      </c>
      <c r="R36" s="18">
        <v>0</v>
      </c>
      <c r="S36" s="139">
        <f t="shared" si="16"/>
        <v>0</v>
      </c>
      <c r="T36" s="18">
        <v>0</v>
      </c>
      <c r="U36" s="18">
        <v>0</v>
      </c>
      <c r="V36" s="139">
        <f t="shared" si="17"/>
        <v>10.1</v>
      </c>
      <c r="W36" s="18">
        <v>7.2</v>
      </c>
      <c r="X36" s="18">
        <v>2.9</v>
      </c>
      <c r="Y36" s="140">
        <v>26</v>
      </c>
      <c r="Z36" s="141">
        <f t="shared" si="2"/>
        <v>131.79999999999998</v>
      </c>
      <c r="AA36" s="142">
        <f t="shared" si="3"/>
        <v>105.79999999999998</v>
      </c>
      <c r="AB36" s="19">
        <f t="shared" si="4"/>
        <v>94.59999999999998</v>
      </c>
      <c r="AC36" s="20">
        <f t="shared" si="5"/>
        <v>11.2</v>
      </c>
      <c r="AD36" s="143">
        <f t="shared" si="6"/>
        <v>525.3044829623597</v>
      </c>
      <c r="AE36" s="40">
        <f t="shared" si="7"/>
        <v>469.6956908151156</v>
      </c>
      <c r="AF36" s="41">
        <f t="shared" si="8"/>
        <v>55.60879214724413</v>
      </c>
      <c r="AG36" s="144">
        <f t="shared" si="9"/>
        <v>654.3963218756049</v>
      </c>
      <c r="AH36" s="145">
        <f t="shared" si="10"/>
        <v>129.09183891324534</v>
      </c>
      <c r="AI36" s="24">
        <f t="shared" si="11"/>
        <v>10.586011342155011</v>
      </c>
    </row>
    <row r="37" spans="1:35" s="13" customFormat="1" ht="19.5" customHeight="1">
      <c r="A37" s="17">
        <v>32</v>
      </c>
      <c r="B37" s="15" t="s">
        <v>124</v>
      </c>
      <c r="C37" s="137">
        <v>18837</v>
      </c>
      <c r="D37" s="138">
        <f t="shared" si="12"/>
        <v>315.59999999999997</v>
      </c>
      <c r="E37" s="10">
        <f t="shared" si="12"/>
        <v>280.5</v>
      </c>
      <c r="F37" s="10">
        <f t="shared" si="12"/>
        <v>35.1</v>
      </c>
      <c r="G37" s="139">
        <f t="shared" si="1"/>
        <v>0</v>
      </c>
      <c r="H37" s="18">
        <v>0</v>
      </c>
      <c r="I37" s="18">
        <v>0</v>
      </c>
      <c r="J37" s="139">
        <f t="shared" si="13"/>
        <v>257.5</v>
      </c>
      <c r="K37" s="18">
        <v>233.1</v>
      </c>
      <c r="L37" s="18">
        <v>24.4</v>
      </c>
      <c r="M37" s="139">
        <f t="shared" si="14"/>
        <v>28.2</v>
      </c>
      <c r="N37" s="18">
        <v>19.7</v>
      </c>
      <c r="O37" s="18">
        <v>8.5</v>
      </c>
      <c r="P37" s="139">
        <f t="shared" si="15"/>
        <v>29.9</v>
      </c>
      <c r="Q37" s="18">
        <v>27.7</v>
      </c>
      <c r="R37" s="18">
        <v>2.2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63</v>
      </c>
      <c r="Z37" s="141">
        <f t="shared" si="2"/>
        <v>378.59999999999997</v>
      </c>
      <c r="AA37" s="142">
        <f t="shared" si="3"/>
        <v>315.59999999999997</v>
      </c>
      <c r="AB37" s="19">
        <f t="shared" si="4"/>
        <v>285.7</v>
      </c>
      <c r="AC37" s="20">
        <f t="shared" si="5"/>
        <v>29.9</v>
      </c>
      <c r="AD37" s="143">
        <f t="shared" si="6"/>
        <v>540.4600075006806</v>
      </c>
      <c r="AE37" s="40">
        <f t="shared" si="7"/>
        <v>489.2567304909521</v>
      </c>
      <c r="AF37" s="41">
        <f t="shared" si="8"/>
        <v>51.20327700972862</v>
      </c>
      <c r="AG37" s="144">
        <f t="shared" si="9"/>
        <v>648.3465108991055</v>
      </c>
      <c r="AH37" s="145">
        <f t="shared" si="10"/>
        <v>107.88650339842485</v>
      </c>
      <c r="AI37" s="24">
        <f t="shared" si="11"/>
        <v>9.474017743979722</v>
      </c>
    </row>
    <row r="38" spans="1:35" s="13" customFormat="1" ht="19.5" customHeight="1" thickBot="1">
      <c r="A38" s="25">
        <v>33</v>
      </c>
      <c r="B38" s="26" t="s">
        <v>53</v>
      </c>
      <c r="C38" s="149">
        <v>14178</v>
      </c>
      <c r="D38" s="150">
        <f t="shared" si="12"/>
        <v>253.9</v>
      </c>
      <c r="E38" s="27">
        <f t="shared" si="12"/>
        <v>246.10000000000002</v>
      </c>
      <c r="F38" s="27">
        <f t="shared" si="12"/>
        <v>7.8</v>
      </c>
      <c r="G38" s="151">
        <f t="shared" si="1"/>
        <v>0</v>
      </c>
      <c r="H38" s="27">
        <v>0</v>
      </c>
      <c r="I38" s="27">
        <v>0</v>
      </c>
      <c r="J38" s="151">
        <f t="shared" si="13"/>
        <v>179.79999999999998</v>
      </c>
      <c r="K38" s="27">
        <v>178.6</v>
      </c>
      <c r="L38" s="27">
        <v>1.2</v>
      </c>
      <c r="M38" s="151">
        <f t="shared" si="14"/>
        <v>7.9</v>
      </c>
      <c r="N38" s="27">
        <v>7.5</v>
      </c>
      <c r="O38" s="27">
        <v>0.4</v>
      </c>
      <c r="P38" s="151">
        <f t="shared" si="15"/>
        <v>42.300000000000004</v>
      </c>
      <c r="Q38" s="27">
        <v>42.2</v>
      </c>
      <c r="R38" s="27">
        <v>0.1</v>
      </c>
      <c r="S38" s="151">
        <f t="shared" si="16"/>
        <v>0</v>
      </c>
      <c r="T38" s="27">
        <v>0</v>
      </c>
      <c r="U38" s="27">
        <v>0</v>
      </c>
      <c r="V38" s="151">
        <f t="shared" si="17"/>
        <v>23.9</v>
      </c>
      <c r="W38" s="27">
        <v>17.8</v>
      </c>
      <c r="X38" s="27">
        <v>6.1</v>
      </c>
      <c r="Y38" s="152">
        <v>69.7</v>
      </c>
      <c r="Z38" s="153">
        <f t="shared" si="2"/>
        <v>323.6</v>
      </c>
      <c r="AA38" s="154">
        <f t="shared" si="3"/>
        <v>253.9</v>
      </c>
      <c r="AB38" s="28">
        <f t="shared" si="4"/>
        <v>211.6</v>
      </c>
      <c r="AC38" s="29">
        <f t="shared" si="5"/>
        <v>42.300000000000004</v>
      </c>
      <c r="AD38" s="155">
        <f t="shared" si="6"/>
        <v>577.6782748374355</v>
      </c>
      <c r="AE38" s="42">
        <f t="shared" si="7"/>
        <v>481.4364826924039</v>
      </c>
      <c r="AF38" s="43">
        <f t="shared" si="8"/>
        <v>96.24179214503162</v>
      </c>
      <c r="AG38" s="156">
        <f t="shared" si="9"/>
        <v>736.2610860078541</v>
      </c>
      <c r="AH38" s="157">
        <f t="shared" si="10"/>
        <v>158.5828111704185</v>
      </c>
      <c r="AI38" s="44">
        <f t="shared" si="11"/>
        <v>16.66010240252068</v>
      </c>
    </row>
    <row r="39" spans="1:34" s="13" customFormat="1" ht="15" customHeight="1">
      <c r="A39" s="30"/>
      <c r="C39" s="30"/>
      <c r="D39" s="55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55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A1">
      <selection activeCell="J9" sqref="J9"/>
    </sheetView>
  </sheetViews>
  <sheetFormatPr defaultColWidth="9.00390625" defaultRowHeight="15" customHeight="1"/>
  <cols>
    <col min="1" max="1" width="3.75390625" style="33" customWidth="1"/>
    <col min="2" max="2" width="11.625" style="1" customWidth="1"/>
    <col min="3" max="3" width="10.625" style="33" customWidth="1"/>
    <col min="4" max="4" width="10.625" style="47" customWidth="1"/>
    <col min="5" max="6" width="10.625" style="34" customWidth="1"/>
    <col min="7" max="29" width="10.625" style="1" customWidth="1"/>
    <col min="30" max="32" width="10.625" style="35" customWidth="1"/>
    <col min="33" max="34" width="9.00390625" style="35" customWidth="1"/>
    <col min="35" max="16384" width="9.00390625" style="1" customWidth="1"/>
  </cols>
  <sheetData>
    <row r="1" spans="1:35" ht="15" customHeight="1">
      <c r="A1" s="338" t="s">
        <v>132</v>
      </c>
      <c r="B1" s="339"/>
      <c r="C1" s="344" t="s">
        <v>0</v>
      </c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322" t="s">
        <v>1</v>
      </c>
      <c r="AB1" s="323"/>
      <c r="AC1" s="324"/>
      <c r="AD1" s="328" t="s">
        <v>2</v>
      </c>
      <c r="AE1" s="328"/>
      <c r="AF1" s="328"/>
      <c r="AG1" s="332" t="s">
        <v>3</v>
      </c>
      <c r="AH1" s="335" t="s">
        <v>4</v>
      </c>
      <c r="AI1" s="307" t="s">
        <v>5</v>
      </c>
    </row>
    <row r="2" spans="1:35" ht="19.5" customHeight="1">
      <c r="A2" s="340"/>
      <c r="B2" s="341"/>
      <c r="C2" s="345"/>
      <c r="D2" s="310" t="s">
        <v>1</v>
      </c>
      <c r="E2" s="311"/>
      <c r="F2" s="312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  <c r="Y2" s="316" t="s">
        <v>6</v>
      </c>
      <c r="Z2" s="318" t="s">
        <v>7</v>
      </c>
      <c r="AA2" s="325"/>
      <c r="AB2" s="326"/>
      <c r="AC2" s="327"/>
      <c r="AD2" s="329"/>
      <c r="AE2" s="329"/>
      <c r="AF2" s="329"/>
      <c r="AG2" s="333"/>
      <c r="AH2" s="336"/>
      <c r="AI2" s="308"/>
    </row>
    <row r="3" spans="1:35" ht="19.5" customHeight="1">
      <c r="A3" s="340"/>
      <c r="B3" s="341"/>
      <c r="C3" s="345"/>
      <c r="D3" s="313"/>
      <c r="E3" s="311"/>
      <c r="F3" s="311"/>
      <c r="G3" s="320" t="s">
        <v>8</v>
      </c>
      <c r="H3" s="321"/>
      <c r="I3" s="321"/>
      <c r="J3" s="320" t="s">
        <v>9</v>
      </c>
      <c r="K3" s="321"/>
      <c r="L3" s="321"/>
      <c r="M3" s="320" t="s">
        <v>10</v>
      </c>
      <c r="N3" s="321"/>
      <c r="O3" s="321"/>
      <c r="P3" s="320" t="s">
        <v>11</v>
      </c>
      <c r="Q3" s="321"/>
      <c r="R3" s="321"/>
      <c r="S3" s="320" t="s">
        <v>12</v>
      </c>
      <c r="T3" s="321"/>
      <c r="U3" s="321"/>
      <c r="V3" s="320" t="s">
        <v>13</v>
      </c>
      <c r="W3" s="321"/>
      <c r="X3" s="321"/>
      <c r="Y3" s="316"/>
      <c r="Z3" s="318"/>
      <c r="AA3" s="325"/>
      <c r="AB3" s="326"/>
      <c r="AC3" s="327"/>
      <c r="AD3" s="329"/>
      <c r="AE3" s="329"/>
      <c r="AF3" s="329"/>
      <c r="AG3" s="333"/>
      <c r="AH3" s="336"/>
      <c r="AI3" s="308"/>
    </row>
    <row r="4" spans="1:35" ht="19.5" customHeight="1" thickBot="1">
      <c r="A4" s="342"/>
      <c r="B4" s="343"/>
      <c r="C4" s="346"/>
      <c r="D4" s="115" t="s">
        <v>14</v>
      </c>
      <c r="E4" s="2" t="s">
        <v>15</v>
      </c>
      <c r="F4" s="2" t="s">
        <v>16</v>
      </c>
      <c r="G4" s="116" t="s">
        <v>14</v>
      </c>
      <c r="H4" s="2" t="s">
        <v>15</v>
      </c>
      <c r="I4" s="2" t="s">
        <v>16</v>
      </c>
      <c r="J4" s="116" t="s">
        <v>14</v>
      </c>
      <c r="K4" s="2" t="s">
        <v>15</v>
      </c>
      <c r="L4" s="2" t="s">
        <v>16</v>
      </c>
      <c r="M4" s="116" t="s">
        <v>14</v>
      </c>
      <c r="N4" s="2" t="s">
        <v>15</v>
      </c>
      <c r="O4" s="2" t="s">
        <v>16</v>
      </c>
      <c r="P4" s="116" t="s">
        <v>14</v>
      </c>
      <c r="Q4" s="2" t="s">
        <v>15</v>
      </c>
      <c r="R4" s="2" t="s">
        <v>16</v>
      </c>
      <c r="S4" s="116" t="s">
        <v>14</v>
      </c>
      <c r="T4" s="2" t="s">
        <v>15</v>
      </c>
      <c r="U4" s="2" t="s">
        <v>16</v>
      </c>
      <c r="V4" s="116" t="s">
        <v>14</v>
      </c>
      <c r="W4" s="2" t="s">
        <v>15</v>
      </c>
      <c r="X4" s="2" t="s">
        <v>16</v>
      </c>
      <c r="Y4" s="317"/>
      <c r="Z4" s="319"/>
      <c r="AA4" s="117" t="s">
        <v>14</v>
      </c>
      <c r="AB4" s="3" t="s">
        <v>17</v>
      </c>
      <c r="AC4" s="4" t="s">
        <v>18</v>
      </c>
      <c r="AD4" s="118"/>
      <c r="AE4" s="5" t="s">
        <v>17</v>
      </c>
      <c r="AF4" s="6" t="s">
        <v>18</v>
      </c>
      <c r="AG4" s="334"/>
      <c r="AH4" s="337"/>
      <c r="AI4" s="309"/>
    </row>
    <row r="5" spans="1:35" s="7" customFormat="1" ht="39.75" customHeight="1" thickBot="1">
      <c r="A5" s="330" t="s">
        <v>19</v>
      </c>
      <c r="B5" s="331"/>
      <c r="C5" s="119">
        <f>SUM(C6:C38)</f>
        <v>1321118</v>
      </c>
      <c r="D5" s="120">
        <f>SUM(E5:F5)</f>
        <v>23378.099999999995</v>
      </c>
      <c r="E5" s="48">
        <f>SUM(E6:E38)</f>
        <v>22340.999999999996</v>
      </c>
      <c r="F5" s="48">
        <f>SUM(F6:F38)</f>
        <v>1037.1</v>
      </c>
      <c r="G5" s="121">
        <f aca="true" t="shared" si="0" ref="G5:AC5">SUM(G6:G38)</f>
        <v>621.3</v>
      </c>
      <c r="H5" s="49">
        <f t="shared" si="0"/>
        <v>621.3</v>
      </c>
      <c r="I5" s="49">
        <f t="shared" si="0"/>
        <v>0</v>
      </c>
      <c r="J5" s="121">
        <f t="shared" si="0"/>
        <v>17720.099999999995</v>
      </c>
      <c r="K5" s="49">
        <f t="shared" si="0"/>
        <v>17076.400000000005</v>
      </c>
      <c r="L5" s="49">
        <f t="shared" si="0"/>
        <v>643.6999999999997</v>
      </c>
      <c r="M5" s="121">
        <f t="shared" si="0"/>
        <v>1082.1</v>
      </c>
      <c r="N5" s="49">
        <f t="shared" si="0"/>
        <v>943.6000000000001</v>
      </c>
      <c r="O5" s="49">
        <f t="shared" si="0"/>
        <v>138.50000000000003</v>
      </c>
      <c r="P5" s="121">
        <f t="shared" si="0"/>
        <v>3576.6000000000004</v>
      </c>
      <c r="Q5" s="49">
        <f t="shared" si="0"/>
        <v>3472.5</v>
      </c>
      <c r="R5" s="49">
        <f t="shared" si="0"/>
        <v>104.09999999999998</v>
      </c>
      <c r="S5" s="121">
        <f t="shared" si="0"/>
        <v>0</v>
      </c>
      <c r="T5" s="49">
        <f t="shared" si="0"/>
        <v>0</v>
      </c>
      <c r="U5" s="49">
        <f t="shared" si="0"/>
        <v>0</v>
      </c>
      <c r="V5" s="121">
        <f t="shared" si="0"/>
        <v>377.99999999999994</v>
      </c>
      <c r="W5" s="49">
        <f t="shared" si="0"/>
        <v>227.20000000000005</v>
      </c>
      <c r="X5" s="49">
        <f t="shared" si="0"/>
        <v>150.79999999999998</v>
      </c>
      <c r="Y5" s="122">
        <f t="shared" si="0"/>
        <v>11474.599999999999</v>
      </c>
      <c r="Z5" s="123">
        <f t="shared" si="0"/>
        <v>34852.70000000002</v>
      </c>
      <c r="AA5" s="124">
        <f t="shared" si="0"/>
        <v>23378.100000000006</v>
      </c>
      <c r="AB5" s="50">
        <f t="shared" si="0"/>
        <v>19801.500000000004</v>
      </c>
      <c r="AC5" s="51">
        <f t="shared" si="0"/>
        <v>3576.6000000000004</v>
      </c>
      <c r="AD5" s="125">
        <f>AA5/C5/30*1000000</f>
        <v>589.8564700503666</v>
      </c>
      <c r="AE5" s="52">
        <f>AB5/C5/30*1000000</f>
        <v>499.6147202596589</v>
      </c>
      <c r="AF5" s="53">
        <f>AC5/C5/30*1000000</f>
        <v>90.24174979070759</v>
      </c>
      <c r="AG5" s="126">
        <f>Z5/C5/30*1000000</f>
        <v>879.373883836771</v>
      </c>
      <c r="AH5" s="127">
        <f>Y5/C5/30*1000000</f>
        <v>289.5174137864041</v>
      </c>
      <c r="AI5" s="54">
        <f>AC5*100/AA5</f>
        <v>15.298933617359836</v>
      </c>
    </row>
    <row r="6" spans="1:35" s="13" customFormat="1" ht="19.5" customHeight="1" thickTop="1">
      <c r="A6" s="8">
        <v>1</v>
      </c>
      <c r="B6" s="9" t="s">
        <v>20</v>
      </c>
      <c r="C6" s="128">
        <v>295284</v>
      </c>
      <c r="D6" s="129">
        <f>G6+J6+M6+P6+S6+V6</f>
        <v>5574.900000000001</v>
      </c>
      <c r="E6" s="10">
        <f>H6+K6+N6+Q6+T6+W6</f>
        <v>5542.1</v>
      </c>
      <c r="F6" s="10">
        <f>I6+L6+O6+R6+U6+X6</f>
        <v>32.8</v>
      </c>
      <c r="G6" s="130">
        <f aca="true" t="shared" si="1" ref="G6:G38">SUM(H6:I6)</f>
        <v>0</v>
      </c>
      <c r="H6" s="10">
        <v>0</v>
      </c>
      <c r="I6" s="10">
        <v>0</v>
      </c>
      <c r="J6" s="130">
        <f>SUM(K6:L6)</f>
        <v>4301.1</v>
      </c>
      <c r="K6" s="10">
        <v>4278.8</v>
      </c>
      <c r="L6" s="10">
        <v>22.3</v>
      </c>
      <c r="M6" s="130">
        <f>SUM(N6:O6)</f>
        <v>323.8</v>
      </c>
      <c r="N6" s="10">
        <v>323.1</v>
      </c>
      <c r="O6" s="10">
        <v>0.7</v>
      </c>
      <c r="P6" s="130">
        <f>SUM(Q6:R6)</f>
        <v>874</v>
      </c>
      <c r="Q6" s="10">
        <v>873.4</v>
      </c>
      <c r="R6" s="10">
        <v>0.6</v>
      </c>
      <c r="S6" s="130">
        <f>SUM(T6:U6)</f>
        <v>0</v>
      </c>
      <c r="T6" s="10">
        <v>0</v>
      </c>
      <c r="U6" s="10">
        <v>0</v>
      </c>
      <c r="V6" s="130">
        <f>SUM(W6:X6)</f>
        <v>76</v>
      </c>
      <c r="W6" s="10">
        <v>66.8</v>
      </c>
      <c r="X6" s="10">
        <v>9.2</v>
      </c>
      <c r="Y6" s="131">
        <v>3672.8</v>
      </c>
      <c r="Z6" s="132">
        <f aca="true" t="shared" si="2" ref="Z6:Z38">D6+Y6</f>
        <v>9247.7</v>
      </c>
      <c r="AA6" s="133">
        <f aca="true" t="shared" si="3" ref="AA6:AA38">SUM(AB6:AC6)</f>
        <v>5574.900000000001</v>
      </c>
      <c r="AB6" s="11">
        <f aca="true" t="shared" si="4" ref="AB6:AB38">G6+J6+M6+S6+V6</f>
        <v>4700.900000000001</v>
      </c>
      <c r="AC6" s="12">
        <f aca="true" t="shared" si="5" ref="AC6:AC38">P6</f>
        <v>874</v>
      </c>
      <c r="AD6" s="134">
        <f aca="true" t="shared" si="6" ref="AD6:AD38">AA6/C6/30*1000000</f>
        <v>629.3263434524052</v>
      </c>
      <c r="AE6" s="36">
        <f aca="true" t="shared" si="7" ref="AE6:AE38">AB6/C6/30*1000000</f>
        <v>530.6642644595261</v>
      </c>
      <c r="AF6" s="37">
        <f aca="true" t="shared" si="8" ref="AF6:AF38">AC6/C6/30*1000000</f>
        <v>98.66207899287917</v>
      </c>
      <c r="AG6" s="135">
        <f aca="true" t="shared" si="9" ref="AG6:AG38">Z6/C6/30*1000000</f>
        <v>1043.9328465703077</v>
      </c>
      <c r="AH6" s="136">
        <f aca="true" t="shared" si="10" ref="AH6:AH38">Y6/C6/30*1000000</f>
        <v>414.6065031179023</v>
      </c>
      <c r="AI6" s="38">
        <f aca="true" t="shared" si="11" ref="AI6:AI38">AC6*100/AA6</f>
        <v>15.677411254013524</v>
      </c>
    </row>
    <row r="7" spans="1:35" s="16" customFormat="1" ht="19.5" customHeight="1">
      <c r="A7" s="14">
        <v>2</v>
      </c>
      <c r="B7" s="39" t="s">
        <v>21</v>
      </c>
      <c r="C7" s="137">
        <v>58211</v>
      </c>
      <c r="D7" s="129">
        <f aca="true" t="shared" si="12" ref="D7:F38">G7+J7+M7+P7+S7+V7</f>
        <v>1215.6</v>
      </c>
      <c r="E7" s="10">
        <f t="shared" si="12"/>
        <v>1054.4</v>
      </c>
      <c r="F7" s="10">
        <f t="shared" si="12"/>
        <v>161.2</v>
      </c>
      <c r="G7" s="130">
        <f>SUM(H7:I7)</f>
        <v>0</v>
      </c>
      <c r="H7" s="10">
        <v>0</v>
      </c>
      <c r="I7" s="10">
        <v>0</v>
      </c>
      <c r="J7" s="130">
        <f>SUM(K7:L7)</f>
        <v>932</v>
      </c>
      <c r="K7" s="10">
        <v>855.7</v>
      </c>
      <c r="L7" s="10">
        <v>76.3</v>
      </c>
      <c r="M7" s="130">
        <f>SUM(N7:O7)</f>
        <v>54</v>
      </c>
      <c r="N7" s="10">
        <v>33.2</v>
      </c>
      <c r="O7" s="10">
        <v>20.8</v>
      </c>
      <c r="P7" s="130">
        <f>SUM(Q7:R7)</f>
        <v>194</v>
      </c>
      <c r="Q7" s="10">
        <v>157.2</v>
      </c>
      <c r="R7" s="10">
        <v>36.8</v>
      </c>
      <c r="S7" s="130">
        <f>SUM(T7:U7)</f>
        <v>0</v>
      </c>
      <c r="T7" s="10">
        <v>0</v>
      </c>
      <c r="U7" s="10">
        <v>0</v>
      </c>
      <c r="V7" s="130">
        <f>SUM(W7:X7)</f>
        <v>35.6</v>
      </c>
      <c r="W7" s="10">
        <v>8.3</v>
      </c>
      <c r="X7" s="10">
        <v>27.3</v>
      </c>
      <c r="Y7" s="131">
        <v>510.9</v>
      </c>
      <c r="Z7" s="132">
        <f>D7+Y7</f>
        <v>1726.5</v>
      </c>
      <c r="AA7" s="133">
        <f>SUM(AB7:AC7)</f>
        <v>1215.6</v>
      </c>
      <c r="AB7" s="11">
        <f>G7+J7+M7+S7+V7</f>
        <v>1021.6</v>
      </c>
      <c r="AC7" s="12">
        <f>P7</f>
        <v>194</v>
      </c>
      <c r="AD7" s="134">
        <f t="shared" si="6"/>
        <v>696.0883681778357</v>
      </c>
      <c r="AE7" s="36">
        <f t="shared" si="7"/>
        <v>584.9982534801554</v>
      </c>
      <c r="AF7" s="37">
        <f t="shared" si="8"/>
        <v>111.09011469768028</v>
      </c>
      <c r="AG7" s="135">
        <f t="shared" si="9"/>
        <v>988.6447578636339</v>
      </c>
      <c r="AH7" s="136">
        <f t="shared" si="10"/>
        <v>292.55638968579825</v>
      </c>
      <c r="AI7" s="38">
        <f>AC7*100/AA7</f>
        <v>15.959197104310629</v>
      </c>
    </row>
    <row r="8" spans="1:35" s="16" customFormat="1" ht="19.5" customHeight="1">
      <c r="A8" s="14">
        <v>3</v>
      </c>
      <c r="B8" s="15" t="s">
        <v>22</v>
      </c>
      <c r="C8" s="137">
        <v>39445</v>
      </c>
      <c r="D8" s="129">
        <f t="shared" si="12"/>
        <v>715.8</v>
      </c>
      <c r="E8" s="10">
        <f t="shared" si="12"/>
        <v>694</v>
      </c>
      <c r="F8" s="10">
        <f t="shared" si="12"/>
        <v>21.8</v>
      </c>
      <c r="G8" s="130">
        <f>SUM(H8:I8)</f>
        <v>0</v>
      </c>
      <c r="H8" s="10">
        <v>0</v>
      </c>
      <c r="I8" s="10">
        <v>0</v>
      </c>
      <c r="J8" s="130">
        <f>SUM(K8:L8)</f>
        <v>636.1999999999999</v>
      </c>
      <c r="K8" s="10">
        <v>624.4</v>
      </c>
      <c r="L8" s="10">
        <v>11.8</v>
      </c>
      <c r="M8" s="130">
        <f>SUM(N8:O8)</f>
        <v>53.7</v>
      </c>
      <c r="N8" s="10">
        <v>49.6</v>
      </c>
      <c r="O8" s="10">
        <v>4.1</v>
      </c>
      <c r="P8" s="130">
        <f>SUM(Q8:R8)</f>
        <v>25.9</v>
      </c>
      <c r="Q8" s="10">
        <v>20</v>
      </c>
      <c r="R8" s="10">
        <v>5.9</v>
      </c>
      <c r="S8" s="130">
        <f>SUM(T8:U8)</f>
        <v>0</v>
      </c>
      <c r="T8" s="10">
        <v>0</v>
      </c>
      <c r="U8" s="10">
        <v>0</v>
      </c>
      <c r="V8" s="130">
        <f>SUM(W8:X8)</f>
        <v>0</v>
      </c>
      <c r="W8" s="10">
        <v>0</v>
      </c>
      <c r="X8" s="10">
        <v>0</v>
      </c>
      <c r="Y8" s="131">
        <v>67.3</v>
      </c>
      <c r="Z8" s="132">
        <f>D8+Y8</f>
        <v>783.0999999999999</v>
      </c>
      <c r="AA8" s="133">
        <f>SUM(AB8:AC8)</f>
        <v>715.8</v>
      </c>
      <c r="AB8" s="11">
        <f>G8+J8+M8+S8+V8</f>
        <v>689.9</v>
      </c>
      <c r="AC8" s="12">
        <f>P8</f>
        <v>25.9</v>
      </c>
      <c r="AD8" s="134">
        <f t="shared" si="6"/>
        <v>604.8928888325516</v>
      </c>
      <c r="AE8" s="36">
        <f t="shared" si="7"/>
        <v>583.0058731567161</v>
      </c>
      <c r="AF8" s="37">
        <f t="shared" si="8"/>
        <v>21.887015675835546</v>
      </c>
      <c r="AG8" s="135">
        <f t="shared" si="9"/>
        <v>661.765327248912</v>
      </c>
      <c r="AH8" s="136">
        <f t="shared" si="10"/>
        <v>56.87243841636033</v>
      </c>
      <c r="AI8" s="38">
        <f>AC8*100/AA8</f>
        <v>3.618329142218497</v>
      </c>
    </row>
    <row r="9" spans="1:35" s="13" customFormat="1" ht="19.5" customHeight="1">
      <c r="A9" s="17">
        <v>4</v>
      </c>
      <c r="B9" s="15" t="s">
        <v>23</v>
      </c>
      <c r="C9" s="137">
        <v>101502</v>
      </c>
      <c r="D9" s="138">
        <f t="shared" si="12"/>
        <v>1562.7</v>
      </c>
      <c r="E9" s="10">
        <f t="shared" si="12"/>
        <v>1529.9</v>
      </c>
      <c r="F9" s="10">
        <f t="shared" si="12"/>
        <v>32.8</v>
      </c>
      <c r="G9" s="139">
        <f t="shared" si="1"/>
        <v>0</v>
      </c>
      <c r="H9" s="18">
        <v>0</v>
      </c>
      <c r="I9" s="18">
        <v>0</v>
      </c>
      <c r="J9" s="139">
        <f aca="true" t="shared" si="13" ref="J9:J38">SUM(K9:L9)</f>
        <v>1374.7</v>
      </c>
      <c r="K9" s="18">
        <v>1354.3</v>
      </c>
      <c r="L9" s="18">
        <v>20.4</v>
      </c>
      <c r="M9" s="139">
        <f aca="true" t="shared" si="14" ref="M9:M38">SUM(N9:O9)</f>
        <v>75.8</v>
      </c>
      <c r="N9" s="18">
        <v>73.2</v>
      </c>
      <c r="O9" s="18">
        <v>2.6</v>
      </c>
      <c r="P9" s="139">
        <f aca="true" t="shared" si="15" ref="P9:P38">SUM(Q9:R9)</f>
        <v>102.4</v>
      </c>
      <c r="Q9" s="18">
        <v>102.4</v>
      </c>
      <c r="R9" s="18">
        <v>0</v>
      </c>
      <c r="S9" s="139">
        <f aca="true" t="shared" si="16" ref="S9:S38">SUM(T9:U9)</f>
        <v>0</v>
      </c>
      <c r="T9" s="18">
        <v>0</v>
      </c>
      <c r="U9" s="18">
        <v>0</v>
      </c>
      <c r="V9" s="139">
        <f aca="true" t="shared" si="17" ref="V9:V38">SUM(W9:X9)</f>
        <v>9.8</v>
      </c>
      <c r="W9" s="18">
        <v>0</v>
      </c>
      <c r="X9" s="18">
        <v>9.8</v>
      </c>
      <c r="Y9" s="140">
        <v>1139.7</v>
      </c>
      <c r="Z9" s="141">
        <f t="shared" si="2"/>
        <v>2702.4</v>
      </c>
      <c r="AA9" s="142">
        <f t="shared" si="3"/>
        <v>1562.7</v>
      </c>
      <c r="AB9" s="19">
        <f t="shared" si="4"/>
        <v>1460.3</v>
      </c>
      <c r="AC9" s="20">
        <f t="shared" si="5"/>
        <v>102.4</v>
      </c>
      <c r="AD9" s="143">
        <f t="shared" si="6"/>
        <v>513.1918582885066</v>
      </c>
      <c r="AE9" s="40">
        <f t="shared" si="7"/>
        <v>479.563621078074</v>
      </c>
      <c r="AF9" s="41">
        <f t="shared" si="8"/>
        <v>33.628237210432644</v>
      </c>
      <c r="AG9" s="144">
        <f t="shared" si="9"/>
        <v>887.4701976315738</v>
      </c>
      <c r="AH9" s="145">
        <f t="shared" si="10"/>
        <v>374.2783393430671</v>
      </c>
      <c r="AI9" s="24">
        <f t="shared" si="11"/>
        <v>6.55276124656044</v>
      </c>
    </row>
    <row r="10" spans="1:35" s="13" customFormat="1" ht="19.5" customHeight="1">
      <c r="A10" s="17">
        <v>5</v>
      </c>
      <c r="B10" s="15" t="s">
        <v>104</v>
      </c>
      <c r="C10" s="137">
        <v>94156</v>
      </c>
      <c r="D10" s="138">
        <f t="shared" si="12"/>
        <v>1347.8999999999999</v>
      </c>
      <c r="E10" s="10">
        <f t="shared" si="12"/>
        <v>1300.9</v>
      </c>
      <c r="F10" s="10">
        <f t="shared" si="12"/>
        <v>47</v>
      </c>
      <c r="G10" s="139">
        <f t="shared" si="1"/>
        <v>0</v>
      </c>
      <c r="H10" s="18">
        <v>0</v>
      </c>
      <c r="I10" s="18">
        <v>0</v>
      </c>
      <c r="J10" s="139">
        <f t="shared" si="13"/>
        <v>967</v>
      </c>
      <c r="K10" s="18">
        <v>937</v>
      </c>
      <c r="L10" s="18">
        <v>30</v>
      </c>
      <c r="M10" s="139">
        <f t="shared" si="14"/>
        <v>74.1</v>
      </c>
      <c r="N10" s="18">
        <v>57.1</v>
      </c>
      <c r="O10" s="18">
        <v>17</v>
      </c>
      <c r="P10" s="139">
        <f t="shared" si="15"/>
        <v>306.8</v>
      </c>
      <c r="Q10" s="18">
        <v>306.8</v>
      </c>
      <c r="R10" s="18">
        <v>0</v>
      </c>
      <c r="S10" s="139">
        <f t="shared" si="16"/>
        <v>0</v>
      </c>
      <c r="T10" s="18">
        <v>0</v>
      </c>
      <c r="U10" s="18">
        <v>0</v>
      </c>
      <c r="V10" s="139">
        <f t="shared" si="17"/>
        <v>0</v>
      </c>
      <c r="W10" s="18">
        <v>0</v>
      </c>
      <c r="X10" s="18">
        <v>0</v>
      </c>
      <c r="Y10" s="140">
        <v>727.5</v>
      </c>
      <c r="Z10" s="141">
        <f t="shared" si="2"/>
        <v>2075.3999999999996</v>
      </c>
      <c r="AA10" s="142">
        <f t="shared" si="3"/>
        <v>1347.8999999999999</v>
      </c>
      <c r="AB10" s="19">
        <f t="shared" si="4"/>
        <v>1041.1</v>
      </c>
      <c r="AC10" s="20">
        <f t="shared" si="5"/>
        <v>306.8</v>
      </c>
      <c r="AD10" s="143">
        <f t="shared" si="6"/>
        <v>477.1867963804749</v>
      </c>
      <c r="AE10" s="40">
        <f t="shared" si="7"/>
        <v>368.57272328192926</v>
      </c>
      <c r="AF10" s="41">
        <f t="shared" si="8"/>
        <v>108.61407309854567</v>
      </c>
      <c r="AG10" s="144">
        <f t="shared" si="9"/>
        <v>734.7380942266025</v>
      </c>
      <c r="AH10" s="145">
        <f t="shared" si="10"/>
        <v>257.55129784612774</v>
      </c>
      <c r="AI10" s="24">
        <f t="shared" si="11"/>
        <v>22.761332443059576</v>
      </c>
    </row>
    <row r="11" spans="1:35" s="13" customFormat="1" ht="19.5" customHeight="1">
      <c r="A11" s="17">
        <v>6</v>
      </c>
      <c r="B11" s="15" t="s">
        <v>57</v>
      </c>
      <c r="C11" s="137">
        <v>37832</v>
      </c>
      <c r="D11" s="138">
        <f t="shared" si="12"/>
        <v>775.7</v>
      </c>
      <c r="E11" s="10">
        <f t="shared" si="12"/>
        <v>690</v>
      </c>
      <c r="F11" s="10">
        <f t="shared" si="12"/>
        <v>85.70000000000002</v>
      </c>
      <c r="G11" s="139">
        <f>SUM(H11:I11)</f>
        <v>0</v>
      </c>
      <c r="H11" s="21">
        <v>0</v>
      </c>
      <c r="I11" s="18">
        <v>0</v>
      </c>
      <c r="J11" s="139">
        <f t="shared" si="13"/>
        <v>640.6</v>
      </c>
      <c r="K11" s="18">
        <v>582.9</v>
      </c>
      <c r="L11" s="18">
        <v>57.7</v>
      </c>
      <c r="M11" s="139">
        <f t="shared" si="14"/>
        <v>59</v>
      </c>
      <c r="N11" s="18">
        <v>35.4</v>
      </c>
      <c r="O11" s="18">
        <v>23.6</v>
      </c>
      <c r="P11" s="139">
        <f t="shared" si="15"/>
        <v>76.10000000000001</v>
      </c>
      <c r="Q11" s="18">
        <v>71.7</v>
      </c>
      <c r="R11" s="18">
        <v>4.4</v>
      </c>
      <c r="S11" s="139">
        <f t="shared" si="16"/>
        <v>0</v>
      </c>
      <c r="T11" s="18">
        <v>0</v>
      </c>
      <c r="U11" s="18">
        <v>0</v>
      </c>
      <c r="V11" s="139">
        <f t="shared" si="17"/>
        <v>0</v>
      </c>
      <c r="W11" s="18">
        <v>0</v>
      </c>
      <c r="X11" s="18">
        <v>0</v>
      </c>
      <c r="Y11" s="140">
        <v>328.6</v>
      </c>
      <c r="Z11" s="141">
        <f t="shared" si="2"/>
        <v>1104.3000000000002</v>
      </c>
      <c r="AA11" s="142">
        <f t="shared" si="3"/>
        <v>775.7</v>
      </c>
      <c r="AB11" s="19">
        <f t="shared" si="4"/>
        <v>699.6</v>
      </c>
      <c r="AC11" s="20">
        <f t="shared" si="5"/>
        <v>76.10000000000001</v>
      </c>
      <c r="AD11" s="143">
        <f t="shared" si="6"/>
        <v>683.4602100514556</v>
      </c>
      <c r="AE11" s="40">
        <f t="shared" si="7"/>
        <v>616.409388877141</v>
      </c>
      <c r="AF11" s="41">
        <f t="shared" si="8"/>
        <v>67.05082117431452</v>
      </c>
      <c r="AG11" s="144">
        <f t="shared" si="9"/>
        <v>972.9858320998098</v>
      </c>
      <c r="AH11" s="145">
        <f t="shared" si="10"/>
        <v>289.5256220483542</v>
      </c>
      <c r="AI11" s="24">
        <f t="shared" si="11"/>
        <v>9.810493747582829</v>
      </c>
    </row>
    <row r="12" spans="1:35" s="13" customFormat="1" ht="19.5" customHeight="1">
      <c r="A12" s="17">
        <v>7</v>
      </c>
      <c r="B12" s="15" t="s">
        <v>26</v>
      </c>
      <c r="C12" s="137">
        <v>29773</v>
      </c>
      <c r="D12" s="138">
        <f>G12+J12+M12+P12+S12+V12</f>
        <v>513.5</v>
      </c>
      <c r="E12" s="10">
        <f>H12+K12+N12+Q12+T12+W12</f>
        <v>471.79999999999995</v>
      </c>
      <c r="F12" s="10">
        <f>I12+L12+O12+R12+U12+X12</f>
        <v>41.699999999999996</v>
      </c>
      <c r="G12" s="139">
        <f>SUM(H12:I12)</f>
        <v>0</v>
      </c>
      <c r="H12" s="21">
        <v>0</v>
      </c>
      <c r="I12" s="18">
        <v>0</v>
      </c>
      <c r="J12" s="139">
        <f>SUM(K12:L12)</f>
        <v>374.1</v>
      </c>
      <c r="K12" s="18">
        <v>351</v>
      </c>
      <c r="L12" s="18">
        <v>23.1</v>
      </c>
      <c r="M12" s="139">
        <f>SUM(N12:O12)</f>
        <v>28.9</v>
      </c>
      <c r="N12" s="18">
        <v>26</v>
      </c>
      <c r="O12" s="18">
        <v>2.9</v>
      </c>
      <c r="P12" s="139">
        <f>SUM(Q12:R12)</f>
        <v>99.7</v>
      </c>
      <c r="Q12" s="18">
        <v>89.9</v>
      </c>
      <c r="R12" s="18">
        <v>9.8</v>
      </c>
      <c r="S12" s="139">
        <f>SUM(T12:U12)</f>
        <v>0</v>
      </c>
      <c r="T12" s="18">
        <v>0</v>
      </c>
      <c r="U12" s="18">
        <v>0</v>
      </c>
      <c r="V12" s="139">
        <f>SUM(W12:X12)</f>
        <v>10.8</v>
      </c>
      <c r="W12" s="18">
        <v>4.9</v>
      </c>
      <c r="X12" s="18">
        <v>5.9</v>
      </c>
      <c r="Y12" s="140">
        <v>250.5</v>
      </c>
      <c r="Z12" s="141">
        <f>D12+Y12</f>
        <v>764</v>
      </c>
      <c r="AA12" s="142">
        <f>SUM(AB12:AC12)</f>
        <v>513.5</v>
      </c>
      <c r="AB12" s="19">
        <f>G12+J12+M12+S12+V12</f>
        <v>413.8</v>
      </c>
      <c r="AC12" s="20">
        <f>P12</f>
        <v>99.7</v>
      </c>
      <c r="AD12" s="143">
        <f t="shared" si="6"/>
        <v>574.9056751642987</v>
      </c>
      <c r="AE12" s="40">
        <f t="shared" si="7"/>
        <v>463.2832879902373</v>
      </c>
      <c r="AF12" s="41">
        <f t="shared" si="8"/>
        <v>111.62238717406152</v>
      </c>
      <c r="AG12" s="144">
        <f t="shared" si="9"/>
        <v>855.3611213739518</v>
      </c>
      <c r="AH12" s="145">
        <f t="shared" si="10"/>
        <v>280.455446209653</v>
      </c>
      <c r="AI12" s="24">
        <f>AC12*100/AA12</f>
        <v>19.4157740993184</v>
      </c>
    </row>
    <row r="13" spans="1:35" s="13" customFormat="1" ht="19.5" customHeight="1">
      <c r="A13" s="17">
        <v>8</v>
      </c>
      <c r="B13" s="15" t="s">
        <v>105</v>
      </c>
      <c r="C13" s="137">
        <v>127633</v>
      </c>
      <c r="D13" s="138">
        <f t="shared" si="12"/>
        <v>2183.5</v>
      </c>
      <c r="E13" s="10">
        <f t="shared" si="12"/>
        <v>2087.2</v>
      </c>
      <c r="F13" s="10">
        <f t="shared" si="12"/>
        <v>96.30000000000001</v>
      </c>
      <c r="G13" s="139">
        <f t="shared" si="1"/>
        <v>0</v>
      </c>
      <c r="H13" s="18">
        <v>0</v>
      </c>
      <c r="I13" s="18">
        <v>0</v>
      </c>
      <c r="J13" s="139">
        <f t="shared" si="13"/>
        <v>1760.6</v>
      </c>
      <c r="K13" s="18">
        <v>1695.6</v>
      </c>
      <c r="L13" s="18">
        <v>65</v>
      </c>
      <c r="M13" s="139">
        <f t="shared" si="14"/>
        <v>126</v>
      </c>
      <c r="N13" s="18">
        <v>113.5</v>
      </c>
      <c r="O13" s="18">
        <v>12.5</v>
      </c>
      <c r="P13" s="139">
        <f t="shared" si="15"/>
        <v>278.5</v>
      </c>
      <c r="Q13" s="18">
        <v>278.1</v>
      </c>
      <c r="R13" s="18">
        <v>0.4</v>
      </c>
      <c r="S13" s="139">
        <f t="shared" si="16"/>
        <v>0</v>
      </c>
      <c r="T13" s="18">
        <v>0</v>
      </c>
      <c r="U13" s="18">
        <v>0</v>
      </c>
      <c r="V13" s="139">
        <f t="shared" si="17"/>
        <v>18.4</v>
      </c>
      <c r="W13" s="18">
        <v>0</v>
      </c>
      <c r="X13" s="18">
        <v>18.4</v>
      </c>
      <c r="Y13" s="140">
        <v>773.7</v>
      </c>
      <c r="Z13" s="141">
        <f t="shared" si="2"/>
        <v>2957.2</v>
      </c>
      <c r="AA13" s="142">
        <f t="shared" si="3"/>
        <v>2183.5</v>
      </c>
      <c r="AB13" s="19">
        <f t="shared" si="4"/>
        <v>1905</v>
      </c>
      <c r="AC13" s="20">
        <f t="shared" si="5"/>
        <v>278.5</v>
      </c>
      <c r="AD13" s="143">
        <f t="shared" si="6"/>
        <v>570.2548191559655</v>
      </c>
      <c r="AE13" s="40">
        <f t="shared" si="7"/>
        <v>497.52023379533506</v>
      </c>
      <c r="AF13" s="41">
        <f t="shared" si="8"/>
        <v>72.73458536063035</v>
      </c>
      <c r="AG13" s="144">
        <f t="shared" si="9"/>
        <v>772.318548755677</v>
      </c>
      <c r="AH13" s="145">
        <f t="shared" si="10"/>
        <v>202.06372959971168</v>
      </c>
      <c r="AI13" s="24">
        <f t="shared" si="11"/>
        <v>12.754751545683536</v>
      </c>
    </row>
    <row r="14" spans="1:35" s="16" customFormat="1" ht="19.5" customHeight="1">
      <c r="A14" s="14">
        <v>9</v>
      </c>
      <c r="B14" s="15" t="s">
        <v>107</v>
      </c>
      <c r="C14" s="137">
        <v>20737</v>
      </c>
      <c r="D14" s="138">
        <f t="shared" si="12"/>
        <v>300</v>
      </c>
      <c r="E14" s="10">
        <f>H14+K14+N14+Q14+T14+W14</f>
        <v>251.39999999999998</v>
      </c>
      <c r="F14" s="10">
        <f t="shared" si="12"/>
        <v>48.6</v>
      </c>
      <c r="G14" s="139">
        <f t="shared" si="1"/>
        <v>0</v>
      </c>
      <c r="H14" s="21">
        <v>0</v>
      </c>
      <c r="I14" s="21">
        <v>0</v>
      </c>
      <c r="J14" s="139">
        <f t="shared" si="13"/>
        <v>237.5</v>
      </c>
      <c r="K14" s="21">
        <v>198.9</v>
      </c>
      <c r="L14" s="21">
        <v>38.6</v>
      </c>
      <c r="M14" s="139">
        <f t="shared" si="14"/>
        <v>10.3</v>
      </c>
      <c r="N14" s="21">
        <v>5.2</v>
      </c>
      <c r="O14" s="21">
        <v>5.1</v>
      </c>
      <c r="P14" s="139">
        <f t="shared" si="15"/>
        <v>52.199999999999996</v>
      </c>
      <c r="Q14" s="21">
        <v>47.3</v>
      </c>
      <c r="R14" s="21">
        <v>4.9</v>
      </c>
      <c r="S14" s="139">
        <f t="shared" si="16"/>
        <v>0</v>
      </c>
      <c r="T14" s="21">
        <v>0</v>
      </c>
      <c r="U14" s="21">
        <v>0</v>
      </c>
      <c r="V14" s="139">
        <f t="shared" si="17"/>
        <v>0</v>
      </c>
      <c r="W14" s="21">
        <v>0</v>
      </c>
      <c r="X14" s="21">
        <v>0</v>
      </c>
      <c r="Y14" s="140">
        <v>57.9</v>
      </c>
      <c r="Z14" s="141">
        <f t="shared" si="2"/>
        <v>357.9</v>
      </c>
      <c r="AA14" s="142">
        <f t="shared" si="3"/>
        <v>300</v>
      </c>
      <c r="AB14" s="19">
        <f>G14+J14+M14+S14+V14</f>
        <v>247.8</v>
      </c>
      <c r="AC14" s="20">
        <f>P14</f>
        <v>52.199999999999996</v>
      </c>
      <c r="AD14" s="146">
        <f t="shared" si="6"/>
        <v>482.22983073732945</v>
      </c>
      <c r="AE14" s="40">
        <f t="shared" si="7"/>
        <v>398.3218401890341</v>
      </c>
      <c r="AF14" s="41">
        <f t="shared" si="8"/>
        <v>83.9079905482953</v>
      </c>
      <c r="AG14" s="144">
        <f t="shared" si="9"/>
        <v>575.3001880696339</v>
      </c>
      <c r="AH14" s="147">
        <f t="shared" si="10"/>
        <v>93.07035733230458</v>
      </c>
      <c r="AI14" s="24">
        <f>AC14*100/AA14</f>
        <v>17.4</v>
      </c>
    </row>
    <row r="15" spans="1:35" s="16" customFormat="1" ht="19.5" customHeight="1">
      <c r="A15" s="14">
        <v>10</v>
      </c>
      <c r="B15" s="15" t="s">
        <v>29</v>
      </c>
      <c r="C15" s="137">
        <v>37538</v>
      </c>
      <c r="D15" s="138">
        <f t="shared" si="12"/>
        <v>795.7</v>
      </c>
      <c r="E15" s="10">
        <f t="shared" si="12"/>
        <v>753.7</v>
      </c>
      <c r="F15" s="10">
        <f t="shared" si="12"/>
        <v>42</v>
      </c>
      <c r="G15" s="139">
        <f t="shared" si="1"/>
        <v>621.3</v>
      </c>
      <c r="H15" s="21">
        <v>621.3</v>
      </c>
      <c r="I15" s="21">
        <v>0</v>
      </c>
      <c r="J15" s="139">
        <f t="shared" si="13"/>
        <v>37.4</v>
      </c>
      <c r="K15" s="21">
        <v>0</v>
      </c>
      <c r="L15" s="21">
        <v>37.4</v>
      </c>
      <c r="M15" s="139">
        <f t="shared" si="14"/>
        <v>1.6</v>
      </c>
      <c r="N15" s="21">
        <v>0</v>
      </c>
      <c r="O15" s="21">
        <v>1.6</v>
      </c>
      <c r="P15" s="139">
        <f t="shared" si="15"/>
        <v>126.7</v>
      </c>
      <c r="Q15" s="21">
        <v>126.7</v>
      </c>
      <c r="R15" s="21">
        <v>0</v>
      </c>
      <c r="S15" s="139">
        <f t="shared" si="16"/>
        <v>0</v>
      </c>
      <c r="T15" s="21">
        <v>0</v>
      </c>
      <c r="U15" s="21">
        <v>0</v>
      </c>
      <c r="V15" s="139">
        <f t="shared" si="17"/>
        <v>8.7</v>
      </c>
      <c r="W15" s="21">
        <v>5.7</v>
      </c>
      <c r="X15" s="21">
        <v>3</v>
      </c>
      <c r="Y15" s="140">
        <v>420.6</v>
      </c>
      <c r="Z15" s="141">
        <f t="shared" si="2"/>
        <v>1216.3000000000002</v>
      </c>
      <c r="AA15" s="142">
        <f t="shared" si="3"/>
        <v>795.7</v>
      </c>
      <c r="AB15" s="19">
        <f>G15+J15+M15+S15+V15</f>
        <v>669</v>
      </c>
      <c r="AC15" s="20">
        <f>P15</f>
        <v>126.7</v>
      </c>
      <c r="AD15" s="143">
        <f t="shared" si="6"/>
        <v>706.5728950219335</v>
      </c>
      <c r="AE15" s="40">
        <f t="shared" si="7"/>
        <v>594.0646811231286</v>
      </c>
      <c r="AF15" s="41">
        <f t="shared" si="8"/>
        <v>112.50821389880477</v>
      </c>
      <c r="AG15" s="144">
        <f t="shared" si="9"/>
        <v>1080.0610936473265</v>
      </c>
      <c r="AH15" s="145">
        <f t="shared" si="10"/>
        <v>373.48819862539295</v>
      </c>
      <c r="AI15" s="24">
        <f>AC15*100/AA15</f>
        <v>15.923086590423525</v>
      </c>
    </row>
    <row r="16" spans="1:35" s="13" customFormat="1" ht="19.5" customHeight="1">
      <c r="A16" s="17">
        <v>11</v>
      </c>
      <c r="B16" s="15" t="s">
        <v>108</v>
      </c>
      <c r="C16" s="137">
        <v>29784</v>
      </c>
      <c r="D16" s="138">
        <f t="shared" si="12"/>
        <v>610.2</v>
      </c>
      <c r="E16" s="10">
        <f t="shared" si="12"/>
        <v>595.1999999999999</v>
      </c>
      <c r="F16" s="10">
        <f t="shared" si="12"/>
        <v>15</v>
      </c>
      <c r="G16" s="139">
        <f t="shared" si="1"/>
        <v>0</v>
      </c>
      <c r="H16" s="18">
        <v>0</v>
      </c>
      <c r="I16" s="18">
        <v>0</v>
      </c>
      <c r="J16" s="139">
        <f t="shared" si="13"/>
        <v>467.5</v>
      </c>
      <c r="K16" s="18">
        <v>462.5</v>
      </c>
      <c r="L16" s="18">
        <v>5</v>
      </c>
      <c r="M16" s="139">
        <f t="shared" si="14"/>
        <v>26.400000000000002</v>
      </c>
      <c r="N16" s="18">
        <v>24.1</v>
      </c>
      <c r="O16" s="18">
        <v>2.3</v>
      </c>
      <c r="P16" s="139">
        <f t="shared" si="15"/>
        <v>93.7</v>
      </c>
      <c r="Q16" s="18">
        <v>92.8</v>
      </c>
      <c r="R16" s="18">
        <v>0.9</v>
      </c>
      <c r="S16" s="139">
        <f t="shared" si="16"/>
        <v>0</v>
      </c>
      <c r="T16" s="18">
        <v>0</v>
      </c>
      <c r="U16" s="18">
        <v>0</v>
      </c>
      <c r="V16" s="139">
        <f t="shared" si="17"/>
        <v>22.6</v>
      </c>
      <c r="W16" s="18">
        <v>15.8</v>
      </c>
      <c r="X16" s="18">
        <v>6.8</v>
      </c>
      <c r="Y16" s="140">
        <v>199.1</v>
      </c>
      <c r="Z16" s="141">
        <f t="shared" si="2"/>
        <v>809.3000000000001</v>
      </c>
      <c r="AA16" s="142">
        <f t="shared" si="3"/>
        <v>610.2</v>
      </c>
      <c r="AB16" s="19">
        <f t="shared" si="4"/>
        <v>516.5</v>
      </c>
      <c r="AC16" s="20">
        <f t="shared" si="5"/>
        <v>93.7</v>
      </c>
      <c r="AD16" s="143">
        <f t="shared" si="6"/>
        <v>682.9170024174053</v>
      </c>
      <c r="AE16" s="40">
        <f t="shared" si="7"/>
        <v>578.0508550452146</v>
      </c>
      <c r="AF16" s="41">
        <f t="shared" si="8"/>
        <v>104.8661473721909</v>
      </c>
      <c r="AG16" s="144">
        <f t="shared" si="9"/>
        <v>905.7435759692005</v>
      </c>
      <c r="AH16" s="145">
        <f t="shared" si="10"/>
        <v>222.82657355179515</v>
      </c>
      <c r="AI16" s="24">
        <f t="shared" si="11"/>
        <v>15.355621107833496</v>
      </c>
    </row>
    <row r="17" spans="1:35" s="13" customFormat="1" ht="19.5" customHeight="1">
      <c r="A17" s="17">
        <v>12</v>
      </c>
      <c r="B17" s="15" t="s">
        <v>109</v>
      </c>
      <c r="C17" s="137">
        <v>28558</v>
      </c>
      <c r="D17" s="138">
        <f t="shared" si="12"/>
        <v>584</v>
      </c>
      <c r="E17" s="10">
        <f t="shared" si="12"/>
        <v>506</v>
      </c>
      <c r="F17" s="10">
        <f t="shared" si="12"/>
        <v>78</v>
      </c>
      <c r="G17" s="139">
        <f t="shared" si="1"/>
        <v>0</v>
      </c>
      <c r="H17" s="18">
        <v>0</v>
      </c>
      <c r="I17" s="18">
        <v>0</v>
      </c>
      <c r="J17" s="139">
        <f t="shared" si="13"/>
        <v>471.5</v>
      </c>
      <c r="K17" s="18">
        <v>417.4</v>
      </c>
      <c r="L17" s="18">
        <v>54.1</v>
      </c>
      <c r="M17" s="139">
        <f t="shared" si="14"/>
        <v>1</v>
      </c>
      <c r="N17" s="18">
        <v>0</v>
      </c>
      <c r="O17" s="18">
        <v>1</v>
      </c>
      <c r="P17" s="139">
        <f t="shared" si="15"/>
        <v>111.5</v>
      </c>
      <c r="Q17" s="18">
        <v>88.6</v>
      </c>
      <c r="R17" s="18">
        <v>22.9</v>
      </c>
      <c r="S17" s="139">
        <f t="shared" si="16"/>
        <v>0</v>
      </c>
      <c r="T17" s="18">
        <v>0</v>
      </c>
      <c r="U17" s="18">
        <v>0</v>
      </c>
      <c r="V17" s="139">
        <f t="shared" si="17"/>
        <v>0</v>
      </c>
      <c r="W17" s="18">
        <v>0</v>
      </c>
      <c r="X17" s="18">
        <v>0</v>
      </c>
      <c r="Y17" s="140">
        <v>274.8</v>
      </c>
      <c r="Z17" s="141">
        <f t="shared" si="2"/>
        <v>858.8</v>
      </c>
      <c r="AA17" s="142">
        <f t="shared" si="3"/>
        <v>584</v>
      </c>
      <c r="AB17" s="19">
        <f t="shared" si="4"/>
        <v>472.5</v>
      </c>
      <c r="AC17" s="20">
        <f t="shared" si="5"/>
        <v>111.5</v>
      </c>
      <c r="AD17" s="143">
        <f t="shared" si="6"/>
        <v>681.6537105773047</v>
      </c>
      <c r="AE17" s="40">
        <f t="shared" si="7"/>
        <v>551.5092093283844</v>
      </c>
      <c r="AF17" s="41">
        <f t="shared" si="8"/>
        <v>130.14450124892034</v>
      </c>
      <c r="AG17" s="144">
        <f t="shared" si="9"/>
        <v>1002.4044634311458</v>
      </c>
      <c r="AH17" s="145">
        <f t="shared" si="10"/>
        <v>320.75075285384133</v>
      </c>
      <c r="AI17" s="24">
        <f t="shared" si="11"/>
        <v>19.09246575342466</v>
      </c>
    </row>
    <row r="18" spans="1:35" s="13" customFormat="1" ht="19.5" customHeight="1">
      <c r="A18" s="17">
        <v>13</v>
      </c>
      <c r="B18" s="15" t="s">
        <v>110</v>
      </c>
      <c r="C18" s="137">
        <v>124797</v>
      </c>
      <c r="D18" s="138">
        <f t="shared" si="12"/>
        <v>2049.7999999999997</v>
      </c>
      <c r="E18" s="10">
        <f t="shared" si="12"/>
        <v>1981.5</v>
      </c>
      <c r="F18" s="10">
        <f t="shared" si="12"/>
        <v>68.3</v>
      </c>
      <c r="G18" s="139">
        <f t="shared" si="1"/>
        <v>0</v>
      </c>
      <c r="H18" s="18">
        <v>0</v>
      </c>
      <c r="I18" s="18">
        <v>0</v>
      </c>
      <c r="J18" s="139">
        <f t="shared" si="13"/>
        <v>1662.1</v>
      </c>
      <c r="K18" s="18">
        <v>1609.5</v>
      </c>
      <c r="L18" s="18">
        <v>52.6</v>
      </c>
      <c r="M18" s="139">
        <f t="shared" si="14"/>
        <v>103</v>
      </c>
      <c r="N18" s="18">
        <v>87.3</v>
      </c>
      <c r="O18" s="18">
        <v>15.7</v>
      </c>
      <c r="P18" s="139">
        <f t="shared" si="15"/>
        <v>284.7</v>
      </c>
      <c r="Q18" s="18">
        <v>284.7</v>
      </c>
      <c r="R18" s="18">
        <v>0</v>
      </c>
      <c r="S18" s="139">
        <f t="shared" si="16"/>
        <v>0</v>
      </c>
      <c r="T18" s="18">
        <v>0</v>
      </c>
      <c r="U18" s="18">
        <v>0</v>
      </c>
      <c r="V18" s="139">
        <f t="shared" si="17"/>
        <v>0</v>
      </c>
      <c r="W18" s="18">
        <v>0</v>
      </c>
      <c r="X18" s="18">
        <v>0</v>
      </c>
      <c r="Y18" s="140">
        <v>1021.3</v>
      </c>
      <c r="Z18" s="141">
        <f t="shared" si="2"/>
        <v>3071.0999999999995</v>
      </c>
      <c r="AA18" s="142">
        <f t="shared" si="3"/>
        <v>2049.7999999999997</v>
      </c>
      <c r="AB18" s="19">
        <f t="shared" si="4"/>
        <v>1765.1</v>
      </c>
      <c r="AC18" s="20">
        <f t="shared" si="5"/>
        <v>284.7</v>
      </c>
      <c r="AD18" s="143">
        <f t="shared" si="6"/>
        <v>547.5024773565603</v>
      </c>
      <c r="AE18" s="40">
        <f t="shared" si="7"/>
        <v>471.45898272127266</v>
      </c>
      <c r="AF18" s="41">
        <f t="shared" si="8"/>
        <v>76.0434946352877</v>
      </c>
      <c r="AG18" s="135">
        <f t="shared" si="9"/>
        <v>820.2921544588411</v>
      </c>
      <c r="AH18" s="145">
        <f t="shared" si="10"/>
        <v>272.78967710228073</v>
      </c>
      <c r="AI18" s="24">
        <f t="shared" si="11"/>
        <v>13.889159918040786</v>
      </c>
    </row>
    <row r="19" spans="1:35" s="13" customFormat="1" ht="19.5" customHeight="1">
      <c r="A19" s="17">
        <v>14</v>
      </c>
      <c r="B19" s="15" t="s">
        <v>33</v>
      </c>
      <c r="C19" s="137">
        <v>18001</v>
      </c>
      <c r="D19" s="138">
        <f t="shared" si="12"/>
        <v>399.4</v>
      </c>
      <c r="E19" s="10">
        <f t="shared" si="12"/>
        <v>392.4</v>
      </c>
      <c r="F19" s="10">
        <f t="shared" si="12"/>
        <v>7</v>
      </c>
      <c r="G19" s="139">
        <f t="shared" si="1"/>
        <v>0</v>
      </c>
      <c r="H19" s="18">
        <v>0</v>
      </c>
      <c r="I19" s="18">
        <v>0</v>
      </c>
      <c r="J19" s="139">
        <f t="shared" si="13"/>
        <v>311.9</v>
      </c>
      <c r="K19" s="18">
        <v>308.7</v>
      </c>
      <c r="L19" s="18">
        <v>3.2</v>
      </c>
      <c r="M19" s="139">
        <f t="shared" si="14"/>
        <v>0</v>
      </c>
      <c r="N19" s="18">
        <v>0</v>
      </c>
      <c r="O19" s="18">
        <v>0</v>
      </c>
      <c r="P19" s="139">
        <f t="shared" si="15"/>
        <v>74.8</v>
      </c>
      <c r="Q19" s="18">
        <v>74.8</v>
      </c>
      <c r="R19" s="18">
        <v>0</v>
      </c>
      <c r="S19" s="139">
        <f t="shared" si="16"/>
        <v>0</v>
      </c>
      <c r="T19" s="18">
        <v>0</v>
      </c>
      <c r="U19" s="18">
        <v>0</v>
      </c>
      <c r="V19" s="139">
        <f t="shared" si="17"/>
        <v>12.7</v>
      </c>
      <c r="W19" s="18">
        <v>8.9</v>
      </c>
      <c r="X19" s="18">
        <v>3.8</v>
      </c>
      <c r="Y19" s="140">
        <v>140.5</v>
      </c>
      <c r="Z19" s="141">
        <f t="shared" si="2"/>
        <v>539.9</v>
      </c>
      <c r="AA19" s="142">
        <f t="shared" si="3"/>
        <v>399.4</v>
      </c>
      <c r="AB19" s="19">
        <f t="shared" si="4"/>
        <v>324.59999999999997</v>
      </c>
      <c r="AC19" s="20">
        <f t="shared" si="5"/>
        <v>74.8</v>
      </c>
      <c r="AD19" s="143">
        <f t="shared" si="6"/>
        <v>739.5885413773309</v>
      </c>
      <c r="AE19" s="40">
        <f t="shared" si="7"/>
        <v>601.0777179045608</v>
      </c>
      <c r="AF19" s="41">
        <f t="shared" si="8"/>
        <v>138.51082347277003</v>
      </c>
      <c r="AG19" s="135">
        <f t="shared" si="9"/>
        <v>999.7592726330017</v>
      </c>
      <c r="AH19" s="145">
        <f t="shared" si="10"/>
        <v>260.170731255671</v>
      </c>
      <c r="AI19" s="24">
        <f t="shared" si="11"/>
        <v>18.728092138207312</v>
      </c>
    </row>
    <row r="20" spans="1:35" s="13" customFormat="1" ht="19.5" customHeight="1">
      <c r="A20" s="17">
        <v>15</v>
      </c>
      <c r="B20" s="15" t="s">
        <v>34</v>
      </c>
      <c r="C20" s="137">
        <v>7244</v>
      </c>
      <c r="D20" s="138">
        <f t="shared" si="12"/>
        <v>91.9</v>
      </c>
      <c r="E20" s="10">
        <f t="shared" si="12"/>
        <v>90.1</v>
      </c>
      <c r="F20" s="10">
        <f t="shared" si="12"/>
        <v>1.7999999999999998</v>
      </c>
      <c r="G20" s="139">
        <f>SUM(H20:I20)</f>
        <v>0</v>
      </c>
      <c r="H20" s="18">
        <v>0</v>
      </c>
      <c r="I20" s="18">
        <v>0</v>
      </c>
      <c r="J20" s="139">
        <f>SUM(K20:L20)</f>
        <v>47.800000000000004</v>
      </c>
      <c r="K20" s="18">
        <v>47.2</v>
      </c>
      <c r="L20" s="18">
        <v>0.6</v>
      </c>
      <c r="M20" s="139">
        <f>SUM(N20:O20)</f>
        <v>8.6</v>
      </c>
      <c r="N20" s="18">
        <v>7.4</v>
      </c>
      <c r="O20" s="18">
        <v>1.2</v>
      </c>
      <c r="P20" s="139">
        <f>SUM(Q20:R20)</f>
        <v>35.5</v>
      </c>
      <c r="Q20" s="18">
        <v>35.5</v>
      </c>
      <c r="R20" s="18">
        <v>0</v>
      </c>
      <c r="S20" s="139">
        <f>SUM(T20:U20)</f>
        <v>0</v>
      </c>
      <c r="T20" s="18">
        <v>0</v>
      </c>
      <c r="U20" s="18">
        <v>0</v>
      </c>
      <c r="V20" s="139">
        <f>SUM(W20:X20)</f>
        <v>0</v>
      </c>
      <c r="W20" s="18">
        <v>0</v>
      </c>
      <c r="X20" s="18">
        <v>0</v>
      </c>
      <c r="Y20" s="140">
        <v>37.9</v>
      </c>
      <c r="Z20" s="141">
        <f>D20+Y20</f>
        <v>129.8</v>
      </c>
      <c r="AA20" s="142">
        <f>SUM(AB20:AC20)</f>
        <v>91.9</v>
      </c>
      <c r="AB20" s="19">
        <f>G20+J20+M20+S20+V20</f>
        <v>56.400000000000006</v>
      </c>
      <c r="AC20" s="20">
        <f>P20</f>
        <v>35.5</v>
      </c>
      <c r="AD20" s="143">
        <f t="shared" si="6"/>
        <v>422.8787042149825</v>
      </c>
      <c r="AE20" s="40">
        <f t="shared" si="7"/>
        <v>259.52512424075104</v>
      </c>
      <c r="AF20" s="41">
        <f t="shared" si="8"/>
        <v>163.35357997423154</v>
      </c>
      <c r="AG20" s="144">
        <f t="shared" si="9"/>
        <v>597.2759064973312</v>
      </c>
      <c r="AH20" s="145">
        <f t="shared" si="10"/>
        <v>174.39720228234862</v>
      </c>
      <c r="AI20" s="24">
        <f>AC20*100/AA20</f>
        <v>38.62894450489662</v>
      </c>
    </row>
    <row r="21" spans="1:35" s="13" customFormat="1" ht="19.5" customHeight="1">
      <c r="A21" s="17">
        <v>16</v>
      </c>
      <c r="B21" s="15" t="s">
        <v>111</v>
      </c>
      <c r="C21" s="137">
        <v>15167</v>
      </c>
      <c r="D21" s="138">
        <f t="shared" si="12"/>
        <v>282.1</v>
      </c>
      <c r="E21" s="10">
        <f t="shared" si="12"/>
        <v>267.3</v>
      </c>
      <c r="F21" s="10">
        <f t="shared" si="12"/>
        <v>14.8</v>
      </c>
      <c r="G21" s="139">
        <f>SUM(H21:I21)</f>
        <v>0</v>
      </c>
      <c r="H21" s="18">
        <v>0</v>
      </c>
      <c r="I21" s="18">
        <v>0</v>
      </c>
      <c r="J21" s="139">
        <f>SUM(K21:L21)</f>
        <v>226.4</v>
      </c>
      <c r="K21" s="18">
        <v>215.5</v>
      </c>
      <c r="L21" s="18">
        <v>10.9</v>
      </c>
      <c r="M21" s="139">
        <f>SUM(N21:O21)</f>
        <v>9.7</v>
      </c>
      <c r="N21" s="18">
        <v>7.2</v>
      </c>
      <c r="O21" s="18">
        <v>2.5</v>
      </c>
      <c r="P21" s="139">
        <f>SUM(Q21:R21)</f>
        <v>44</v>
      </c>
      <c r="Q21" s="18">
        <v>43.5</v>
      </c>
      <c r="R21" s="18">
        <v>0.5</v>
      </c>
      <c r="S21" s="139">
        <f>SUM(T21:U21)</f>
        <v>0</v>
      </c>
      <c r="T21" s="18">
        <v>0</v>
      </c>
      <c r="U21" s="18">
        <v>0</v>
      </c>
      <c r="V21" s="139">
        <f>SUM(W21:X21)</f>
        <v>2</v>
      </c>
      <c r="W21" s="18">
        <v>1.1</v>
      </c>
      <c r="X21" s="18">
        <v>0.9</v>
      </c>
      <c r="Y21" s="140">
        <v>60.1</v>
      </c>
      <c r="Z21" s="141">
        <f t="shared" si="2"/>
        <v>342.20000000000005</v>
      </c>
      <c r="AA21" s="142">
        <f t="shared" si="3"/>
        <v>282.1</v>
      </c>
      <c r="AB21" s="19">
        <f t="shared" si="4"/>
        <v>238.1</v>
      </c>
      <c r="AC21" s="20">
        <f t="shared" si="5"/>
        <v>44</v>
      </c>
      <c r="AD21" s="143">
        <f t="shared" si="6"/>
        <v>619.9863739258478</v>
      </c>
      <c r="AE21" s="40">
        <f t="shared" si="7"/>
        <v>523.2852025230214</v>
      </c>
      <c r="AF21" s="41">
        <f t="shared" si="8"/>
        <v>96.7011714028263</v>
      </c>
      <c r="AG21" s="144">
        <f t="shared" si="9"/>
        <v>752.0713830465265</v>
      </c>
      <c r="AH21" s="145">
        <f t="shared" si="10"/>
        <v>132.08500912067868</v>
      </c>
      <c r="AI21" s="24">
        <f t="shared" si="11"/>
        <v>15.597305919886564</v>
      </c>
    </row>
    <row r="22" spans="1:35" s="13" customFormat="1" ht="19.5" customHeight="1">
      <c r="A22" s="17">
        <v>17</v>
      </c>
      <c r="B22" s="15" t="s">
        <v>112</v>
      </c>
      <c r="C22" s="137">
        <v>54707</v>
      </c>
      <c r="D22" s="138">
        <f t="shared" si="12"/>
        <v>1164.1</v>
      </c>
      <c r="E22" s="10">
        <f t="shared" si="12"/>
        <v>1108.5</v>
      </c>
      <c r="F22" s="10">
        <f t="shared" si="12"/>
        <v>55.6</v>
      </c>
      <c r="G22" s="139">
        <f t="shared" si="1"/>
        <v>0</v>
      </c>
      <c r="H22" s="18">
        <v>0</v>
      </c>
      <c r="I22" s="18">
        <v>0</v>
      </c>
      <c r="J22" s="139">
        <f t="shared" si="13"/>
        <v>925.5</v>
      </c>
      <c r="K22" s="18">
        <v>903.5</v>
      </c>
      <c r="L22" s="18">
        <v>22</v>
      </c>
      <c r="M22" s="139">
        <v>0</v>
      </c>
      <c r="N22" s="18">
        <v>0</v>
      </c>
      <c r="O22" s="18">
        <v>0</v>
      </c>
      <c r="P22" s="139">
        <f t="shared" si="15"/>
        <v>179.79999999999998</v>
      </c>
      <c r="Q22" s="18">
        <v>176.2</v>
      </c>
      <c r="R22" s="18">
        <v>3.6</v>
      </c>
      <c r="S22" s="139">
        <f t="shared" si="16"/>
        <v>0</v>
      </c>
      <c r="T22" s="18">
        <v>0</v>
      </c>
      <c r="U22" s="18">
        <v>0</v>
      </c>
      <c r="V22" s="139">
        <f t="shared" si="17"/>
        <v>58.8</v>
      </c>
      <c r="W22" s="18">
        <v>28.8</v>
      </c>
      <c r="X22" s="18">
        <v>30</v>
      </c>
      <c r="Y22" s="140">
        <v>340.9</v>
      </c>
      <c r="Z22" s="141">
        <f t="shared" si="2"/>
        <v>1505</v>
      </c>
      <c r="AA22" s="142">
        <f t="shared" si="3"/>
        <v>1164.1</v>
      </c>
      <c r="AB22" s="19">
        <f t="shared" si="4"/>
        <v>984.3</v>
      </c>
      <c r="AC22" s="20">
        <f t="shared" si="5"/>
        <v>179.79999999999998</v>
      </c>
      <c r="AD22" s="143">
        <f t="shared" si="6"/>
        <v>709.2937527799611</v>
      </c>
      <c r="AE22" s="40">
        <f t="shared" si="7"/>
        <v>599.7404354104593</v>
      </c>
      <c r="AF22" s="41">
        <f t="shared" si="8"/>
        <v>109.55331736950177</v>
      </c>
      <c r="AG22" s="144">
        <f t="shared" si="9"/>
        <v>917.0063550672979</v>
      </c>
      <c r="AH22" s="145">
        <f t="shared" si="10"/>
        <v>207.71260228733675</v>
      </c>
      <c r="AI22" s="24">
        <f t="shared" si="11"/>
        <v>15.445408470062711</v>
      </c>
    </row>
    <row r="23" spans="1:35" s="13" customFormat="1" ht="19.5" customHeight="1">
      <c r="A23" s="17">
        <v>18</v>
      </c>
      <c r="B23" s="15" t="s">
        <v>113</v>
      </c>
      <c r="C23" s="137">
        <v>34086</v>
      </c>
      <c r="D23" s="138">
        <f t="shared" si="12"/>
        <v>497.7</v>
      </c>
      <c r="E23" s="10">
        <f t="shared" si="12"/>
        <v>469.49999999999994</v>
      </c>
      <c r="F23" s="10">
        <f t="shared" si="12"/>
        <v>28.200000000000003</v>
      </c>
      <c r="G23" s="139">
        <v>0</v>
      </c>
      <c r="H23" s="18">
        <v>0</v>
      </c>
      <c r="I23" s="22">
        <v>0</v>
      </c>
      <c r="J23" s="139">
        <f t="shared" si="13"/>
        <v>312.2</v>
      </c>
      <c r="K23" s="18">
        <v>290.4</v>
      </c>
      <c r="L23" s="18">
        <v>21.8</v>
      </c>
      <c r="M23" s="139">
        <f t="shared" si="14"/>
        <v>0</v>
      </c>
      <c r="N23" s="18">
        <v>0</v>
      </c>
      <c r="O23" s="18">
        <v>0</v>
      </c>
      <c r="P23" s="139">
        <f t="shared" si="15"/>
        <v>148.79999999999998</v>
      </c>
      <c r="Q23" s="18">
        <v>147.7</v>
      </c>
      <c r="R23" s="18">
        <v>1.1</v>
      </c>
      <c r="S23" s="139">
        <v>0</v>
      </c>
      <c r="T23" s="18">
        <v>0</v>
      </c>
      <c r="U23" s="18">
        <v>0</v>
      </c>
      <c r="V23" s="139">
        <f t="shared" si="17"/>
        <v>36.699999999999996</v>
      </c>
      <c r="W23" s="18">
        <v>31.4</v>
      </c>
      <c r="X23" s="18">
        <v>5.3</v>
      </c>
      <c r="Y23" s="140">
        <v>348.2</v>
      </c>
      <c r="Z23" s="141">
        <f t="shared" si="2"/>
        <v>845.9</v>
      </c>
      <c r="AA23" s="142">
        <f t="shared" si="3"/>
        <v>497.69999999999993</v>
      </c>
      <c r="AB23" s="19">
        <f t="shared" si="4"/>
        <v>348.9</v>
      </c>
      <c r="AC23" s="20">
        <f t="shared" si="5"/>
        <v>148.79999999999998</v>
      </c>
      <c r="AD23" s="143">
        <f t="shared" si="6"/>
        <v>486.7100862524203</v>
      </c>
      <c r="AE23" s="40">
        <f t="shared" si="7"/>
        <v>341.1957988617027</v>
      </c>
      <c r="AF23" s="41">
        <f t="shared" si="8"/>
        <v>145.5142873907176</v>
      </c>
      <c r="AG23" s="144">
        <f t="shared" si="9"/>
        <v>827.2213420954839</v>
      </c>
      <c r="AH23" s="145">
        <f t="shared" si="10"/>
        <v>340.5112558430636</v>
      </c>
      <c r="AI23" s="24">
        <f t="shared" si="11"/>
        <v>29.897528631705846</v>
      </c>
    </row>
    <row r="24" spans="1:35" s="13" customFormat="1" ht="19.5" customHeight="1">
      <c r="A24" s="17">
        <v>19</v>
      </c>
      <c r="B24" s="15" t="s">
        <v>114</v>
      </c>
      <c r="C24" s="137">
        <v>26738</v>
      </c>
      <c r="D24" s="138">
        <f t="shared" si="12"/>
        <v>477.99999999999994</v>
      </c>
      <c r="E24" s="10">
        <f t="shared" si="12"/>
        <v>439.59999999999997</v>
      </c>
      <c r="F24" s="10">
        <f t="shared" si="12"/>
        <v>38.4</v>
      </c>
      <c r="G24" s="139">
        <v>0</v>
      </c>
      <c r="H24" s="18">
        <v>0</v>
      </c>
      <c r="I24" s="18">
        <v>0</v>
      </c>
      <c r="J24" s="139">
        <f t="shared" si="13"/>
        <v>302.9</v>
      </c>
      <c r="K24" s="18">
        <v>276.5</v>
      </c>
      <c r="L24" s="18">
        <v>26.4</v>
      </c>
      <c r="M24" s="139">
        <f t="shared" si="14"/>
        <v>0</v>
      </c>
      <c r="N24" s="18">
        <v>0</v>
      </c>
      <c r="O24" s="18">
        <v>0</v>
      </c>
      <c r="P24" s="139">
        <f t="shared" si="15"/>
        <v>132.89999999999998</v>
      </c>
      <c r="Q24" s="18">
        <v>132.7</v>
      </c>
      <c r="R24" s="18">
        <v>0.2</v>
      </c>
      <c r="S24" s="139">
        <v>0</v>
      </c>
      <c r="T24" s="18">
        <v>0</v>
      </c>
      <c r="U24" s="18">
        <v>0</v>
      </c>
      <c r="V24" s="139">
        <f t="shared" si="17"/>
        <v>42.2</v>
      </c>
      <c r="W24" s="18">
        <v>30.4</v>
      </c>
      <c r="X24" s="18">
        <v>11.8</v>
      </c>
      <c r="Y24" s="140">
        <v>375.4</v>
      </c>
      <c r="Z24" s="141">
        <f t="shared" si="2"/>
        <v>853.3999999999999</v>
      </c>
      <c r="AA24" s="142">
        <f t="shared" si="3"/>
        <v>477.99999999999994</v>
      </c>
      <c r="AB24" s="19">
        <f t="shared" si="4"/>
        <v>345.09999999999997</v>
      </c>
      <c r="AC24" s="20">
        <f t="shared" si="5"/>
        <v>132.89999999999998</v>
      </c>
      <c r="AD24" s="143">
        <f t="shared" si="6"/>
        <v>595.9059515795246</v>
      </c>
      <c r="AE24" s="40">
        <f t="shared" si="7"/>
        <v>430.2241503976862</v>
      </c>
      <c r="AF24" s="41">
        <f t="shared" si="8"/>
        <v>165.68180118183855</v>
      </c>
      <c r="AG24" s="144">
        <f t="shared" si="9"/>
        <v>1063.904056648465</v>
      </c>
      <c r="AH24" s="145">
        <f t="shared" si="10"/>
        <v>467.99810506894056</v>
      </c>
      <c r="AI24" s="24">
        <f t="shared" si="11"/>
        <v>27.803347280334727</v>
      </c>
    </row>
    <row r="25" spans="1:35" s="13" customFormat="1" ht="19.5" customHeight="1">
      <c r="A25" s="17">
        <v>20</v>
      </c>
      <c r="B25" s="15" t="s">
        <v>39</v>
      </c>
      <c r="C25" s="137">
        <v>6596</v>
      </c>
      <c r="D25" s="138">
        <f t="shared" si="12"/>
        <v>94</v>
      </c>
      <c r="E25" s="10">
        <f t="shared" si="12"/>
        <v>94</v>
      </c>
      <c r="F25" s="10">
        <f t="shared" si="12"/>
        <v>0</v>
      </c>
      <c r="G25" s="139">
        <f t="shared" si="1"/>
        <v>0</v>
      </c>
      <c r="H25" s="18">
        <v>0</v>
      </c>
      <c r="I25" s="18">
        <v>0</v>
      </c>
      <c r="J25" s="139">
        <f t="shared" si="13"/>
        <v>63.6</v>
      </c>
      <c r="K25" s="18">
        <v>63.6</v>
      </c>
      <c r="L25" s="18">
        <v>0</v>
      </c>
      <c r="M25" s="139">
        <f t="shared" si="14"/>
        <v>6.4</v>
      </c>
      <c r="N25" s="18">
        <v>6.4</v>
      </c>
      <c r="O25" s="18">
        <v>0</v>
      </c>
      <c r="P25" s="139">
        <f t="shared" si="15"/>
        <v>21.8</v>
      </c>
      <c r="Q25" s="18">
        <v>21.8</v>
      </c>
      <c r="R25" s="18">
        <v>0</v>
      </c>
      <c r="S25" s="139">
        <f t="shared" si="16"/>
        <v>0</v>
      </c>
      <c r="T25" s="18">
        <v>0</v>
      </c>
      <c r="U25" s="18">
        <v>0</v>
      </c>
      <c r="V25" s="139">
        <f t="shared" si="17"/>
        <v>2.2</v>
      </c>
      <c r="W25" s="18">
        <v>2.2</v>
      </c>
      <c r="X25" s="18">
        <v>0</v>
      </c>
      <c r="Y25" s="140">
        <v>53</v>
      </c>
      <c r="Z25" s="141">
        <f t="shared" si="2"/>
        <v>147</v>
      </c>
      <c r="AA25" s="142">
        <f t="shared" si="3"/>
        <v>94</v>
      </c>
      <c r="AB25" s="19">
        <f t="shared" si="4"/>
        <v>72.2</v>
      </c>
      <c r="AC25" s="20">
        <f t="shared" si="5"/>
        <v>21.8</v>
      </c>
      <c r="AD25" s="143">
        <f t="shared" si="6"/>
        <v>475.0353749747322</v>
      </c>
      <c r="AE25" s="40">
        <f t="shared" si="7"/>
        <v>364.8675965231454</v>
      </c>
      <c r="AF25" s="41">
        <f t="shared" si="8"/>
        <v>110.16777845158681</v>
      </c>
      <c r="AG25" s="144">
        <f t="shared" si="9"/>
        <v>742.8744693753791</v>
      </c>
      <c r="AH25" s="145">
        <f t="shared" si="10"/>
        <v>267.83909440064684</v>
      </c>
      <c r="AI25" s="24">
        <f t="shared" si="11"/>
        <v>23.19148936170213</v>
      </c>
    </row>
    <row r="26" spans="1:35" s="13" customFormat="1" ht="19.5" customHeight="1">
      <c r="A26" s="17">
        <v>21</v>
      </c>
      <c r="B26" s="15" t="s">
        <v>40</v>
      </c>
      <c r="C26" s="137">
        <v>16334</v>
      </c>
      <c r="D26" s="138">
        <f t="shared" si="12"/>
        <v>206.7</v>
      </c>
      <c r="E26" s="10">
        <f t="shared" si="12"/>
        <v>193.7</v>
      </c>
      <c r="F26" s="10">
        <f t="shared" si="12"/>
        <v>13</v>
      </c>
      <c r="G26" s="139">
        <f t="shared" si="1"/>
        <v>0</v>
      </c>
      <c r="H26" s="18">
        <v>0</v>
      </c>
      <c r="I26" s="18">
        <v>0</v>
      </c>
      <c r="J26" s="139">
        <f t="shared" si="13"/>
        <v>159.8</v>
      </c>
      <c r="K26" s="18">
        <v>147.4</v>
      </c>
      <c r="L26" s="18">
        <v>12.4</v>
      </c>
      <c r="M26" s="139">
        <f t="shared" si="14"/>
        <v>4.1</v>
      </c>
      <c r="N26" s="18">
        <v>3.5</v>
      </c>
      <c r="O26" s="18">
        <v>0.6</v>
      </c>
      <c r="P26" s="139">
        <f t="shared" si="15"/>
        <v>42.8</v>
      </c>
      <c r="Q26" s="18">
        <v>42.8</v>
      </c>
      <c r="R26" s="18">
        <v>0</v>
      </c>
      <c r="S26" s="139">
        <f t="shared" si="16"/>
        <v>0</v>
      </c>
      <c r="T26" s="18">
        <v>0</v>
      </c>
      <c r="U26" s="18">
        <v>0</v>
      </c>
      <c r="V26" s="139">
        <f t="shared" si="17"/>
        <v>0</v>
      </c>
      <c r="W26" s="18">
        <v>0</v>
      </c>
      <c r="X26" s="18">
        <v>0</v>
      </c>
      <c r="Y26" s="140">
        <v>120.5</v>
      </c>
      <c r="Z26" s="141">
        <f t="shared" si="2"/>
        <v>327.2</v>
      </c>
      <c r="AA26" s="142">
        <f t="shared" si="3"/>
        <v>206.7</v>
      </c>
      <c r="AB26" s="19">
        <f t="shared" si="4"/>
        <v>163.9</v>
      </c>
      <c r="AC26" s="20">
        <f t="shared" si="5"/>
        <v>42.8</v>
      </c>
      <c r="AD26" s="143">
        <f t="shared" si="6"/>
        <v>421.81951757071135</v>
      </c>
      <c r="AE26" s="40">
        <f t="shared" si="7"/>
        <v>334.47614383086403</v>
      </c>
      <c r="AF26" s="41">
        <f t="shared" si="8"/>
        <v>87.34337373984735</v>
      </c>
      <c r="AG26" s="144">
        <f t="shared" si="9"/>
        <v>667.7278478429452</v>
      </c>
      <c r="AH26" s="145">
        <f t="shared" si="10"/>
        <v>245.9083302722338</v>
      </c>
      <c r="AI26" s="24">
        <f t="shared" si="11"/>
        <v>20.706337687469762</v>
      </c>
    </row>
    <row r="27" spans="1:35" s="13" customFormat="1" ht="19.5" customHeight="1">
      <c r="A27" s="14">
        <v>22</v>
      </c>
      <c r="B27" s="15" t="s">
        <v>41</v>
      </c>
      <c r="C27" s="137">
        <v>8269</v>
      </c>
      <c r="D27" s="138">
        <f t="shared" si="12"/>
        <v>139.6</v>
      </c>
      <c r="E27" s="10">
        <f t="shared" si="12"/>
        <v>135.6</v>
      </c>
      <c r="F27" s="10">
        <f t="shared" si="12"/>
        <v>4</v>
      </c>
      <c r="G27" s="139">
        <f t="shared" si="1"/>
        <v>0</v>
      </c>
      <c r="H27" s="18">
        <v>0</v>
      </c>
      <c r="I27" s="18">
        <v>0</v>
      </c>
      <c r="J27" s="139">
        <f t="shared" si="13"/>
        <v>110.5</v>
      </c>
      <c r="K27" s="18">
        <v>107.6</v>
      </c>
      <c r="L27" s="18">
        <v>2.9</v>
      </c>
      <c r="M27" s="139">
        <f t="shared" si="14"/>
        <v>8.9</v>
      </c>
      <c r="N27" s="18">
        <v>8.3</v>
      </c>
      <c r="O27" s="18">
        <v>0.6</v>
      </c>
      <c r="P27" s="139">
        <f t="shared" si="15"/>
        <v>19.7</v>
      </c>
      <c r="Q27" s="18">
        <v>19.7</v>
      </c>
      <c r="R27" s="18">
        <v>0</v>
      </c>
      <c r="S27" s="139">
        <f t="shared" si="16"/>
        <v>0</v>
      </c>
      <c r="T27" s="18">
        <v>0</v>
      </c>
      <c r="U27" s="18">
        <v>0</v>
      </c>
      <c r="V27" s="139">
        <f t="shared" si="17"/>
        <v>0.5</v>
      </c>
      <c r="W27" s="18">
        <v>0</v>
      </c>
      <c r="X27" s="18">
        <v>0.5</v>
      </c>
      <c r="Y27" s="140">
        <v>65.4</v>
      </c>
      <c r="Z27" s="141">
        <f t="shared" si="2"/>
        <v>205</v>
      </c>
      <c r="AA27" s="142">
        <f t="shared" si="3"/>
        <v>139.6</v>
      </c>
      <c r="AB27" s="19">
        <f t="shared" si="4"/>
        <v>119.9</v>
      </c>
      <c r="AC27" s="20">
        <f t="shared" si="5"/>
        <v>19.7</v>
      </c>
      <c r="AD27" s="143">
        <f t="shared" si="6"/>
        <v>562.7443866650542</v>
      </c>
      <c r="AE27" s="40">
        <f t="shared" si="7"/>
        <v>483.33131777320915</v>
      </c>
      <c r="AF27" s="41">
        <f t="shared" si="8"/>
        <v>79.41306889184504</v>
      </c>
      <c r="AG27" s="144">
        <f t="shared" si="9"/>
        <v>826.3796509049865</v>
      </c>
      <c r="AH27" s="145">
        <f t="shared" si="10"/>
        <v>263.63526423993227</v>
      </c>
      <c r="AI27" s="24">
        <f t="shared" si="11"/>
        <v>14.111747851002866</v>
      </c>
    </row>
    <row r="28" spans="1:35" s="16" customFormat="1" ht="19.5" customHeight="1">
      <c r="A28" s="17">
        <v>23</v>
      </c>
      <c r="B28" s="15" t="s">
        <v>42</v>
      </c>
      <c r="C28" s="137">
        <v>6251</v>
      </c>
      <c r="D28" s="138">
        <f t="shared" si="12"/>
        <v>98.69999999999999</v>
      </c>
      <c r="E28" s="10">
        <f t="shared" si="12"/>
        <v>97.7</v>
      </c>
      <c r="F28" s="10">
        <f t="shared" si="12"/>
        <v>1</v>
      </c>
      <c r="G28" s="139">
        <f t="shared" si="1"/>
        <v>0</v>
      </c>
      <c r="H28" s="21">
        <v>0</v>
      </c>
      <c r="I28" s="21">
        <v>0</v>
      </c>
      <c r="J28" s="139">
        <f t="shared" si="13"/>
        <v>80.2</v>
      </c>
      <c r="K28" s="21">
        <v>79.7</v>
      </c>
      <c r="L28" s="21">
        <v>0.5</v>
      </c>
      <c r="M28" s="139">
        <f t="shared" si="14"/>
        <v>11.399999999999999</v>
      </c>
      <c r="N28" s="21">
        <v>11.2</v>
      </c>
      <c r="O28" s="21">
        <v>0.2</v>
      </c>
      <c r="P28" s="139">
        <f t="shared" si="15"/>
        <v>7.1</v>
      </c>
      <c r="Q28" s="21">
        <v>6.8</v>
      </c>
      <c r="R28" s="21">
        <v>0.3</v>
      </c>
      <c r="S28" s="139">
        <f t="shared" si="16"/>
        <v>0</v>
      </c>
      <c r="T28" s="21">
        <v>0</v>
      </c>
      <c r="U28" s="21">
        <v>0</v>
      </c>
      <c r="V28" s="139">
        <f t="shared" si="17"/>
        <v>0</v>
      </c>
      <c r="W28" s="21">
        <v>0</v>
      </c>
      <c r="X28" s="21">
        <v>0</v>
      </c>
      <c r="Y28" s="140">
        <v>0</v>
      </c>
      <c r="Z28" s="141">
        <f t="shared" si="2"/>
        <v>98.69999999999999</v>
      </c>
      <c r="AA28" s="142">
        <f t="shared" si="3"/>
        <v>98.69999999999999</v>
      </c>
      <c r="AB28" s="19">
        <f t="shared" si="4"/>
        <v>91.6</v>
      </c>
      <c r="AC28" s="20">
        <f t="shared" si="5"/>
        <v>7.1</v>
      </c>
      <c r="AD28" s="143">
        <f t="shared" si="6"/>
        <v>526.315789473684</v>
      </c>
      <c r="AE28" s="40">
        <f t="shared" si="7"/>
        <v>488.4551805044526</v>
      </c>
      <c r="AF28" s="41">
        <f t="shared" si="8"/>
        <v>37.86060896923159</v>
      </c>
      <c r="AG28" s="144">
        <f t="shared" si="9"/>
        <v>526.315789473684</v>
      </c>
      <c r="AH28" s="145">
        <f t="shared" si="10"/>
        <v>0</v>
      </c>
      <c r="AI28" s="24">
        <f t="shared" si="11"/>
        <v>7.193515704154003</v>
      </c>
    </row>
    <row r="29" spans="1:35" s="16" customFormat="1" ht="19.5" customHeight="1">
      <c r="A29" s="17">
        <v>24</v>
      </c>
      <c r="B29" s="15" t="s">
        <v>43</v>
      </c>
      <c r="C29" s="137">
        <v>13082</v>
      </c>
      <c r="D29" s="138">
        <f>G29+J29+M29+P29+S29+V29</f>
        <v>242.10000000000002</v>
      </c>
      <c r="E29" s="10">
        <f>H29+K29+N29+Q29+T29+W29</f>
        <v>229.10000000000002</v>
      </c>
      <c r="F29" s="10">
        <f>L29+I29+O29+R29+U29+X29</f>
        <v>13</v>
      </c>
      <c r="G29" s="139">
        <f>SUM(H29:I29)</f>
        <v>0</v>
      </c>
      <c r="H29" s="21">
        <v>0</v>
      </c>
      <c r="I29" s="21">
        <v>0</v>
      </c>
      <c r="J29" s="139">
        <f>SUM(K29:L29)</f>
        <v>168.3</v>
      </c>
      <c r="K29" s="21">
        <v>163.9</v>
      </c>
      <c r="L29" s="21">
        <v>4.4</v>
      </c>
      <c r="M29" s="139">
        <f>SUM(N29:O29)</f>
        <v>7.300000000000001</v>
      </c>
      <c r="N29" s="21">
        <v>5.9</v>
      </c>
      <c r="O29" s="21">
        <v>1.4</v>
      </c>
      <c r="P29" s="139">
        <f>SUM(Q29:R29)</f>
        <v>63.7</v>
      </c>
      <c r="Q29" s="21">
        <v>56.5</v>
      </c>
      <c r="R29" s="21">
        <v>7.2</v>
      </c>
      <c r="S29" s="139">
        <f>SUM(T29:U29)</f>
        <v>0</v>
      </c>
      <c r="T29" s="21">
        <v>0</v>
      </c>
      <c r="U29" s="21">
        <v>0</v>
      </c>
      <c r="V29" s="139">
        <f>SUM(W29:X29)</f>
        <v>2.8</v>
      </c>
      <c r="W29" s="21">
        <v>2.8</v>
      </c>
      <c r="X29" s="21">
        <v>0</v>
      </c>
      <c r="Y29" s="140">
        <v>63.5</v>
      </c>
      <c r="Z29" s="141">
        <f>D29+Y29</f>
        <v>305.6</v>
      </c>
      <c r="AA29" s="148">
        <f>SUM(AB29:AC29)</f>
        <v>242.10000000000002</v>
      </c>
      <c r="AB29" s="18">
        <f>G29+J29+M29+S29+V29</f>
        <v>178.40000000000003</v>
      </c>
      <c r="AC29" s="45">
        <f>P29</f>
        <v>63.7</v>
      </c>
      <c r="AD29" s="143">
        <f t="shared" si="6"/>
        <v>616.878153187586</v>
      </c>
      <c r="AE29" s="40">
        <f t="shared" si="7"/>
        <v>454.56861845793213</v>
      </c>
      <c r="AF29" s="41">
        <f t="shared" si="8"/>
        <v>162.309534729654</v>
      </c>
      <c r="AG29" s="144">
        <f t="shared" si="9"/>
        <v>778.6780818427355</v>
      </c>
      <c r="AH29" s="145">
        <f t="shared" si="10"/>
        <v>161.79992865514956</v>
      </c>
      <c r="AI29" s="24">
        <f>AC29*100/AA29</f>
        <v>26.311441553077238</v>
      </c>
    </row>
    <row r="30" spans="1:35" s="16" customFormat="1" ht="19.5" customHeight="1">
      <c r="A30" s="17">
        <v>25</v>
      </c>
      <c r="B30" s="15" t="s">
        <v>44</v>
      </c>
      <c r="C30" s="137">
        <v>17235</v>
      </c>
      <c r="D30" s="138">
        <f t="shared" si="12"/>
        <v>312.40000000000003</v>
      </c>
      <c r="E30" s="10">
        <f t="shared" si="12"/>
        <v>296.6</v>
      </c>
      <c r="F30" s="10">
        <f t="shared" si="12"/>
        <v>15.8</v>
      </c>
      <c r="G30" s="139">
        <f t="shared" si="1"/>
        <v>0</v>
      </c>
      <c r="H30" s="21">
        <v>0</v>
      </c>
      <c r="I30" s="21">
        <v>0</v>
      </c>
      <c r="J30" s="139">
        <f t="shared" si="13"/>
        <v>267.8</v>
      </c>
      <c r="K30" s="21">
        <v>260.5</v>
      </c>
      <c r="L30" s="21">
        <v>7.3</v>
      </c>
      <c r="M30" s="139">
        <f t="shared" si="14"/>
        <v>12.1</v>
      </c>
      <c r="N30" s="21">
        <v>9.6</v>
      </c>
      <c r="O30" s="21">
        <v>2.5</v>
      </c>
      <c r="P30" s="139">
        <f t="shared" si="15"/>
        <v>26.2</v>
      </c>
      <c r="Q30" s="21">
        <v>26.2</v>
      </c>
      <c r="R30" s="21">
        <v>0</v>
      </c>
      <c r="S30" s="139">
        <f t="shared" si="16"/>
        <v>0</v>
      </c>
      <c r="T30" s="21">
        <v>0</v>
      </c>
      <c r="U30" s="21">
        <v>0</v>
      </c>
      <c r="V30" s="139">
        <f t="shared" si="17"/>
        <v>6.3</v>
      </c>
      <c r="W30" s="21">
        <v>0.3</v>
      </c>
      <c r="X30" s="21">
        <v>6</v>
      </c>
      <c r="Y30" s="140">
        <v>59.5</v>
      </c>
      <c r="Z30" s="141">
        <f t="shared" si="2"/>
        <v>371.90000000000003</v>
      </c>
      <c r="AA30" s="142">
        <f t="shared" si="3"/>
        <v>312.40000000000003</v>
      </c>
      <c r="AB30" s="19">
        <f t="shared" si="4"/>
        <v>286.20000000000005</v>
      </c>
      <c r="AC30" s="20">
        <f t="shared" si="5"/>
        <v>26.2</v>
      </c>
      <c r="AD30" s="143">
        <f t="shared" si="6"/>
        <v>604.1968861812204</v>
      </c>
      <c r="AE30" s="40">
        <f t="shared" si="7"/>
        <v>553.5248041775458</v>
      </c>
      <c r="AF30" s="41">
        <f t="shared" si="8"/>
        <v>50.67208200367469</v>
      </c>
      <c r="AG30" s="144">
        <f t="shared" si="9"/>
        <v>719.2727976017794</v>
      </c>
      <c r="AH30" s="145">
        <f t="shared" si="10"/>
        <v>115.07591142055894</v>
      </c>
      <c r="AI30" s="24">
        <f t="shared" si="11"/>
        <v>8.386683738796414</v>
      </c>
    </row>
    <row r="31" spans="1:35" s="16" customFormat="1" ht="19.5" customHeight="1">
      <c r="A31" s="17">
        <v>26</v>
      </c>
      <c r="B31" s="15" t="s">
        <v>115</v>
      </c>
      <c r="C31" s="137">
        <v>10818</v>
      </c>
      <c r="D31" s="138">
        <f t="shared" si="12"/>
        <v>163.89999999999998</v>
      </c>
      <c r="E31" s="10">
        <f t="shared" si="12"/>
        <v>162.2</v>
      </c>
      <c r="F31" s="10">
        <f t="shared" si="12"/>
        <v>1.7</v>
      </c>
      <c r="G31" s="139">
        <f t="shared" si="1"/>
        <v>0</v>
      </c>
      <c r="H31" s="21">
        <v>0</v>
      </c>
      <c r="I31" s="21">
        <v>0</v>
      </c>
      <c r="J31" s="139">
        <f t="shared" si="13"/>
        <v>124.6</v>
      </c>
      <c r="K31" s="21">
        <v>124</v>
      </c>
      <c r="L31" s="21">
        <v>0.6</v>
      </c>
      <c r="M31" s="139">
        <f t="shared" si="14"/>
        <v>9</v>
      </c>
      <c r="N31" s="21">
        <v>8.6</v>
      </c>
      <c r="O31" s="21">
        <v>0.4</v>
      </c>
      <c r="P31" s="139">
        <f t="shared" si="15"/>
        <v>29.6</v>
      </c>
      <c r="Q31" s="21">
        <v>29.6</v>
      </c>
      <c r="R31" s="21">
        <v>0</v>
      </c>
      <c r="S31" s="139">
        <f t="shared" si="16"/>
        <v>0</v>
      </c>
      <c r="T31" s="21">
        <v>0</v>
      </c>
      <c r="U31" s="21">
        <v>0</v>
      </c>
      <c r="V31" s="139">
        <f t="shared" si="17"/>
        <v>0.7</v>
      </c>
      <c r="W31" s="21">
        <v>0</v>
      </c>
      <c r="X31" s="21">
        <v>0.7</v>
      </c>
      <c r="Y31" s="140">
        <v>71.4</v>
      </c>
      <c r="Z31" s="141">
        <f t="shared" si="2"/>
        <v>235.29999999999998</v>
      </c>
      <c r="AA31" s="142">
        <f t="shared" si="3"/>
        <v>163.89999999999998</v>
      </c>
      <c r="AB31" s="19">
        <f t="shared" si="4"/>
        <v>134.29999999999998</v>
      </c>
      <c r="AC31" s="20">
        <f t="shared" si="5"/>
        <v>29.6</v>
      </c>
      <c r="AD31" s="143">
        <f t="shared" si="6"/>
        <v>505.0224933752387</v>
      </c>
      <c r="AE31" s="40">
        <f t="shared" si="7"/>
        <v>413.8164787083256</v>
      </c>
      <c r="AF31" s="41">
        <f t="shared" si="8"/>
        <v>91.20601466691318</v>
      </c>
      <c r="AG31" s="144">
        <f t="shared" si="9"/>
        <v>725.0261909163739</v>
      </c>
      <c r="AH31" s="145">
        <f t="shared" si="10"/>
        <v>220.00369754113515</v>
      </c>
      <c r="AI31" s="24">
        <f t="shared" si="11"/>
        <v>18.059792556436854</v>
      </c>
    </row>
    <row r="32" spans="1:35" s="16" customFormat="1" ht="19.5" customHeight="1">
      <c r="A32" s="17">
        <v>27</v>
      </c>
      <c r="B32" s="15" t="s">
        <v>46</v>
      </c>
      <c r="C32" s="137">
        <v>3831</v>
      </c>
      <c r="D32" s="138">
        <f t="shared" si="12"/>
        <v>58</v>
      </c>
      <c r="E32" s="10">
        <f t="shared" si="12"/>
        <v>57.7</v>
      </c>
      <c r="F32" s="10">
        <f t="shared" si="12"/>
        <v>0.3</v>
      </c>
      <c r="G32" s="139">
        <f>SUM(H32:I32)</f>
        <v>0</v>
      </c>
      <c r="H32" s="21">
        <v>0</v>
      </c>
      <c r="I32" s="21">
        <v>0</v>
      </c>
      <c r="J32" s="139">
        <f>SUM(K32:L32)</f>
        <v>46</v>
      </c>
      <c r="K32" s="21">
        <v>45.7</v>
      </c>
      <c r="L32" s="21">
        <v>0.3</v>
      </c>
      <c r="M32" s="139">
        <f>SUM(N32:O32)</f>
        <v>2.7</v>
      </c>
      <c r="N32" s="21">
        <v>2.7</v>
      </c>
      <c r="O32" s="21">
        <v>0</v>
      </c>
      <c r="P32" s="139">
        <f>SUM(Q32:R32)</f>
        <v>7.8</v>
      </c>
      <c r="Q32" s="21">
        <v>7.8</v>
      </c>
      <c r="R32" s="21">
        <v>0</v>
      </c>
      <c r="S32" s="139">
        <f>SUM(T32:U32)</f>
        <v>0</v>
      </c>
      <c r="T32" s="21">
        <v>0</v>
      </c>
      <c r="U32" s="21">
        <v>0</v>
      </c>
      <c r="V32" s="139">
        <f>SUM(W32:X32)</f>
        <v>1.5</v>
      </c>
      <c r="W32" s="21">
        <v>1.5</v>
      </c>
      <c r="X32" s="21">
        <v>0</v>
      </c>
      <c r="Y32" s="140">
        <v>18.3</v>
      </c>
      <c r="Z32" s="141">
        <f>D32+Y32</f>
        <v>76.3</v>
      </c>
      <c r="AA32" s="142">
        <f>SUM(AB32:AC32)</f>
        <v>58</v>
      </c>
      <c r="AB32" s="19">
        <f>G32+J32+M32+S32+V32</f>
        <v>50.2</v>
      </c>
      <c r="AC32" s="20">
        <f>P32</f>
        <v>7.8</v>
      </c>
      <c r="AD32" s="143">
        <f t="shared" si="6"/>
        <v>504.6550073958062</v>
      </c>
      <c r="AE32" s="40">
        <f t="shared" si="7"/>
        <v>436.78760984947365</v>
      </c>
      <c r="AF32" s="41">
        <f t="shared" si="8"/>
        <v>67.86739754633254</v>
      </c>
      <c r="AG32" s="144">
        <f t="shared" si="9"/>
        <v>663.8823631775863</v>
      </c>
      <c r="AH32" s="145">
        <f t="shared" si="10"/>
        <v>159.22735578178023</v>
      </c>
      <c r="AI32" s="24">
        <f>AC32*100/AA32</f>
        <v>13.448275862068966</v>
      </c>
    </row>
    <row r="33" spans="1:35" s="13" customFormat="1" ht="19.5" customHeight="1">
      <c r="A33" s="14">
        <v>28</v>
      </c>
      <c r="B33" s="15" t="s">
        <v>55</v>
      </c>
      <c r="C33" s="137">
        <v>2986</v>
      </c>
      <c r="D33" s="138">
        <f t="shared" si="12"/>
        <v>78.2</v>
      </c>
      <c r="E33" s="10">
        <f t="shared" si="12"/>
        <v>69.5</v>
      </c>
      <c r="F33" s="10">
        <f t="shared" si="12"/>
        <v>8.700000000000001</v>
      </c>
      <c r="G33" s="139">
        <f t="shared" si="1"/>
        <v>0</v>
      </c>
      <c r="H33" s="21">
        <v>0</v>
      </c>
      <c r="I33" s="21">
        <v>0</v>
      </c>
      <c r="J33" s="139">
        <f t="shared" si="13"/>
        <v>66.8</v>
      </c>
      <c r="K33" s="18">
        <v>58.9</v>
      </c>
      <c r="L33" s="18">
        <v>7.9</v>
      </c>
      <c r="M33" s="139">
        <f t="shared" si="14"/>
        <v>6.7</v>
      </c>
      <c r="N33" s="18">
        <v>6.2</v>
      </c>
      <c r="O33" s="18">
        <v>0.5</v>
      </c>
      <c r="P33" s="139">
        <f t="shared" si="15"/>
        <v>4.7</v>
      </c>
      <c r="Q33" s="18">
        <v>4.4</v>
      </c>
      <c r="R33" s="18">
        <v>0.3</v>
      </c>
      <c r="S33" s="139">
        <f t="shared" si="16"/>
        <v>0</v>
      </c>
      <c r="T33" s="18">
        <v>0</v>
      </c>
      <c r="U33" s="18">
        <v>0</v>
      </c>
      <c r="V33" s="139">
        <f t="shared" si="17"/>
        <v>0</v>
      </c>
      <c r="W33" s="18">
        <v>0</v>
      </c>
      <c r="X33" s="18">
        <v>0</v>
      </c>
      <c r="Y33" s="140">
        <v>25.7</v>
      </c>
      <c r="Z33" s="141">
        <f>D33+Y33</f>
        <v>103.9</v>
      </c>
      <c r="AA33" s="142">
        <f t="shared" si="3"/>
        <v>78.2</v>
      </c>
      <c r="AB33" s="19">
        <f t="shared" si="4"/>
        <v>73.5</v>
      </c>
      <c r="AC33" s="20">
        <f t="shared" si="5"/>
        <v>4.7</v>
      </c>
      <c r="AD33" s="143">
        <f t="shared" si="6"/>
        <v>872.9627148917169</v>
      </c>
      <c r="AE33" s="40">
        <f t="shared" si="7"/>
        <v>820.4956463496316</v>
      </c>
      <c r="AF33" s="41">
        <f t="shared" si="8"/>
        <v>52.467068542085286</v>
      </c>
      <c r="AG33" s="144">
        <f t="shared" si="9"/>
        <v>1159.8571109622683</v>
      </c>
      <c r="AH33" s="145">
        <f t="shared" si="10"/>
        <v>286.89439607055147</v>
      </c>
      <c r="AI33" s="24">
        <f t="shared" si="11"/>
        <v>6.010230179028133</v>
      </c>
    </row>
    <row r="34" spans="1:35" s="13" customFormat="1" ht="19.5" customHeight="1">
      <c r="A34" s="17">
        <v>29</v>
      </c>
      <c r="B34" s="15" t="s">
        <v>49</v>
      </c>
      <c r="C34" s="137">
        <v>10429</v>
      </c>
      <c r="D34" s="138">
        <f t="shared" si="12"/>
        <v>138.4</v>
      </c>
      <c r="E34" s="10">
        <f t="shared" si="12"/>
        <v>134.8</v>
      </c>
      <c r="F34" s="10">
        <f t="shared" si="12"/>
        <v>3.6</v>
      </c>
      <c r="G34" s="139">
        <f t="shared" si="1"/>
        <v>0</v>
      </c>
      <c r="H34" s="21">
        <v>0</v>
      </c>
      <c r="I34" s="21">
        <v>0</v>
      </c>
      <c r="J34" s="139">
        <f t="shared" si="13"/>
        <v>105</v>
      </c>
      <c r="K34" s="18">
        <v>104.4</v>
      </c>
      <c r="L34" s="18">
        <v>0.6</v>
      </c>
      <c r="M34" s="139">
        <f t="shared" si="14"/>
        <v>6.6</v>
      </c>
      <c r="N34" s="18">
        <v>5.8</v>
      </c>
      <c r="O34" s="21">
        <v>0.8</v>
      </c>
      <c r="P34" s="139">
        <f t="shared" si="15"/>
        <v>25.400000000000002</v>
      </c>
      <c r="Q34" s="18">
        <v>24.6</v>
      </c>
      <c r="R34" s="18">
        <v>0.8</v>
      </c>
      <c r="S34" s="139">
        <f t="shared" si="16"/>
        <v>0</v>
      </c>
      <c r="T34" s="18">
        <v>0</v>
      </c>
      <c r="U34" s="18">
        <v>0</v>
      </c>
      <c r="V34" s="139">
        <f t="shared" si="17"/>
        <v>1.4</v>
      </c>
      <c r="W34" s="18">
        <v>0</v>
      </c>
      <c r="X34" s="18">
        <v>1.4</v>
      </c>
      <c r="Y34" s="140">
        <v>33.4</v>
      </c>
      <c r="Z34" s="141">
        <f t="shared" si="2"/>
        <v>171.8</v>
      </c>
      <c r="AA34" s="142">
        <f t="shared" si="3"/>
        <v>138.4</v>
      </c>
      <c r="AB34" s="19">
        <f t="shared" si="4"/>
        <v>113</v>
      </c>
      <c r="AC34" s="20">
        <f t="shared" si="5"/>
        <v>25.400000000000002</v>
      </c>
      <c r="AD34" s="143">
        <f t="shared" si="6"/>
        <v>442.3562501997635</v>
      </c>
      <c r="AE34" s="40">
        <f t="shared" si="7"/>
        <v>361.1723719116566</v>
      </c>
      <c r="AF34" s="41">
        <f t="shared" si="8"/>
        <v>81.18387828810688</v>
      </c>
      <c r="AG34" s="144">
        <f t="shared" si="9"/>
        <v>549.1098539329435</v>
      </c>
      <c r="AH34" s="145">
        <f t="shared" si="10"/>
        <v>106.75360373317992</v>
      </c>
      <c r="AI34" s="24">
        <f t="shared" si="11"/>
        <v>18.352601156069362</v>
      </c>
    </row>
    <row r="35" spans="1:35" s="16" customFormat="1" ht="19.5" customHeight="1">
      <c r="A35" s="17">
        <v>30</v>
      </c>
      <c r="B35" s="15" t="s">
        <v>50</v>
      </c>
      <c r="C35" s="137">
        <v>4627</v>
      </c>
      <c r="D35" s="138">
        <f>G35+J35+M35+P35+S35+V35</f>
        <v>76.30000000000001</v>
      </c>
      <c r="E35" s="10">
        <f>H35+K35+N35+Q35+T35+W35</f>
        <v>70.9</v>
      </c>
      <c r="F35" s="10">
        <f>I35+L35+O35+R35+U35+X35</f>
        <v>5.3999999999999995</v>
      </c>
      <c r="G35" s="139">
        <f>SUM(H35:I35)</f>
        <v>0</v>
      </c>
      <c r="H35" s="21">
        <v>0</v>
      </c>
      <c r="I35" s="21">
        <v>0</v>
      </c>
      <c r="J35" s="139">
        <f>SUM(K35:L35)</f>
        <v>64.10000000000001</v>
      </c>
      <c r="K35" s="18">
        <v>61.2</v>
      </c>
      <c r="L35" s="18">
        <v>2.9</v>
      </c>
      <c r="M35" s="139">
        <f>SUM(N35:O35)</f>
        <v>5.5</v>
      </c>
      <c r="N35" s="18">
        <v>3.2</v>
      </c>
      <c r="O35" s="21">
        <v>2.3</v>
      </c>
      <c r="P35" s="139">
        <f>SUM(Q35:R35)</f>
        <v>6.7</v>
      </c>
      <c r="Q35" s="18">
        <v>6.5</v>
      </c>
      <c r="R35" s="18">
        <v>0.2</v>
      </c>
      <c r="S35" s="139">
        <f>SUM(T35:U35)</f>
        <v>0</v>
      </c>
      <c r="T35" s="18">
        <v>0</v>
      </c>
      <c r="U35" s="18">
        <v>0</v>
      </c>
      <c r="V35" s="139">
        <f>SUM(W35:X35)</f>
        <v>0</v>
      </c>
      <c r="W35" s="18">
        <v>0</v>
      </c>
      <c r="X35" s="18">
        <v>0</v>
      </c>
      <c r="Y35" s="140">
        <v>61.5</v>
      </c>
      <c r="Z35" s="141">
        <f>D35+Y35</f>
        <v>137.8</v>
      </c>
      <c r="AA35" s="142">
        <f t="shared" si="3"/>
        <v>76.30000000000001</v>
      </c>
      <c r="AB35" s="19">
        <f>G35+J35+M35+S35+V35</f>
        <v>69.60000000000001</v>
      </c>
      <c r="AC35" s="20">
        <f>P35</f>
        <v>6.7</v>
      </c>
      <c r="AD35" s="143">
        <f t="shared" si="6"/>
        <v>549.6722138174484</v>
      </c>
      <c r="AE35" s="40">
        <f t="shared" si="7"/>
        <v>501.40479792522154</v>
      </c>
      <c r="AF35" s="41">
        <f t="shared" si="8"/>
        <v>48.26741589222678</v>
      </c>
      <c r="AG35" s="144">
        <f t="shared" si="9"/>
        <v>992.723867156545</v>
      </c>
      <c r="AH35" s="145">
        <f t="shared" si="10"/>
        <v>443.0516533390966</v>
      </c>
      <c r="AI35" s="24">
        <f>AC35*100/AA35</f>
        <v>8.781127129750981</v>
      </c>
    </row>
    <row r="36" spans="1:35" s="13" customFormat="1" ht="19.5" customHeight="1">
      <c r="A36" s="17">
        <v>31</v>
      </c>
      <c r="B36" s="15" t="s">
        <v>116</v>
      </c>
      <c r="C36" s="137">
        <v>6488</v>
      </c>
      <c r="D36" s="138">
        <f t="shared" si="12"/>
        <v>104.30000000000001</v>
      </c>
      <c r="E36" s="10">
        <f t="shared" si="12"/>
        <v>103.5</v>
      </c>
      <c r="F36" s="10">
        <f t="shared" si="12"/>
        <v>0.8</v>
      </c>
      <c r="G36" s="139">
        <f t="shared" si="1"/>
        <v>0</v>
      </c>
      <c r="H36" s="21">
        <v>0</v>
      </c>
      <c r="I36" s="18">
        <v>0</v>
      </c>
      <c r="J36" s="139">
        <f t="shared" si="13"/>
        <v>80.8</v>
      </c>
      <c r="K36" s="18">
        <v>80.5</v>
      </c>
      <c r="L36" s="18">
        <v>0.3</v>
      </c>
      <c r="M36" s="139">
        <f t="shared" si="14"/>
        <v>4.4</v>
      </c>
      <c r="N36" s="18">
        <v>4.4</v>
      </c>
      <c r="O36" s="18">
        <v>0</v>
      </c>
      <c r="P36" s="139">
        <f t="shared" si="15"/>
        <v>11.9</v>
      </c>
      <c r="Q36" s="18">
        <v>11.8</v>
      </c>
      <c r="R36" s="18">
        <v>0.1</v>
      </c>
      <c r="S36" s="139">
        <f t="shared" si="16"/>
        <v>0</v>
      </c>
      <c r="T36" s="18">
        <v>0</v>
      </c>
      <c r="U36" s="18">
        <v>0</v>
      </c>
      <c r="V36" s="139">
        <f t="shared" si="17"/>
        <v>7.2</v>
      </c>
      <c r="W36" s="18">
        <v>6.8</v>
      </c>
      <c r="X36" s="18">
        <v>0.4</v>
      </c>
      <c r="Y36" s="140">
        <v>28.6</v>
      </c>
      <c r="Z36" s="141">
        <f t="shared" si="2"/>
        <v>132.9</v>
      </c>
      <c r="AA36" s="142">
        <f t="shared" si="3"/>
        <v>104.30000000000001</v>
      </c>
      <c r="AB36" s="19">
        <f t="shared" si="4"/>
        <v>92.4</v>
      </c>
      <c r="AC36" s="20">
        <f t="shared" si="5"/>
        <v>11.9</v>
      </c>
      <c r="AD36" s="143">
        <f t="shared" si="6"/>
        <v>535.8610768598439</v>
      </c>
      <c r="AE36" s="40">
        <f t="shared" si="7"/>
        <v>474.72256473489523</v>
      </c>
      <c r="AF36" s="41">
        <f t="shared" si="8"/>
        <v>61.13851212494862</v>
      </c>
      <c r="AG36" s="144">
        <f t="shared" si="9"/>
        <v>682.7990135635018</v>
      </c>
      <c r="AH36" s="145">
        <f t="shared" si="10"/>
        <v>146.93793670365804</v>
      </c>
      <c r="AI36" s="24">
        <f t="shared" si="11"/>
        <v>11.40939597315436</v>
      </c>
    </row>
    <row r="37" spans="1:35" s="13" customFormat="1" ht="19.5" customHeight="1">
      <c r="A37" s="17">
        <v>32</v>
      </c>
      <c r="B37" s="15" t="s">
        <v>117</v>
      </c>
      <c r="C37" s="137">
        <v>18820</v>
      </c>
      <c r="D37" s="138">
        <f t="shared" si="12"/>
        <v>295.50000000000006</v>
      </c>
      <c r="E37" s="10">
        <f t="shared" si="12"/>
        <v>254.9</v>
      </c>
      <c r="F37" s="10">
        <f t="shared" si="12"/>
        <v>40.6</v>
      </c>
      <c r="G37" s="139">
        <f t="shared" si="1"/>
        <v>0</v>
      </c>
      <c r="H37" s="18">
        <v>0</v>
      </c>
      <c r="I37" s="18">
        <v>0</v>
      </c>
      <c r="J37" s="139">
        <f t="shared" si="13"/>
        <v>228.70000000000002</v>
      </c>
      <c r="K37" s="18">
        <v>205.9</v>
      </c>
      <c r="L37" s="18">
        <v>22.8</v>
      </c>
      <c r="M37" s="139">
        <f t="shared" si="14"/>
        <v>34.5</v>
      </c>
      <c r="N37" s="18">
        <v>19.7</v>
      </c>
      <c r="O37" s="18">
        <v>14.8</v>
      </c>
      <c r="P37" s="139">
        <f t="shared" si="15"/>
        <v>32.3</v>
      </c>
      <c r="Q37" s="18">
        <v>29.3</v>
      </c>
      <c r="R37" s="18">
        <v>3</v>
      </c>
      <c r="S37" s="139">
        <f t="shared" si="16"/>
        <v>0</v>
      </c>
      <c r="T37" s="18">
        <v>0</v>
      </c>
      <c r="U37" s="18">
        <v>0</v>
      </c>
      <c r="V37" s="139">
        <f t="shared" si="17"/>
        <v>0</v>
      </c>
      <c r="W37" s="18">
        <v>0</v>
      </c>
      <c r="X37" s="18">
        <v>0</v>
      </c>
      <c r="Y37" s="140">
        <v>64.5</v>
      </c>
      <c r="Z37" s="141">
        <f t="shared" si="2"/>
        <v>360.00000000000006</v>
      </c>
      <c r="AA37" s="142">
        <f t="shared" si="3"/>
        <v>295.50000000000006</v>
      </c>
      <c r="AB37" s="19">
        <f t="shared" si="4"/>
        <v>263.20000000000005</v>
      </c>
      <c r="AC37" s="20">
        <f t="shared" si="5"/>
        <v>32.3</v>
      </c>
      <c r="AD37" s="143">
        <f t="shared" si="6"/>
        <v>523.3793836344316</v>
      </c>
      <c r="AE37" s="40">
        <f t="shared" si="7"/>
        <v>466.1707403471485</v>
      </c>
      <c r="AF37" s="41">
        <f t="shared" si="8"/>
        <v>57.208643287283024</v>
      </c>
      <c r="AG37" s="144">
        <f t="shared" si="9"/>
        <v>637.6195536663125</v>
      </c>
      <c r="AH37" s="145">
        <f t="shared" si="10"/>
        <v>114.24017003188098</v>
      </c>
      <c r="AI37" s="24">
        <f t="shared" si="11"/>
        <v>10.930626057529608</v>
      </c>
    </row>
    <row r="38" spans="1:35" s="13" customFormat="1" ht="19.5" customHeight="1" thickBot="1">
      <c r="A38" s="25">
        <v>33</v>
      </c>
      <c r="B38" s="26" t="s">
        <v>53</v>
      </c>
      <c r="C38" s="149">
        <v>14159</v>
      </c>
      <c r="D38" s="150">
        <f t="shared" si="12"/>
        <v>227.5</v>
      </c>
      <c r="E38" s="27">
        <f t="shared" si="12"/>
        <v>215.3</v>
      </c>
      <c r="F38" s="27">
        <f t="shared" si="12"/>
        <v>12.2</v>
      </c>
      <c r="G38" s="151">
        <f t="shared" si="1"/>
        <v>0</v>
      </c>
      <c r="H38" s="27">
        <v>0</v>
      </c>
      <c r="I38" s="27">
        <v>0</v>
      </c>
      <c r="J38" s="151">
        <f t="shared" si="13"/>
        <v>164.9</v>
      </c>
      <c r="K38" s="27">
        <v>163.3</v>
      </c>
      <c r="L38" s="27">
        <v>1.6</v>
      </c>
      <c r="M38" s="151">
        <f t="shared" si="14"/>
        <v>6.6</v>
      </c>
      <c r="N38" s="27">
        <v>5.8</v>
      </c>
      <c r="O38" s="27">
        <v>0.8</v>
      </c>
      <c r="P38" s="151">
        <f t="shared" si="15"/>
        <v>34.900000000000006</v>
      </c>
      <c r="Q38" s="27">
        <v>34.7</v>
      </c>
      <c r="R38" s="27">
        <v>0.2</v>
      </c>
      <c r="S38" s="151">
        <f t="shared" si="16"/>
        <v>0</v>
      </c>
      <c r="T38" s="27">
        <v>0</v>
      </c>
      <c r="U38" s="27">
        <v>0</v>
      </c>
      <c r="V38" s="151">
        <f t="shared" si="17"/>
        <v>21.1</v>
      </c>
      <c r="W38" s="27">
        <v>11.5</v>
      </c>
      <c r="X38" s="27">
        <v>9.6</v>
      </c>
      <c r="Y38" s="152">
        <v>61.6</v>
      </c>
      <c r="Z38" s="153">
        <f t="shared" si="2"/>
        <v>289.1</v>
      </c>
      <c r="AA38" s="154">
        <f t="shared" si="3"/>
        <v>227.5</v>
      </c>
      <c r="AB38" s="28">
        <f t="shared" si="4"/>
        <v>192.6</v>
      </c>
      <c r="AC38" s="29">
        <f t="shared" si="5"/>
        <v>34.900000000000006</v>
      </c>
      <c r="AD38" s="155">
        <f t="shared" si="6"/>
        <v>535.5839630859053</v>
      </c>
      <c r="AE38" s="42">
        <f t="shared" si="7"/>
        <v>453.42185182569386</v>
      </c>
      <c r="AF38" s="43">
        <f t="shared" si="8"/>
        <v>82.16211126021142</v>
      </c>
      <c r="AG38" s="156">
        <f t="shared" si="9"/>
        <v>680.603620783012</v>
      </c>
      <c r="AH38" s="157">
        <f t="shared" si="10"/>
        <v>145.01965769710665</v>
      </c>
      <c r="AI38" s="44">
        <f t="shared" si="11"/>
        <v>15.340659340659343</v>
      </c>
    </row>
    <row r="39" spans="1:34" s="13" customFormat="1" ht="15" customHeight="1">
      <c r="A39" s="30"/>
      <c r="C39" s="30"/>
      <c r="D39" s="55"/>
      <c r="E39" s="31"/>
      <c r="F39" s="31"/>
      <c r="AD39" s="32"/>
      <c r="AE39" s="32"/>
      <c r="AF39" s="32"/>
      <c r="AG39" s="32"/>
      <c r="AH39" s="32"/>
    </row>
    <row r="40" spans="1:34" s="13" customFormat="1" ht="15" customHeight="1">
      <c r="A40" s="30"/>
      <c r="C40" s="30"/>
      <c r="D40" s="55"/>
      <c r="E40" s="31"/>
      <c r="F40" s="31"/>
      <c r="AD40" s="32"/>
      <c r="AE40" s="32"/>
      <c r="AF40" s="32"/>
      <c r="AG40" s="32"/>
      <c r="AH40" s="32"/>
    </row>
    <row r="41" spans="1:34" s="13" customFormat="1" ht="15" customHeight="1">
      <c r="A41" s="30"/>
      <c r="C41" s="30"/>
      <c r="D41" s="46"/>
      <c r="E41" s="31"/>
      <c r="F41" s="31"/>
      <c r="AD41" s="32"/>
      <c r="AE41" s="32"/>
      <c r="AF41" s="32"/>
      <c r="AG41" s="32"/>
      <c r="AH41" s="32"/>
    </row>
    <row r="42" spans="1:34" s="13" customFormat="1" ht="15" customHeight="1">
      <c r="A42" s="30"/>
      <c r="C42" s="30"/>
      <c r="D42" s="46"/>
      <c r="E42" s="31"/>
      <c r="F42" s="31"/>
      <c r="AD42" s="32"/>
      <c r="AE42" s="32"/>
      <c r="AF42" s="32"/>
      <c r="AG42" s="32"/>
      <c r="AH42" s="32"/>
    </row>
    <row r="43" spans="1:34" s="13" customFormat="1" ht="15" customHeight="1">
      <c r="A43" s="30"/>
      <c r="C43" s="30"/>
      <c r="D43" s="46"/>
      <c r="E43" s="31"/>
      <c r="F43" s="31"/>
      <c r="AD43" s="32"/>
      <c r="AE43" s="32"/>
      <c r="AF43" s="32"/>
      <c r="AG43" s="32"/>
      <c r="AH43" s="32"/>
    </row>
    <row r="44" spans="1:34" s="13" customFormat="1" ht="15" customHeight="1">
      <c r="A44" s="30"/>
      <c r="C44" s="30"/>
      <c r="D44" s="46"/>
      <c r="E44" s="31"/>
      <c r="F44" s="31"/>
      <c r="AD44" s="32"/>
      <c r="AE44" s="32"/>
      <c r="AF44" s="32"/>
      <c r="AG44" s="32"/>
      <c r="AH44" s="32"/>
    </row>
    <row r="45" spans="1:34" s="13" customFormat="1" ht="15" customHeight="1">
      <c r="A45" s="30"/>
      <c r="C45" s="30"/>
      <c r="D45" s="46"/>
      <c r="E45" s="31"/>
      <c r="F45" s="31"/>
      <c r="AD45" s="32"/>
      <c r="AE45" s="32"/>
      <c r="AF45" s="32"/>
      <c r="AG45" s="32"/>
      <c r="AH45" s="32"/>
    </row>
    <row r="46" spans="1:34" s="13" customFormat="1" ht="15" customHeight="1">
      <c r="A46" s="30"/>
      <c r="C46" s="30"/>
      <c r="D46" s="46"/>
      <c r="E46" s="31"/>
      <c r="F46" s="31"/>
      <c r="AD46" s="32"/>
      <c r="AE46" s="32"/>
      <c r="AF46" s="32"/>
      <c r="AG46" s="32"/>
      <c r="AH46" s="32"/>
    </row>
    <row r="47" spans="1:34" s="13" customFormat="1" ht="15" customHeight="1">
      <c r="A47" s="30"/>
      <c r="C47" s="30"/>
      <c r="D47" s="46"/>
      <c r="E47" s="31"/>
      <c r="F47" s="31"/>
      <c r="AD47" s="32"/>
      <c r="AE47" s="32"/>
      <c r="AF47" s="32"/>
      <c r="AG47" s="32"/>
      <c r="AH47" s="32"/>
    </row>
    <row r="48" spans="1:34" s="13" customFormat="1" ht="15" customHeight="1">
      <c r="A48" s="30"/>
      <c r="C48" s="30"/>
      <c r="D48" s="46"/>
      <c r="E48" s="31"/>
      <c r="F48" s="31"/>
      <c r="AD48" s="32"/>
      <c r="AE48" s="32"/>
      <c r="AF48" s="32"/>
      <c r="AG48" s="32"/>
      <c r="AH48" s="32"/>
    </row>
    <row r="49" spans="1:34" s="13" customFormat="1" ht="15" customHeight="1">
      <c r="A49" s="30"/>
      <c r="C49" s="30"/>
      <c r="D49" s="46"/>
      <c r="E49" s="31"/>
      <c r="F49" s="31"/>
      <c r="AD49" s="32"/>
      <c r="AE49" s="32"/>
      <c r="AF49" s="32"/>
      <c r="AG49" s="32"/>
      <c r="AH49" s="32"/>
    </row>
    <row r="50" spans="1:34" s="13" customFormat="1" ht="15" customHeight="1">
      <c r="A50" s="30"/>
      <c r="C50" s="30"/>
      <c r="D50" s="46"/>
      <c r="E50" s="31"/>
      <c r="F50" s="31"/>
      <c r="AD50" s="32"/>
      <c r="AE50" s="32"/>
      <c r="AF50" s="32"/>
      <c r="AG50" s="32"/>
      <c r="AH50" s="32"/>
    </row>
    <row r="51" spans="1:34" s="13" customFormat="1" ht="15" customHeight="1">
      <c r="A51" s="30"/>
      <c r="C51" s="30"/>
      <c r="D51" s="46"/>
      <c r="E51" s="31"/>
      <c r="F51" s="31"/>
      <c r="AD51" s="32"/>
      <c r="AE51" s="32"/>
      <c r="AF51" s="32"/>
      <c r="AG51" s="32"/>
      <c r="AH51" s="32"/>
    </row>
    <row r="52" spans="1:34" s="13" customFormat="1" ht="15" customHeight="1">
      <c r="A52" s="30"/>
      <c r="C52" s="30"/>
      <c r="D52" s="46"/>
      <c r="E52" s="31"/>
      <c r="F52" s="31"/>
      <c r="AD52" s="32"/>
      <c r="AE52" s="32"/>
      <c r="AF52" s="32"/>
      <c r="AG52" s="32"/>
      <c r="AH52" s="32"/>
    </row>
    <row r="53" spans="1:34" s="13" customFormat="1" ht="15" customHeight="1">
      <c r="A53" s="30"/>
      <c r="C53" s="30"/>
      <c r="D53" s="46"/>
      <c r="E53" s="31"/>
      <c r="F53" s="31"/>
      <c r="AD53" s="32"/>
      <c r="AE53" s="32"/>
      <c r="AF53" s="32"/>
      <c r="AG53" s="32"/>
      <c r="AH53" s="32"/>
    </row>
    <row r="54" spans="1:34" s="13" customFormat="1" ht="15" customHeight="1">
      <c r="A54" s="30"/>
      <c r="C54" s="30"/>
      <c r="D54" s="46"/>
      <c r="E54" s="31"/>
      <c r="F54" s="31"/>
      <c r="AD54" s="32"/>
      <c r="AE54" s="32"/>
      <c r="AF54" s="32"/>
      <c r="AG54" s="32"/>
      <c r="AH54" s="32"/>
    </row>
    <row r="55" spans="1:34" s="13" customFormat="1" ht="15" customHeight="1">
      <c r="A55" s="30"/>
      <c r="C55" s="30"/>
      <c r="D55" s="46"/>
      <c r="E55" s="31"/>
      <c r="F55" s="31"/>
      <c r="AD55" s="32"/>
      <c r="AE55" s="32"/>
      <c r="AF55" s="32"/>
      <c r="AG55" s="32"/>
      <c r="AH55" s="32"/>
    </row>
    <row r="56" spans="1:34" s="13" customFormat="1" ht="15" customHeight="1">
      <c r="A56" s="30"/>
      <c r="C56" s="30"/>
      <c r="D56" s="46"/>
      <c r="E56" s="31"/>
      <c r="F56" s="31"/>
      <c r="AD56" s="32"/>
      <c r="AE56" s="32"/>
      <c r="AF56" s="32"/>
      <c r="AG56" s="32"/>
      <c r="AH56" s="32"/>
    </row>
    <row r="57" spans="1:34" s="13" customFormat="1" ht="15" customHeight="1">
      <c r="A57" s="30"/>
      <c r="C57" s="30"/>
      <c r="D57" s="46"/>
      <c r="E57" s="31"/>
      <c r="F57" s="31"/>
      <c r="AD57" s="32"/>
      <c r="AE57" s="32"/>
      <c r="AF57" s="32"/>
      <c r="AG57" s="32"/>
      <c r="AH57" s="32"/>
    </row>
    <row r="58" spans="1:34" s="13" customFormat="1" ht="15" customHeight="1">
      <c r="A58" s="30"/>
      <c r="C58" s="30"/>
      <c r="D58" s="46"/>
      <c r="E58" s="31"/>
      <c r="F58" s="31"/>
      <c r="AD58" s="32"/>
      <c r="AE58" s="32"/>
      <c r="AF58" s="32"/>
      <c r="AG58" s="32"/>
      <c r="AH58" s="32"/>
    </row>
    <row r="59" spans="1:34" s="13" customFormat="1" ht="15" customHeight="1">
      <c r="A59" s="30"/>
      <c r="C59" s="30"/>
      <c r="D59" s="46"/>
      <c r="E59" s="31"/>
      <c r="F59" s="31"/>
      <c r="AD59" s="32"/>
      <c r="AE59" s="32"/>
      <c r="AF59" s="32"/>
      <c r="AG59" s="32"/>
      <c r="AH59" s="32"/>
    </row>
    <row r="60" spans="1:34" s="13" customFormat="1" ht="15" customHeight="1">
      <c r="A60" s="30"/>
      <c r="C60" s="30"/>
      <c r="D60" s="46"/>
      <c r="E60" s="31"/>
      <c r="F60" s="31"/>
      <c r="AD60" s="32"/>
      <c r="AE60" s="32"/>
      <c r="AF60" s="32"/>
      <c r="AG60" s="32"/>
      <c r="AH60" s="32"/>
    </row>
  </sheetData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M3:O3"/>
    <mergeCell ref="A1:B4"/>
    <mergeCell ref="C1:C4"/>
    <mergeCell ref="AA1:AC3"/>
    <mergeCell ref="AD1:AF3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資源循環推進課　平船（内線：5380）</cp:lastModifiedBy>
  <cp:lastPrinted>2013-08-28T23:56:40Z</cp:lastPrinted>
  <dcterms:created xsi:type="dcterms:W3CDTF">2012-06-07T07:04:38Z</dcterms:created>
  <dcterms:modified xsi:type="dcterms:W3CDTF">2013-08-28T23:56:42Z</dcterms:modified>
  <cp:category/>
  <cp:version/>
  <cp:contentType/>
  <cp:contentStatus/>
</cp:coreProperties>
</file>