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10.1.90.46\04_kansen\3_感染症\3-16_他の分類等\3-16-2_その他の感染症\●新型肺炎\◎R2新型インフル等患者入院医療機関等設備事業費補助金_整理用\41コロナ対応\06 R5補助金執行\★申請様式\"/>
    </mc:Choice>
  </mc:AlternateContent>
  <bookViews>
    <workbookView xWindow="0" yWindow="0" windowWidth="16590" windowHeight="11805" tabRatio="784"/>
  </bookViews>
  <sheets>
    <sheet name="チェックリスト" sheetId="55" r:id="rId1"/>
    <sheet name="計画書1-1a" sheetId="39" r:id="rId2"/>
    <sheet name="計画書1-1b" sheetId="50" r:id="rId3"/>
    <sheet name="計画書1-2" sheetId="41" r:id="rId4"/>
    <sheet name="計画書1-3" sheetId="42" r:id="rId5"/>
    <sheet name="計画書1-4" sheetId="43" r:id="rId6"/>
    <sheet name="計画書1-5" sheetId="32" r:id="rId7"/>
    <sheet name="様式第1号" sheetId="46" r:id="rId8"/>
    <sheet name="様式第3号" sheetId="45" r:id="rId9"/>
    <sheet name="様式第3号別紙" sheetId="47" r:id="rId10"/>
    <sheet name="様式第4号" sheetId="49" r:id="rId11"/>
    <sheet name="確認書1" sheetId="52" r:id="rId12"/>
    <sheet name="撤去費申告（リース用）" sheetId="53" r:id="rId13"/>
    <sheet name="撤去費申告（購入用）" sheetId="54" r:id="rId14"/>
  </sheets>
  <definedNames>
    <definedName name="_xlnm._FilterDatabase" localSheetId="5" hidden="1">'計画書1-4'!$C$4:$C$69</definedName>
    <definedName name="_xlnm.Print_Area" localSheetId="0">チェックリスト!$A$1:$D$26</definedName>
    <definedName name="_xlnm.Print_Area" localSheetId="11">確認書1!$A$1:$I$26</definedName>
    <definedName name="_xlnm.Print_Area" localSheetId="1">'計画書1-1a'!$A$1:$B$33</definedName>
    <definedName name="_xlnm.Print_Area" localSheetId="2">'計画書1-1b'!$A$1:$G$81</definedName>
    <definedName name="_xlnm.Print_Area" localSheetId="3">'計画書1-2'!$A$1:$D$61</definedName>
    <definedName name="_xlnm.Print_Area" localSheetId="4">'計画書1-3'!$A$1:$D$68</definedName>
    <definedName name="_xlnm.Print_Area" localSheetId="5">'計画書1-4'!$A$1:$E$69</definedName>
    <definedName name="_xlnm.Print_Area" localSheetId="6">'計画書1-5'!$A$1:$G$86</definedName>
    <definedName name="_xlnm.Print_Area" localSheetId="12">'撤去費申告（リース用）'!$A$1:$I$44</definedName>
    <definedName name="_xlnm.Print_Area" localSheetId="13">'撤去費申告（購入用）'!$A$1:$I$49</definedName>
    <definedName name="_xlnm.Print_Area" localSheetId="7">様式第1号!$A$1:$J$41</definedName>
    <definedName name="_xlnm.Print_Area" localSheetId="8">様式第3号!$A$1:$I$28</definedName>
    <definedName name="_xlnm.Print_Area" localSheetId="9">様式第3号別紙!$A$1:$J$29</definedName>
    <definedName name="_xlnm.Print_Area" localSheetId="10">様式第4号!$A$1:$J$36</definedName>
  </definedNames>
  <calcPr calcId="162913"/>
</workbook>
</file>

<file path=xl/calcChain.xml><?xml version="1.0" encoding="utf-8"?>
<calcChain xmlns="http://schemas.openxmlformats.org/spreadsheetml/2006/main">
  <c r="F69" i="32" l="1"/>
  <c r="G69" i="32"/>
  <c r="F70" i="32"/>
  <c r="G70" i="32"/>
  <c r="F71" i="32"/>
  <c r="G71" i="32"/>
  <c r="F72" i="32"/>
  <c r="G72" i="32"/>
  <c r="F73" i="32"/>
  <c r="G73" i="32"/>
  <c r="F74" i="32"/>
  <c r="G74" i="32"/>
  <c r="F75" i="32"/>
  <c r="G75" i="32"/>
  <c r="F76" i="32"/>
  <c r="G76" i="32"/>
  <c r="F77" i="32"/>
  <c r="G77" i="32"/>
  <c r="F78" i="32"/>
  <c r="G78" i="32"/>
  <c r="F79" i="32"/>
  <c r="G79" i="32"/>
  <c r="F80" i="32"/>
  <c r="G80" i="32"/>
  <c r="F81" i="32"/>
  <c r="G81" i="32"/>
  <c r="F82" i="32"/>
  <c r="G82" i="32"/>
  <c r="F83" i="32"/>
  <c r="G83" i="32"/>
  <c r="F84" i="32"/>
  <c r="G84" i="32"/>
  <c r="F85" i="32"/>
  <c r="G85" i="32"/>
  <c r="F86" i="32"/>
  <c r="G86" i="32"/>
  <c r="B3" i="55"/>
  <c r="D1" i="43" l="1"/>
  <c r="F11" i="50" l="1"/>
  <c r="E14" i="54" l="1"/>
  <c r="E13" i="54"/>
  <c r="E12" i="54"/>
  <c r="E10" i="54"/>
  <c r="B8" i="54"/>
  <c r="E14" i="53"/>
  <c r="E13" i="53"/>
  <c r="E12" i="53"/>
  <c r="E10" i="53"/>
  <c r="B8" i="53"/>
  <c r="C27" i="45" l="1"/>
  <c r="G1" i="50" l="1"/>
  <c r="A2" i="41"/>
  <c r="G5" i="32" l="1"/>
  <c r="G6" i="32"/>
  <c r="G7" i="32"/>
  <c r="G8" i="32"/>
  <c r="G9" i="32"/>
  <c r="G10" i="32"/>
  <c r="G11" i="32"/>
  <c r="G12" i="32"/>
  <c r="G13" i="32"/>
  <c r="G14" i="32"/>
  <c r="G15" i="32"/>
  <c r="G16" i="32"/>
  <c r="G17" i="32"/>
  <c r="G18" i="32"/>
  <c r="G19" i="32"/>
  <c r="G20" i="32"/>
  <c r="G21" i="32"/>
  <c r="G22" i="32"/>
  <c r="G23" i="32"/>
  <c r="G24" i="32"/>
  <c r="G25" i="32"/>
  <c r="G26" i="32"/>
  <c r="G27" i="32"/>
  <c r="G28" i="32"/>
  <c r="G29" i="32"/>
  <c r="G30" i="32"/>
  <c r="G31" i="32"/>
  <c r="G32" i="32"/>
  <c r="G33" i="32"/>
  <c r="G34" i="32"/>
  <c r="G35" i="32"/>
  <c r="G36" i="32"/>
  <c r="G37" i="32"/>
  <c r="G38" i="32"/>
  <c r="G39" i="32"/>
  <c r="G40" i="32"/>
  <c r="G41" i="32"/>
  <c r="G42" i="32"/>
  <c r="G43" i="32"/>
  <c r="G44" i="32"/>
  <c r="G45" i="32"/>
  <c r="G46" i="32"/>
  <c r="G47" i="32"/>
  <c r="G48" i="32"/>
  <c r="G49" i="32"/>
  <c r="G50" i="32"/>
  <c r="G51" i="32"/>
  <c r="G52" i="32"/>
  <c r="G53" i="32"/>
  <c r="G54" i="32"/>
  <c r="G55" i="32"/>
  <c r="G56" i="32"/>
  <c r="G57" i="32"/>
  <c r="G58" i="32"/>
  <c r="G59" i="32"/>
  <c r="G60" i="32"/>
  <c r="G61" i="32"/>
  <c r="G62" i="32"/>
  <c r="G63" i="32"/>
  <c r="G64" i="32"/>
  <c r="G65" i="32"/>
  <c r="G66" i="32"/>
  <c r="G67" i="32"/>
  <c r="G68" i="32"/>
  <c r="F6" i="32"/>
  <c r="F7" i="32"/>
  <c r="F8" i="32"/>
  <c r="F9" i="32"/>
  <c r="F10" i="32"/>
  <c r="F11" i="32"/>
  <c r="F12" i="32"/>
  <c r="F13" i="32"/>
  <c r="F14" i="32"/>
  <c r="F15" i="32"/>
  <c r="F16" i="32"/>
  <c r="F17" i="32"/>
  <c r="F18" i="32"/>
  <c r="F19" i="32"/>
  <c r="F20" i="32"/>
  <c r="F21" i="32"/>
  <c r="F22" i="32"/>
  <c r="F23" i="32"/>
  <c r="F24" i="32"/>
  <c r="F25" i="32"/>
  <c r="F26" i="32"/>
  <c r="F27" i="32"/>
  <c r="F28" i="32"/>
  <c r="F29" i="32"/>
  <c r="F30" i="32"/>
  <c r="F31" i="32"/>
  <c r="F32" i="32"/>
  <c r="F33" i="32"/>
  <c r="F34" i="32"/>
  <c r="F35" i="32"/>
  <c r="F36" i="32"/>
  <c r="F37" i="32"/>
  <c r="F38" i="32"/>
  <c r="F39" i="32"/>
  <c r="F40" i="32"/>
  <c r="F41" i="32"/>
  <c r="F42" i="32"/>
  <c r="F43" i="32"/>
  <c r="F44" i="32"/>
  <c r="F45" i="32"/>
  <c r="F46" i="32"/>
  <c r="F47" i="32"/>
  <c r="F48" i="32"/>
  <c r="F49" i="32"/>
  <c r="F50" i="32"/>
  <c r="F51" i="32"/>
  <c r="F52" i="32"/>
  <c r="F53" i="32"/>
  <c r="F54" i="32"/>
  <c r="F55" i="32"/>
  <c r="F56" i="32"/>
  <c r="F57" i="32"/>
  <c r="F58" i="32"/>
  <c r="F59" i="32"/>
  <c r="F60" i="32"/>
  <c r="F61" i="32"/>
  <c r="F62" i="32"/>
  <c r="F63" i="32"/>
  <c r="F64" i="32"/>
  <c r="F65" i="32"/>
  <c r="F66" i="32"/>
  <c r="F67" i="32"/>
  <c r="F68" i="32"/>
  <c r="F5" i="32"/>
  <c r="F2" i="32"/>
  <c r="E15" i="52" l="1"/>
  <c r="E14" i="52"/>
  <c r="E13" i="52"/>
  <c r="E11" i="52"/>
  <c r="B9" i="52"/>
  <c r="E10" i="46" l="1"/>
  <c r="E9" i="46"/>
  <c r="E8" i="46"/>
  <c r="E7" i="46"/>
  <c r="I3" i="46"/>
  <c r="B25" i="39"/>
  <c r="F35" i="50" l="1"/>
  <c r="F29" i="50"/>
  <c r="F23" i="50"/>
  <c r="F17" i="50"/>
  <c r="E10" i="49" l="1"/>
  <c r="B29" i="39" l="1"/>
  <c r="F3" i="32"/>
  <c r="C14" i="39" l="1"/>
  <c r="J15" i="47" l="1"/>
  <c r="B34" i="39" l="1"/>
  <c r="C3" i="41"/>
  <c r="C4" i="41" s="1"/>
  <c r="C20" i="47" l="1"/>
  <c r="E20" i="47" s="1"/>
  <c r="G15" i="45" l="1"/>
  <c r="C17" i="47"/>
  <c r="C8" i="47"/>
  <c r="A2" i="32" l="1"/>
  <c r="A2" i="43"/>
  <c r="A2" i="42"/>
  <c r="A2" i="47" l="1"/>
  <c r="A2" i="45"/>
  <c r="E9" i="49" l="1"/>
  <c r="E8" i="49"/>
  <c r="E7" i="49"/>
  <c r="I3" i="49"/>
  <c r="I2" i="49"/>
  <c r="C3" i="42" l="1"/>
  <c r="C4" i="42" s="1"/>
  <c r="G12" i="45" s="1"/>
  <c r="E6" i="45"/>
  <c r="E12" i="45" l="1"/>
  <c r="G6" i="45"/>
  <c r="I8" i="47" l="1"/>
  <c r="I11" i="47"/>
  <c r="J4" i="47" l="1"/>
  <c r="C26" i="47"/>
  <c r="C23" i="47"/>
  <c r="E23" i="47" s="1"/>
  <c r="E17" i="47"/>
  <c r="C11" i="47"/>
  <c r="E11" i="47" s="1"/>
  <c r="I23" i="47"/>
  <c r="B21" i="45"/>
  <c r="I20" i="47"/>
  <c r="B18" i="45"/>
  <c r="I17" i="47"/>
  <c r="B15" i="45"/>
  <c r="I14" i="47"/>
  <c r="B12" i="45"/>
  <c r="C14" i="47"/>
  <c r="E14" i="47" s="1"/>
  <c r="E15" i="45" l="1"/>
  <c r="D15" i="45"/>
  <c r="F15" i="45" s="1"/>
  <c r="E8" i="47"/>
  <c r="I1" i="45" l="1"/>
  <c r="D31" i="46"/>
  <c r="D32" i="46"/>
  <c r="D33" i="46"/>
  <c r="D34" i="46"/>
  <c r="D35" i="46"/>
  <c r="I2" i="46" l="1"/>
  <c r="D12" i="45" l="1"/>
  <c r="F12" i="45" s="1"/>
  <c r="B6" i="45"/>
  <c r="D6" i="45" s="1"/>
  <c r="F6" i="45" s="1"/>
  <c r="B9" i="45"/>
  <c r="B27" i="45" s="1"/>
  <c r="E21" i="45"/>
  <c r="D18" i="45" l="1"/>
  <c r="F18" i="45" s="1"/>
  <c r="D9" i="45"/>
  <c r="F9" i="45" s="1"/>
  <c r="D21" i="45"/>
  <c r="D27" i="45" s="1"/>
  <c r="F21" i="45" l="1"/>
  <c r="F27" i="45" s="1"/>
  <c r="E26" i="47"/>
  <c r="E29" i="47" s="1"/>
  <c r="B24" i="45"/>
  <c r="I26" i="47"/>
  <c r="I29" i="47" s="1"/>
  <c r="A27" i="46"/>
  <c r="E24" i="45" l="1"/>
  <c r="D24" i="45"/>
  <c r="G9" i="45"/>
  <c r="G21" i="45"/>
  <c r="E9" i="45"/>
  <c r="E18" i="45"/>
  <c r="F24" i="45" l="1"/>
  <c r="G18" i="45"/>
  <c r="G27" i="45" s="1"/>
  <c r="H27" i="45" s="1"/>
  <c r="G24" i="45" l="1"/>
  <c r="A15" i="46"/>
</calcChain>
</file>

<file path=xl/sharedStrings.xml><?xml version="1.0" encoding="utf-8"?>
<sst xmlns="http://schemas.openxmlformats.org/spreadsheetml/2006/main" count="327" uniqueCount="216">
  <si>
    <t>選定額
（ABの低い額）</t>
    <rPh sb="0" eb="2">
      <t>センテイ</t>
    </rPh>
    <rPh sb="2" eb="3">
      <t>ガク</t>
    </rPh>
    <rPh sb="8" eb="9">
      <t>ヒク</t>
    </rPh>
    <rPh sb="10" eb="11">
      <t>ガク</t>
    </rPh>
    <phoneticPr fontId="2"/>
  </si>
  <si>
    <t>設備種別</t>
    <rPh sb="0" eb="4">
      <t>セツビシュベツ</t>
    </rPh>
    <phoneticPr fontId="2"/>
  </si>
  <si>
    <t>補助基準額B</t>
    <rPh sb="0" eb="2">
      <t>ホジョ</t>
    </rPh>
    <rPh sb="2" eb="4">
      <t>キジュン</t>
    </rPh>
    <rPh sb="4" eb="5">
      <t>ガク</t>
    </rPh>
    <phoneticPr fontId="2"/>
  </si>
  <si>
    <t>見積額（税込）A</t>
    <rPh sb="0" eb="2">
      <t>ミツモリ</t>
    </rPh>
    <rPh sb="2" eb="3">
      <t>ガク</t>
    </rPh>
    <rPh sb="4" eb="6">
      <t>ゼイコミ</t>
    </rPh>
    <phoneticPr fontId="2"/>
  </si>
  <si>
    <t>事業者名</t>
    <rPh sb="0" eb="3">
      <t>ジギョウシャ</t>
    </rPh>
    <rPh sb="3" eb="4">
      <t>メイ</t>
    </rPh>
    <phoneticPr fontId="1"/>
  </si>
  <si>
    <t>代表者役職</t>
    <rPh sb="0" eb="3">
      <t>ダイヒョウシャ</t>
    </rPh>
    <rPh sb="3" eb="5">
      <t>ヤクショク</t>
    </rPh>
    <phoneticPr fontId="1"/>
  </si>
  <si>
    <t>代表者氏名</t>
    <rPh sb="0" eb="3">
      <t>ダイヒョウシャ</t>
    </rPh>
    <rPh sb="3" eb="5">
      <t>シメイ</t>
    </rPh>
    <phoneticPr fontId="1"/>
  </si>
  <si>
    <t>所在地</t>
    <rPh sb="0" eb="3">
      <t>ショザイチ</t>
    </rPh>
    <phoneticPr fontId="1"/>
  </si>
  <si>
    <t>施設の名称</t>
    <rPh sb="0" eb="2">
      <t>シセツ</t>
    </rPh>
    <rPh sb="3" eb="5">
      <t>メイショウ</t>
    </rPh>
    <phoneticPr fontId="1"/>
  </si>
  <si>
    <t>施設所在地</t>
    <rPh sb="0" eb="5">
      <t>シセツショザイチ</t>
    </rPh>
    <phoneticPr fontId="1"/>
  </si>
  <si>
    <t>提出日</t>
    <rPh sb="0" eb="2">
      <t>テイシュツ</t>
    </rPh>
    <rPh sb="2" eb="3">
      <t>ビ</t>
    </rPh>
    <phoneticPr fontId="1"/>
  </si>
  <si>
    <t>文書番号</t>
    <rPh sb="0" eb="2">
      <t>ブンショ</t>
    </rPh>
    <rPh sb="2" eb="4">
      <t>バンゴウ</t>
    </rPh>
    <phoneticPr fontId="1"/>
  </si>
  <si>
    <t>担当部署</t>
    <rPh sb="0" eb="2">
      <t>タントウ</t>
    </rPh>
    <rPh sb="2" eb="4">
      <t>ブショ</t>
    </rPh>
    <phoneticPr fontId="1"/>
  </si>
  <si>
    <t>担当者名</t>
    <rPh sb="0" eb="2">
      <t>タントウ</t>
    </rPh>
    <rPh sb="2" eb="3">
      <t>シャ</t>
    </rPh>
    <rPh sb="3" eb="4">
      <t>メイ</t>
    </rPh>
    <phoneticPr fontId="1"/>
  </si>
  <si>
    <t>電話番号</t>
    <rPh sb="0" eb="2">
      <t>デンワ</t>
    </rPh>
    <rPh sb="2" eb="4">
      <t>バンゴウ</t>
    </rPh>
    <phoneticPr fontId="1"/>
  </si>
  <si>
    <t>Mailｱﾄﾞﾚｽ</t>
  </si>
  <si>
    <t>←法人の場合は法人名、個人事業主の場合は屋号を入力してください</t>
  </si>
  <si>
    <t>←法人の場合は法人所在地、個人事業主の場合は貴医療機関の所在地を入力してください</t>
    <rPh sb="9" eb="12">
      <t>ショザイチ</t>
    </rPh>
    <rPh sb="22" eb="23">
      <t>キ</t>
    </rPh>
    <rPh sb="23" eb="27">
      <t>イリョウキカン</t>
    </rPh>
    <rPh sb="28" eb="31">
      <t>ショザイチ</t>
    </rPh>
    <phoneticPr fontId="1"/>
  </si>
  <si>
    <t>←法人の場合は施設名、個人事業主の場合は「事業者名」欄と同内容を入力してください</t>
    <rPh sb="7" eb="10">
      <t>シセツメイ</t>
    </rPh>
    <rPh sb="21" eb="25">
      <t>ジギョウシャメイ</t>
    </rPh>
    <rPh sb="26" eb="27">
      <t>ラン</t>
    </rPh>
    <rPh sb="28" eb="31">
      <t>ドウナイヨウ</t>
    </rPh>
    <phoneticPr fontId="1"/>
  </si>
  <si>
    <t>←「施設の名称」欄に入力した施設の所在地を入力してください</t>
    <rPh sb="2" eb="4">
      <t>シセツ</t>
    </rPh>
    <rPh sb="5" eb="7">
      <t>メイショウ</t>
    </rPh>
    <rPh sb="8" eb="9">
      <t>ラン</t>
    </rPh>
    <rPh sb="10" eb="12">
      <t>ニュウリョク</t>
    </rPh>
    <rPh sb="14" eb="16">
      <t>シセツ</t>
    </rPh>
    <rPh sb="17" eb="20">
      <t>ショザイチ</t>
    </rPh>
    <phoneticPr fontId="1"/>
  </si>
  <si>
    <t>←（任意）貴医療機関から文書を発出する際に文書番号が必要である場合は入力してください</t>
    <rPh sb="5" eb="6">
      <t>キ</t>
    </rPh>
    <rPh sb="6" eb="8">
      <t>イリョウ</t>
    </rPh>
    <phoneticPr fontId="1"/>
  </si>
  <si>
    <t>1　基本情報</t>
    <rPh sb="2" eb="6">
      <t>キホンジョウホウ</t>
    </rPh>
    <phoneticPr fontId="2"/>
  </si>
  <si>
    <t>スタッフ数</t>
    <rPh sb="4" eb="5">
      <t>スウ</t>
    </rPh>
    <phoneticPr fontId="2"/>
  </si>
  <si>
    <t>診療日数</t>
    <rPh sb="0" eb="2">
      <t>シンリョウ</t>
    </rPh>
    <rPh sb="2" eb="4">
      <t>ニッスウ</t>
    </rPh>
    <phoneticPr fontId="2"/>
  </si>
  <si>
    <t>水色セルに入力してください</t>
    <rPh sb="0" eb="2">
      <t>ミズイロ</t>
    </rPh>
    <rPh sb="5" eb="7">
      <t>ニュウリョク</t>
    </rPh>
    <phoneticPr fontId="2"/>
  </si>
  <si>
    <t>コロナ患者病床数</t>
    <rPh sb="3" eb="5">
      <t>カンジャ</t>
    </rPh>
    <rPh sb="5" eb="8">
      <t>ビョウショウスウ</t>
    </rPh>
    <phoneticPr fontId="2"/>
  </si>
  <si>
    <t>規格（型式）</t>
    <rPh sb="0" eb="2">
      <t>キカク</t>
    </rPh>
    <rPh sb="3" eb="5">
      <t>カタシキ</t>
    </rPh>
    <phoneticPr fontId="1"/>
  </si>
  <si>
    <t>２　初度設備費を申請する場合に入力してください（様式1-2も提出）</t>
    <rPh sb="2" eb="4">
      <t>ショド</t>
    </rPh>
    <rPh sb="4" eb="6">
      <t>セツビ</t>
    </rPh>
    <rPh sb="6" eb="7">
      <t>ヒ</t>
    </rPh>
    <rPh sb="8" eb="10">
      <t>シンセイ</t>
    </rPh>
    <rPh sb="12" eb="14">
      <t>バアイ</t>
    </rPh>
    <rPh sb="15" eb="17">
      <t>ニュウリョク</t>
    </rPh>
    <rPh sb="24" eb="26">
      <t>ヨウシキ</t>
    </rPh>
    <rPh sb="30" eb="32">
      <t>テイシュツ</t>
    </rPh>
    <phoneticPr fontId="2"/>
  </si>
  <si>
    <t>←コロナ患者（疑い含む）の入院病床における１日あたりの従事者数（見込）を入力してください</t>
    <rPh sb="4" eb="6">
      <t>カンジャ</t>
    </rPh>
    <rPh sb="7" eb="8">
      <t>ウタガ</t>
    </rPh>
    <rPh sb="9" eb="10">
      <t>フク</t>
    </rPh>
    <rPh sb="22" eb="23">
      <t>ニチ</t>
    </rPh>
    <rPh sb="27" eb="30">
      <t>ジュウジシャ</t>
    </rPh>
    <rPh sb="30" eb="31">
      <t>スウ</t>
    </rPh>
    <rPh sb="32" eb="34">
      <t>ミコ</t>
    </rPh>
    <rPh sb="36" eb="38">
      <t>ニュウリョク</t>
    </rPh>
    <phoneticPr fontId="2"/>
  </si>
  <si>
    <t>←可能な限り、診療時間中でも連絡が可能な代表者以外の職員等をご記入願います</t>
    <rPh sb="1" eb="3">
      <t>カノウ</t>
    </rPh>
    <rPh sb="4" eb="5">
      <t>カギ</t>
    </rPh>
    <rPh sb="7" eb="11">
      <t>シンリョウジカン</t>
    </rPh>
    <rPh sb="11" eb="12">
      <t>チュウ</t>
    </rPh>
    <rPh sb="14" eb="16">
      <t>レンラク</t>
    </rPh>
    <rPh sb="17" eb="19">
      <t>カノウ</t>
    </rPh>
    <rPh sb="20" eb="23">
      <t>ダイヒョウシャ</t>
    </rPh>
    <rPh sb="23" eb="25">
      <t>イガイ</t>
    </rPh>
    <rPh sb="26" eb="28">
      <t>ショクイン</t>
    </rPh>
    <rPh sb="28" eb="29">
      <t>トウ</t>
    </rPh>
    <rPh sb="31" eb="34">
      <t>キニュウネガ</t>
    </rPh>
    <phoneticPr fontId="2"/>
  </si>
  <si>
    <t>様式第３号</t>
    <phoneticPr fontId="2"/>
  </si>
  <si>
    <t>設備整備事業所要額内訳等及び事業計画書</t>
    <phoneticPr fontId="2"/>
  </si>
  <si>
    <t>区分</t>
    <rPh sb="0" eb="2">
      <t>クブン</t>
    </rPh>
    <phoneticPr fontId="2"/>
  </si>
  <si>
    <t>備考</t>
    <rPh sb="0" eb="2">
      <t>ビコウ</t>
    </rPh>
    <phoneticPr fontId="2"/>
  </si>
  <si>
    <t>総事業費
（Ａ）</t>
    <rPh sb="0" eb="4">
      <t>ソウジギョウヒ</t>
    </rPh>
    <phoneticPr fontId="2"/>
  </si>
  <si>
    <t>寄付金その他の収入予定額
（Ｂ）</t>
    <rPh sb="0" eb="3">
      <t>キフキン</t>
    </rPh>
    <rPh sb="5" eb="6">
      <t>タ</t>
    </rPh>
    <rPh sb="7" eb="12">
      <t>シュウニュウヨテイガク</t>
    </rPh>
    <phoneticPr fontId="2"/>
  </si>
  <si>
    <t>差引額
（Ｃ）</t>
    <rPh sb="0" eb="3">
      <t>サシヒキガク</t>
    </rPh>
    <phoneticPr fontId="2"/>
  </si>
  <si>
    <t>選定額
(C)､(D)及び(E)のいずれか少ない額
(F)</t>
    <rPh sb="0" eb="3">
      <t>センテイガク</t>
    </rPh>
    <rPh sb="11" eb="12">
      <t>オヨ</t>
    </rPh>
    <rPh sb="21" eb="22">
      <t>スク</t>
    </rPh>
    <rPh sb="24" eb="25">
      <t>ガク</t>
    </rPh>
    <phoneticPr fontId="2"/>
  </si>
  <si>
    <t>基準額
（Ｄ）</t>
    <rPh sb="0" eb="3">
      <t>キジュンガク</t>
    </rPh>
    <phoneticPr fontId="2"/>
  </si>
  <si>
    <t>対象経費支出予定額
（Ｅ）</t>
    <rPh sb="0" eb="4">
      <t>タイショウケイヒ</t>
    </rPh>
    <rPh sb="4" eb="9">
      <t>シシュツヨテイガク</t>
    </rPh>
    <phoneticPr fontId="2"/>
  </si>
  <si>
    <t>県補助申請額
（Ｇ）</t>
    <rPh sb="0" eb="6">
      <t>ケンホジョシンセイガク</t>
    </rPh>
    <phoneticPr fontId="2"/>
  </si>
  <si>
    <t>円</t>
    <rPh sb="0" eb="1">
      <t>エン</t>
    </rPh>
    <phoneticPr fontId="2"/>
  </si>
  <si>
    <t>人工呼吸器及び付帯する備品</t>
    <phoneticPr fontId="2"/>
  </si>
  <si>
    <t>個人防護具</t>
    <phoneticPr fontId="2"/>
  </si>
  <si>
    <t>簡易陰圧装置</t>
    <phoneticPr fontId="2"/>
  </si>
  <si>
    <t>簡易ベッド</t>
    <phoneticPr fontId="2"/>
  </si>
  <si>
    <t>体外式膜型人工肺及び付帯する備品</t>
    <phoneticPr fontId="2"/>
  </si>
  <si>
    <t>簡易病室及び付帯する備品</t>
    <phoneticPr fontId="2"/>
  </si>
  <si>
    <t>計</t>
    <rPh sb="0" eb="1">
      <t>ケイ</t>
    </rPh>
    <phoneticPr fontId="2"/>
  </si>
  <si>
    <t xml:space="preserve">※　基準額算出内訳並びに対象経費支出予定額内訳については、別添のとおり。 </t>
    <rPh sb="29" eb="31">
      <t>ベッテン</t>
    </rPh>
    <phoneticPr fontId="2"/>
  </si>
  <si>
    <t>様式第１号</t>
    <rPh sb="0" eb="3">
      <t>ヨウシキダイ</t>
    </rPh>
    <rPh sb="4" eb="5">
      <t>ゴウ</t>
    </rPh>
    <phoneticPr fontId="2"/>
  </si>
  <si>
    <t>岩手県知事　達増　拓也　様</t>
    <phoneticPr fontId="2"/>
  </si>
  <si>
    <t>補助事業者</t>
    <rPh sb="0" eb="5">
      <t>ホジョジギョウシャ</t>
    </rPh>
    <phoneticPr fontId="2"/>
  </si>
  <si>
    <t>記</t>
    <phoneticPr fontId="2"/>
  </si>
  <si>
    <t>３　関係書類</t>
  </si>
  <si>
    <t>（１）施設整備事業所要額内訳等及び事業計画書（様式第２号）</t>
  </si>
  <si>
    <t>（２）設備整備事業所要額内訳等及び事業計画書（様式第３号）</t>
  </si>
  <si>
    <t>４　添付書類</t>
  </si>
  <si>
    <t>（注）予算書には、当該事業の補助対象事業に係る額を備考欄に記入すること。</t>
  </si>
  <si>
    <t>（２）建物の配置図、平面図、立面図、工事仕様書及び工事費目別内訳</t>
  </si>
  <si>
    <t>（注）事業計画書に添付した図面等に変更がない場合は省略することができる。</t>
  </si>
  <si>
    <t>（３）年度別施設整備計画（施設整備事業関係）</t>
  </si>
  <si>
    <t>公立医療機関</t>
    <rPh sb="0" eb="2">
      <t>コウリツ</t>
    </rPh>
    <rPh sb="2" eb="6">
      <t>イリョウキカン</t>
    </rPh>
    <phoneticPr fontId="2"/>
  </si>
  <si>
    <t>（５）その他参考となる書類</t>
    <phoneticPr fontId="2"/>
  </si>
  <si>
    <t>金融機関名</t>
    <rPh sb="0" eb="4">
      <t>キンユウキカン</t>
    </rPh>
    <rPh sb="4" eb="5">
      <t>メイ</t>
    </rPh>
    <phoneticPr fontId="2"/>
  </si>
  <si>
    <t>支店名</t>
    <rPh sb="0" eb="3">
      <t>シテンメイ</t>
    </rPh>
    <phoneticPr fontId="2"/>
  </si>
  <si>
    <t>預金種別</t>
    <rPh sb="0" eb="2">
      <t>ヨキン</t>
    </rPh>
    <rPh sb="2" eb="4">
      <t>シュベツ</t>
    </rPh>
    <phoneticPr fontId="2"/>
  </si>
  <si>
    <t>口座番号</t>
    <rPh sb="0" eb="4">
      <t>コウザバンゴウ</t>
    </rPh>
    <phoneticPr fontId="2"/>
  </si>
  <si>
    <t>←補助金振込先の口座情報をご入力ください</t>
    <rPh sb="1" eb="4">
      <t>ホジョキン</t>
    </rPh>
    <rPh sb="4" eb="7">
      <t>フリコミサキ</t>
    </rPh>
    <rPh sb="8" eb="10">
      <t>コウザ</t>
    </rPh>
    <rPh sb="10" eb="12">
      <t>ジョウホウ</t>
    </rPh>
    <rPh sb="14" eb="16">
      <t>ニュウリョク</t>
    </rPh>
    <phoneticPr fontId="2"/>
  </si>
  <si>
    <t>※補助金の振込先</t>
    <rPh sb="1" eb="4">
      <t>ホジョキン</t>
    </rPh>
    <rPh sb="5" eb="8">
      <t>フリコミサキ</t>
    </rPh>
    <phoneticPr fontId="2"/>
  </si>
  <si>
    <t>金融機関名</t>
    <rPh sb="0" eb="5">
      <t>キンユウキカンメイ</t>
    </rPh>
    <phoneticPr fontId="2"/>
  </si>
  <si>
    <t>預金種別</t>
    <rPh sb="0" eb="4">
      <t>ヨキンシュベツ</t>
    </rPh>
    <phoneticPr fontId="2"/>
  </si>
  <si>
    <t>口座名義（カナ）</t>
    <rPh sb="0" eb="4">
      <t>コウザメイギ</t>
    </rPh>
    <phoneticPr fontId="2"/>
  </si>
  <si>
    <t>別紙（様式第３号関係）</t>
    <phoneticPr fontId="2"/>
  </si>
  <si>
    <t>基準額算出内訳並びに対象経費支出予定額内訳</t>
    <phoneticPr fontId="2"/>
  </si>
  <si>
    <t>種目</t>
    <rPh sb="0" eb="2">
      <t>シュモク</t>
    </rPh>
    <phoneticPr fontId="2"/>
  </si>
  <si>
    <t>品目</t>
    <rPh sb="0" eb="2">
      <t>ヒンモク</t>
    </rPh>
    <phoneticPr fontId="2"/>
  </si>
  <si>
    <t>初度設備費</t>
    <rPh sb="0" eb="5">
      <t>ショドセツビヒ</t>
    </rPh>
    <phoneticPr fontId="2"/>
  </si>
  <si>
    <t>基準額</t>
    <rPh sb="0" eb="3">
      <t>キジュンガク</t>
    </rPh>
    <phoneticPr fontId="2"/>
  </si>
  <si>
    <t>員数</t>
    <rPh sb="0" eb="2">
      <t>インスウ</t>
    </rPh>
    <phoneticPr fontId="2"/>
  </si>
  <si>
    <t>単価</t>
    <rPh sb="0" eb="2">
      <t>タンカ</t>
    </rPh>
    <phoneticPr fontId="2"/>
  </si>
  <si>
    <t>金額</t>
    <rPh sb="0" eb="2">
      <t>キンガク</t>
    </rPh>
    <phoneticPr fontId="2"/>
  </si>
  <si>
    <t>対象経費支出予定額</t>
    <rPh sb="0" eb="4">
      <t>タイショウケイヒ</t>
    </rPh>
    <rPh sb="4" eb="9">
      <t>シシュツヨテイガク</t>
    </rPh>
    <phoneticPr fontId="2"/>
  </si>
  <si>
    <t>型式</t>
    <rPh sb="0" eb="2">
      <t>カタシキ</t>
    </rPh>
    <phoneticPr fontId="2"/>
  </si>
  <si>
    <t>設備</t>
    <rPh sb="0" eb="2">
      <t>セツビ</t>
    </rPh>
    <phoneticPr fontId="2"/>
  </si>
  <si>
    <t>人工呼吸器及び付帯する備品</t>
    <rPh sb="0" eb="5">
      <t>ジンコウコキュウキ</t>
    </rPh>
    <rPh sb="5" eb="6">
      <t>オヨ</t>
    </rPh>
    <rPh sb="7" eb="9">
      <t>フタイ</t>
    </rPh>
    <rPh sb="11" eb="13">
      <t>ビヒン</t>
    </rPh>
    <phoneticPr fontId="2"/>
  </si>
  <si>
    <t>個人防護具</t>
    <rPh sb="0" eb="5">
      <t>コジンボウゴグ</t>
    </rPh>
    <phoneticPr fontId="2"/>
  </si>
  <si>
    <t>基準額の員数は病床数</t>
    <rPh sb="0" eb="3">
      <t>キジュンガク</t>
    </rPh>
    <rPh sb="4" eb="6">
      <t>インスウ</t>
    </rPh>
    <rPh sb="7" eb="10">
      <t>ビョウショウスウ</t>
    </rPh>
    <phoneticPr fontId="2"/>
  </si>
  <si>
    <t>基準額の員数は従事者数</t>
    <rPh sb="0" eb="3">
      <t>キジュンガク</t>
    </rPh>
    <rPh sb="4" eb="6">
      <t>インスウ</t>
    </rPh>
    <rPh sb="7" eb="11">
      <t>ジュウジシャスウ</t>
    </rPh>
    <phoneticPr fontId="2"/>
  </si>
  <si>
    <t>計</t>
    <rPh sb="0" eb="1">
      <t>ケイ</t>
    </rPh>
    <phoneticPr fontId="2"/>
  </si>
  <si>
    <t>所要額</t>
    <rPh sb="0" eb="3">
      <t>ショヨウガク</t>
    </rPh>
    <phoneticPr fontId="2"/>
  </si>
  <si>
    <t>規格（型式・商品名）</t>
    <rPh sb="0" eb="2">
      <t>キカク</t>
    </rPh>
    <rPh sb="3" eb="5">
      <t>カタシキ</t>
    </rPh>
    <rPh sb="6" eb="9">
      <t>ショウヒンメイ</t>
    </rPh>
    <phoneticPr fontId="1"/>
  </si>
  <si>
    <t>申請回</t>
    <rPh sb="0" eb="2">
      <t>シンセイ</t>
    </rPh>
    <rPh sb="2" eb="3">
      <t>カイ</t>
    </rPh>
    <phoneticPr fontId="2"/>
  </si>
  <si>
    <t>見積額（税込）</t>
    <rPh sb="0" eb="2">
      <t>ミツモリ</t>
    </rPh>
    <rPh sb="2" eb="3">
      <t>ガク</t>
    </rPh>
    <rPh sb="4" eb="6">
      <t>ゼイコミ</t>
    </rPh>
    <phoneticPr fontId="2"/>
  </si>
  <si>
    <t>様式第４号</t>
    <rPh sb="0" eb="3">
      <t>ヨウシキダイ</t>
    </rPh>
    <rPh sb="4" eb="5">
      <t>ゴウ</t>
    </rPh>
    <phoneticPr fontId="2"/>
  </si>
  <si>
    <t>　岩手県知事　達増　拓也　様</t>
    <phoneticPr fontId="2"/>
  </si>
  <si>
    <t>　標記について、関係書類を添えて次のとおり申請します。</t>
  </si>
  <si>
    <t>１　施設整備事業</t>
  </si>
  <si>
    <t>２　設備整備事業</t>
  </si>
  <si>
    <t>（１）施設区分</t>
  </si>
  <si>
    <t>　　　設備名：別添様式第３号のとおり</t>
  </si>
  <si>
    <t>（２）事業内容の変更概要及び理由</t>
  </si>
  <si>
    <t>　　　概要：別添様式第３号のとおり</t>
  </si>
  <si>
    <t>（３）添付書類</t>
  </si>
  <si>
    <t>　　　見積書、請求書、契約書等</t>
  </si>
  <si>
    <t>　　　　　　　□　その他（　　　　　　　　　　　　　　　　　　　　　　　　　　　　）</t>
    <rPh sb="11" eb="12">
      <t>タ</t>
    </rPh>
    <phoneticPr fontId="2"/>
  </si>
  <si>
    <t>　　　　　　　□　当初の見込みより、事業費が低く抑えられたため。</t>
    <phoneticPr fontId="2"/>
  </si>
  <si>
    <t>　　　理由：　□　事業期間の延長に伴う補助対象事業費の増額</t>
    <phoneticPr fontId="2"/>
  </si>
  <si>
    <t>　　　　　　　□　整備を予定していた物品が購入できず、仕入業者が変更となったため。</t>
    <phoneticPr fontId="2"/>
  </si>
  <si>
    <t>←</t>
    <phoneticPr fontId="2"/>
  </si>
  <si>
    <t>←様式第〇号を提出する際に、その作成日をご入力ください（20xx/xx/xx の形式で入力）</t>
    <rPh sb="1" eb="3">
      <t>ヨウシキ</t>
    </rPh>
    <rPh sb="3" eb="4">
      <t>ダイ</t>
    </rPh>
    <rPh sb="5" eb="6">
      <t>ゴウ</t>
    </rPh>
    <rPh sb="7" eb="9">
      <t>テイシュツ</t>
    </rPh>
    <rPh sb="11" eb="12">
      <t>サイ</t>
    </rPh>
    <rPh sb="16" eb="18">
      <t>サクセイ</t>
    </rPh>
    <rPh sb="21" eb="23">
      <t>ニュウリョク</t>
    </rPh>
    <rPh sb="40" eb="42">
      <t>ケイシキ</t>
    </rPh>
    <rPh sb="43" eb="45">
      <t>ニュウリョク</t>
    </rPh>
    <phoneticPr fontId="1"/>
  </si>
  <si>
    <t>【計画書様式1-2】初度設備費</t>
    <rPh sb="1" eb="4">
      <t>ケイカクショ</t>
    </rPh>
    <rPh sb="4" eb="6">
      <t>ヨウシキ</t>
    </rPh>
    <rPh sb="10" eb="15">
      <t>ショドセツビヒ</t>
    </rPh>
    <phoneticPr fontId="2"/>
  </si>
  <si>
    <t>【計画書様式1-3】個人防護具</t>
    <rPh sb="1" eb="4">
      <t>ケイカクショ</t>
    </rPh>
    <rPh sb="4" eb="6">
      <t>ヨウシキ</t>
    </rPh>
    <rPh sb="10" eb="15">
      <t>コジンボウゴグ</t>
    </rPh>
    <phoneticPr fontId="2"/>
  </si>
  <si>
    <t>【計画書様式1-4】簡易病室及び付帯する備品</t>
    <rPh sb="1" eb="4">
      <t>ケイカクショ</t>
    </rPh>
    <rPh sb="4" eb="6">
      <t>ヨウシキ</t>
    </rPh>
    <rPh sb="10" eb="12">
      <t>カンイ</t>
    </rPh>
    <rPh sb="12" eb="14">
      <t>ビョウシツ</t>
    </rPh>
    <rPh sb="14" eb="15">
      <t>オヨ</t>
    </rPh>
    <rPh sb="16" eb="18">
      <t>フタイ</t>
    </rPh>
    <rPh sb="20" eb="22">
      <t>ビヒン</t>
    </rPh>
    <phoneticPr fontId="2"/>
  </si>
  <si>
    <t>【計画書様式1-5】その他設備</t>
    <rPh sb="1" eb="4">
      <t>ケイカクショ</t>
    </rPh>
    <rPh sb="4" eb="6">
      <t>ヨウシキ</t>
    </rPh>
    <rPh sb="12" eb="15">
      <t>タセツビ</t>
    </rPh>
    <phoneticPr fontId="2"/>
  </si>
  <si>
    <t>　　　　　　　□　運用方法の変更のため。なお、事業実施に支障はない。</t>
    <phoneticPr fontId="2"/>
  </si>
  <si>
    <t>（計画書様式1-2のとおり）</t>
    <phoneticPr fontId="2"/>
  </si>
  <si>
    <t>（計画書様式1-5のとおり）</t>
    <phoneticPr fontId="2"/>
  </si>
  <si>
    <t>（計画書様式1-3のとおり）</t>
    <phoneticPr fontId="2"/>
  </si>
  <si>
    <t>（計画書様式1-4のとおり）</t>
    <phoneticPr fontId="2"/>
  </si>
  <si>
    <t>４　個人防護具を申請する場合に入力してください（様式1-3も提出）</t>
    <rPh sb="2" eb="7">
      <t>コジンボウゴグ</t>
    </rPh>
    <rPh sb="8" eb="10">
      <t>シンセイ</t>
    </rPh>
    <rPh sb="12" eb="14">
      <t>バアイ</t>
    </rPh>
    <rPh sb="15" eb="17">
      <t>ニュウリョク</t>
    </rPh>
    <rPh sb="24" eb="26">
      <t>ヨウシキ</t>
    </rPh>
    <rPh sb="30" eb="32">
      <t>テイシュツ</t>
    </rPh>
    <phoneticPr fontId="2"/>
  </si>
  <si>
    <t>３　簡易陰圧装置を申請する場合に入力してください（様式1-5も提出）</t>
    <rPh sb="2" eb="4">
      <t>カンイ</t>
    </rPh>
    <rPh sb="4" eb="6">
      <t>インアツ</t>
    </rPh>
    <rPh sb="6" eb="8">
      <t>ソウチ</t>
    </rPh>
    <rPh sb="9" eb="11">
      <t>シンセイ</t>
    </rPh>
    <rPh sb="13" eb="15">
      <t>バアイ</t>
    </rPh>
    <rPh sb="16" eb="18">
      <t>ニュウリョク</t>
    </rPh>
    <rPh sb="25" eb="27">
      <t>ヨウシキ</t>
    </rPh>
    <rPh sb="31" eb="33">
      <t>テイシュツ</t>
    </rPh>
    <phoneticPr fontId="2"/>
  </si>
  <si>
    <r>
      <t>←</t>
    </r>
    <r>
      <rPr>
        <sz val="11"/>
        <color theme="1"/>
        <rFont val="ＭＳ Ｐゴシック"/>
        <family val="2"/>
        <charset val="128"/>
        <scheme val="minor"/>
      </rPr>
      <t>新型コロナウイルス感染症患者の受入病床数を入力してください。</t>
    </r>
    <rPh sb="1" eb="3">
      <t>シンガタ</t>
    </rPh>
    <rPh sb="10" eb="13">
      <t>カンセンショウ</t>
    </rPh>
    <rPh sb="13" eb="15">
      <t>カンジャ</t>
    </rPh>
    <rPh sb="16" eb="17">
      <t>ウ</t>
    </rPh>
    <rPh sb="17" eb="18">
      <t>イ</t>
    </rPh>
    <rPh sb="18" eb="20">
      <t>ビョウショウ</t>
    </rPh>
    <rPh sb="20" eb="21">
      <t>スウ</t>
    </rPh>
    <rPh sb="22" eb="24">
      <t>ニュウリョク</t>
    </rPh>
    <phoneticPr fontId="2"/>
  </si>
  <si>
    <t>設備No.</t>
    <rPh sb="0" eb="2">
      <t>セツビ</t>
    </rPh>
    <phoneticPr fontId="2"/>
  </si>
  <si>
    <t>【計画書様式1-1a】</t>
    <rPh sb="1" eb="4">
      <t>ケイカクショ</t>
    </rPh>
    <rPh sb="4" eb="6">
      <t>ヨウシキ</t>
    </rPh>
    <phoneticPr fontId="2"/>
  </si>
  <si>
    <t>R２年度
整備病床数</t>
    <rPh sb="2" eb="4">
      <t>ネンド</t>
    </rPh>
    <rPh sb="5" eb="7">
      <t>セイビ</t>
    </rPh>
    <rPh sb="7" eb="10">
      <t>ビョウショウスウ</t>
    </rPh>
    <phoneticPr fontId="2"/>
  </si>
  <si>
    <t>R３年度
整備病床数</t>
    <rPh sb="2" eb="4">
      <t>ネンド</t>
    </rPh>
    <rPh sb="5" eb="7">
      <t>セイビ</t>
    </rPh>
    <rPh sb="7" eb="10">
      <t>ビョウショウスウ</t>
    </rPh>
    <phoneticPr fontId="2"/>
  </si>
  <si>
    <t>R４年度
整備病床数</t>
    <rPh sb="2" eb="4">
      <t>ネンド</t>
    </rPh>
    <rPh sb="5" eb="7">
      <t>セイビ</t>
    </rPh>
    <rPh sb="7" eb="10">
      <t>ビョウショウスウ</t>
    </rPh>
    <phoneticPr fontId="2"/>
  </si>
  <si>
    <t>R５年度
整備病床数</t>
    <rPh sb="2" eb="4">
      <t>ネンド</t>
    </rPh>
    <rPh sb="5" eb="7">
      <t>セイビ</t>
    </rPh>
    <rPh sb="7" eb="10">
      <t>ビョウショウスウ</t>
    </rPh>
    <phoneticPr fontId="2"/>
  </si>
  <si>
    <t>・下記の設備ごとに、R2～R4年度において新型コロナウイルス感染症患者等入院医療機関設備整備事業で整備した数量及び病床数等を記載してください。</t>
    <rPh sb="1" eb="3">
      <t>カキ</t>
    </rPh>
    <rPh sb="4" eb="6">
      <t>セツビ</t>
    </rPh>
    <rPh sb="15" eb="17">
      <t>ネンド</t>
    </rPh>
    <rPh sb="49" eb="51">
      <t>セイビ</t>
    </rPh>
    <rPh sb="53" eb="55">
      <t>スウリョウ</t>
    </rPh>
    <rPh sb="55" eb="56">
      <t>オヨ</t>
    </rPh>
    <rPh sb="57" eb="59">
      <t>ビョウショウ</t>
    </rPh>
    <rPh sb="59" eb="60">
      <t>スウ</t>
    </rPh>
    <rPh sb="60" eb="61">
      <t>トウ</t>
    </rPh>
    <rPh sb="62" eb="64">
      <t>キサイ</t>
    </rPh>
    <phoneticPr fontId="2"/>
  </si>
  <si>
    <t>※「受入可能病床数」には、G-MISに登録している数値を入力してください。</t>
    <rPh sb="2" eb="4">
      <t>ウケイレ</t>
    </rPh>
    <rPh sb="4" eb="6">
      <t>カノウ</t>
    </rPh>
    <rPh sb="6" eb="9">
      <t>ビョウショウスウ</t>
    </rPh>
    <rPh sb="19" eb="21">
      <t>トウロク</t>
    </rPh>
    <rPh sb="25" eb="27">
      <t>スウチ</t>
    </rPh>
    <rPh sb="28" eb="30">
      <t>ニュウリョク</t>
    </rPh>
    <phoneticPr fontId="2"/>
  </si>
  <si>
    <t>受入可能
病床数</t>
    <rPh sb="0" eb="2">
      <t>ウケイレ</t>
    </rPh>
    <rPh sb="2" eb="4">
      <t>カノウ</t>
    </rPh>
    <rPh sb="5" eb="8">
      <t>ビョウショウスウ</t>
    </rPh>
    <phoneticPr fontId="2"/>
  </si>
  <si>
    <t>１　簡易病室本体</t>
    <phoneticPr fontId="2"/>
  </si>
  <si>
    <t>過不足</t>
    <rPh sb="0" eb="3">
      <t>カフソク</t>
    </rPh>
    <phoneticPr fontId="2"/>
  </si>
  <si>
    <t>整備が必要な理由</t>
    <phoneticPr fontId="2"/>
  </si>
  <si>
    <t>※「過不足」がマイナスの場合に、「整備が必要な理由」を記載してください。</t>
    <rPh sb="2" eb="5">
      <t>カフソク</t>
    </rPh>
    <rPh sb="12" eb="14">
      <t>バアイ</t>
    </rPh>
    <rPh sb="17" eb="19">
      <t>セイビ</t>
    </rPh>
    <rPh sb="20" eb="22">
      <t>ヒツヨウ</t>
    </rPh>
    <rPh sb="23" eb="25">
      <t>リユウ</t>
    </rPh>
    <rPh sb="27" eb="29">
      <t>キサイ</t>
    </rPh>
    <phoneticPr fontId="2"/>
  </si>
  <si>
    <t>２　人工呼吸器</t>
    <rPh sb="2" eb="4">
      <t>ジンコウ</t>
    </rPh>
    <rPh sb="4" eb="7">
      <t>コキュウキ</t>
    </rPh>
    <phoneticPr fontId="2"/>
  </si>
  <si>
    <t>３　簡易陰圧装置</t>
    <rPh sb="2" eb="4">
      <t>カンイ</t>
    </rPh>
    <rPh sb="4" eb="6">
      <t>インアツ</t>
    </rPh>
    <rPh sb="6" eb="8">
      <t>ソウチ</t>
    </rPh>
    <phoneticPr fontId="2"/>
  </si>
  <si>
    <t>R２年度
整備台数</t>
    <rPh sb="2" eb="4">
      <t>ネンド</t>
    </rPh>
    <rPh sb="5" eb="7">
      <t>セイビ</t>
    </rPh>
    <rPh sb="7" eb="9">
      <t>ダイスウ</t>
    </rPh>
    <phoneticPr fontId="2"/>
  </si>
  <si>
    <t>R３年度
整備台数</t>
    <rPh sb="2" eb="4">
      <t>ネンド</t>
    </rPh>
    <rPh sb="5" eb="7">
      <t>セイビ</t>
    </rPh>
    <rPh sb="7" eb="9">
      <t>ダイスウ</t>
    </rPh>
    <phoneticPr fontId="2"/>
  </si>
  <si>
    <t>R４年度
整備台数</t>
    <rPh sb="2" eb="4">
      <t>ネンド</t>
    </rPh>
    <rPh sb="5" eb="7">
      <t>セイビ</t>
    </rPh>
    <rPh sb="7" eb="9">
      <t>ダイスウ</t>
    </rPh>
    <phoneticPr fontId="2"/>
  </si>
  <si>
    <t>R５年度
整備台数</t>
    <rPh sb="2" eb="4">
      <t>ネンド</t>
    </rPh>
    <rPh sb="5" eb="7">
      <t>セイビ</t>
    </rPh>
    <rPh sb="7" eb="9">
      <t>ダイスウ</t>
    </rPh>
    <phoneticPr fontId="2"/>
  </si>
  <si>
    <t>専門チーム数</t>
    <rPh sb="0" eb="2">
      <t>センモン</t>
    </rPh>
    <rPh sb="5" eb="6">
      <t>スウ</t>
    </rPh>
    <phoneticPr fontId="2"/>
  </si>
  <si>
    <t>※「専門チーム数」には、医療機関において１台のECMOを運用可能なチーム数を入力してください。</t>
    <rPh sb="2" eb="4">
      <t>センモン</t>
    </rPh>
    <rPh sb="7" eb="8">
      <t>スウ</t>
    </rPh>
    <rPh sb="12" eb="14">
      <t>イリョウ</t>
    </rPh>
    <rPh sb="14" eb="16">
      <t>キカン</t>
    </rPh>
    <rPh sb="21" eb="22">
      <t>ダイ</t>
    </rPh>
    <rPh sb="28" eb="30">
      <t>ウンヨウ</t>
    </rPh>
    <rPh sb="30" eb="32">
      <t>カノウ</t>
    </rPh>
    <rPh sb="36" eb="37">
      <t>スウ</t>
    </rPh>
    <rPh sb="38" eb="40">
      <t>ニュウリョク</t>
    </rPh>
    <phoneticPr fontId="2"/>
  </si>
  <si>
    <t>５　体外式膜型人工肺</t>
    <phoneticPr fontId="2"/>
  </si>
  <si>
    <t>４　簡易ベッド</t>
    <rPh sb="2" eb="4">
      <t>カンイ</t>
    </rPh>
    <phoneticPr fontId="2"/>
  </si>
  <si>
    <t>※御記載いただいた内容により、追加書類の提出をお願いする場合があります。</t>
    <rPh sb="1" eb="2">
      <t>ゴ</t>
    </rPh>
    <rPh sb="2" eb="4">
      <t>キサイ</t>
    </rPh>
    <rPh sb="9" eb="11">
      <t>ナイヨウ</t>
    </rPh>
    <rPh sb="15" eb="17">
      <t>ツイカ</t>
    </rPh>
    <rPh sb="17" eb="19">
      <t>ショルイ</t>
    </rPh>
    <rPh sb="20" eb="22">
      <t>テイシュツ</t>
    </rPh>
    <rPh sb="24" eb="25">
      <t>ネガ</t>
    </rPh>
    <rPh sb="28" eb="30">
      <t>バアイ</t>
    </rPh>
    <phoneticPr fontId="2"/>
  </si>
  <si>
    <t>６　簡易病室の付帯備品</t>
    <rPh sb="2" eb="4">
      <t>カンイ</t>
    </rPh>
    <rPh sb="4" eb="6">
      <t>ビョウシツ</t>
    </rPh>
    <rPh sb="7" eb="9">
      <t>フタイ</t>
    </rPh>
    <rPh sb="9" eb="11">
      <t>ビヒン</t>
    </rPh>
    <phoneticPr fontId="2"/>
  </si>
  <si>
    <t>設備No.</t>
    <rPh sb="0" eb="2">
      <t>セツビ</t>
    </rPh>
    <phoneticPr fontId="2"/>
  </si>
  <si>
    <t>規格（型式）</t>
    <phoneticPr fontId="2"/>
  </si>
  <si>
    <t>・受入可能病床数等を上回る台数を整備する場合、理由を記載してください。</t>
    <rPh sb="1" eb="3">
      <t>ウケイレ</t>
    </rPh>
    <rPh sb="3" eb="5">
      <t>カノウ</t>
    </rPh>
    <rPh sb="5" eb="8">
      <t>ビョウショウスウ</t>
    </rPh>
    <rPh sb="8" eb="9">
      <t>トウ</t>
    </rPh>
    <rPh sb="10" eb="12">
      <t>ウワマワ</t>
    </rPh>
    <rPh sb="13" eb="15">
      <t>ダイスウ</t>
    </rPh>
    <rPh sb="16" eb="18">
      <t>セイビ</t>
    </rPh>
    <rPh sb="20" eb="22">
      <t>バアイ</t>
    </rPh>
    <rPh sb="23" eb="25">
      <t>リユウ</t>
    </rPh>
    <rPh sb="26" eb="28">
      <t>キサイ</t>
    </rPh>
    <phoneticPr fontId="2"/>
  </si>
  <si>
    <t>【計画書様式1-1b】機器の整備状況</t>
    <rPh sb="11" eb="13">
      <t>キキ</t>
    </rPh>
    <rPh sb="14" eb="16">
      <t>セイビ</t>
    </rPh>
    <rPh sb="16" eb="18">
      <t>ジョウキョウ</t>
    </rPh>
    <phoneticPr fontId="2"/>
  </si>
  <si>
    <t>※行が不足する場合、適宜追加してください。</t>
    <rPh sb="1" eb="2">
      <t>ギョウ</t>
    </rPh>
    <rPh sb="3" eb="5">
      <t>フソク</t>
    </rPh>
    <rPh sb="7" eb="9">
      <t>バアイ</t>
    </rPh>
    <rPh sb="10" eb="12">
      <t>テキギ</t>
    </rPh>
    <rPh sb="12" eb="14">
      <t>ツイカ</t>
    </rPh>
    <phoneticPr fontId="2"/>
  </si>
  <si>
    <t>・簡易病室の付帯備品について、真に必要とされる理由を詳しく記載してください。</t>
    <rPh sb="1" eb="3">
      <t>カンイ</t>
    </rPh>
    <rPh sb="3" eb="5">
      <t>ビョウシツ</t>
    </rPh>
    <rPh sb="6" eb="8">
      <t>フタイ</t>
    </rPh>
    <rPh sb="8" eb="10">
      <t>ビヒン</t>
    </rPh>
    <rPh sb="15" eb="16">
      <t>シン</t>
    </rPh>
    <rPh sb="17" eb="19">
      <t>ヒツヨウ</t>
    </rPh>
    <rPh sb="23" eb="25">
      <t>リユウ</t>
    </rPh>
    <rPh sb="26" eb="27">
      <t>クワ</t>
    </rPh>
    <rPh sb="29" eb="31">
      <t>キサイ</t>
    </rPh>
    <phoneticPr fontId="2"/>
  </si>
  <si>
    <t>　（過去に同様の設備を導入している場合、数量の必要性についても併せて御記載ください）</t>
    <phoneticPr fontId="2"/>
  </si>
  <si>
    <t>補助事業者</t>
    <rPh sb="0" eb="2">
      <t>ホジョ</t>
    </rPh>
    <rPh sb="2" eb="4">
      <t>ジギョウ</t>
    </rPh>
    <rPh sb="4" eb="5">
      <t>シャ</t>
    </rPh>
    <phoneticPr fontId="2"/>
  </si>
  <si>
    <t>財産処分の制限に関する確認書</t>
    <phoneticPr fontId="2"/>
  </si>
  <si>
    <t>-</t>
    <phoneticPr fontId="2"/>
  </si>
  <si>
    <t>令和５年度新型インフルエンザ等患者入院医療機関等整備事業費補助金交付申請書</t>
    <phoneticPr fontId="2"/>
  </si>
  <si>
    <t>　令和５年度において、標記補助金の交付を受けたいので、岩手県補助金交付規則（昭和32年岩手県規則第71号）の規定により、関係書類を添えて、次のとおり補助金の交付を申請します。</t>
    <phoneticPr fontId="2"/>
  </si>
  <si>
    <t>　　　令和５年度新型インフルエンザ等患者入院医療機関等整備事業変更（廃止・中止）
　　　承認申請書</t>
    <phoneticPr fontId="2"/>
  </si>
  <si>
    <r>
      <t>←</t>
    </r>
    <r>
      <rPr>
        <b/>
        <u/>
        <sz val="11"/>
        <color theme="1"/>
        <rFont val="ＭＳ Ｐゴシック"/>
        <family val="3"/>
        <charset val="128"/>
        <scheme val="minor"/>
      </rPr>
      <t>令和５年度に増床した</t>
    </r>
    <r>
      <rPr>
        <sz val="11"/>
        <color theme="1"/>
        <rFont val="ＭＳ Ｐゴシック"/>
        <family val="2"/>
        <charset val="128"/>
        <scheme val="minor"/>
      </rPr>
      <t>新型コロナウイルス感染症患者の受入病床数を入力してください。</t>
    </r>
    <rPh sb="1" eb="3">
      <t>レイワ</t>
    </rPh>
    <rPh sb="4" eb="6">
      <t>ネンド</t>
    </rPh>
    <rPh sb="7" eb="9">
      <t>ゾウショウ</t>
    </rPh>
    <rPh sb="11" eb="13">
      <t>シンガタ</t>
    </rPh>
    <rPh sb="20" eb="23">
      <t>カンセンショウ</t>
    </rPh>
    <rPh sb="23" eb="25">
      <t>カンジャ</t>
    </rPh>
    <rPh sb="26" eb="27">
      <t>ウ</t>
    </rPh>
    <rPh sb="27" eb="28">
      <t>イ</t>
    </rPh>
    <rPh sb="28" eb="30">
      <t>ビョウショウ</t>
    </rPh>
    <rPh sb="30" eb="31">
      <t>スウ</t>
    </rPh>
    <rPh sb="32" eb="34">
      <t>ニュウリョク</t>
    </rPh>
    <phoneticPr fontId="2"/>
  </si>
  <si>
    <t>新型コロナウイルス感染症患者等入院医療機関等設備整備事業</t>
    <rPh sb="21" eb="22">
      <t>トウ</t>
    </rPh>
    <phoneticPr fontId="2"/>
  </si>
  <si>
    <t>１　実施事業名：新型コロナウイルス感染症患者等入院医療機関等設備整備事業</t>
    <phoneticPr fontId="2"/>
  </si>
  <si>
    <t>　　　事業名：新型コロナウイルス感染症患者等入院医療機関等設備整備事業</t>
    <phoneticPr fontId="2"/>
  </si>
  <si>
    <t>簡易病室（診察室）の撤去に関する申立書</t>
    <rPh sb="0" eb="2">
      <t>カンイ</t>
    </rPh>
    <rPh sb="2" eb="4">
      <t>ビョウシツ</t>
    </rPh>
    <rPh sb="5" eb="8">
      <t>シンサツシツ</t>
    </rPh>
    <rPh sb="10" eb="12">
      <t>テッキョ</t>
    </rPh>
    <rPh sb="13" eb="14">
      <t>カン</t>
    </rPh>
    <rPh sb="16" eb="18">
      <t>モウシタテ</t>
    </rPh>
    <rPh sb="18" eb="19">
      <t>ショ</t>
    </rPh>
    <phoneticPr fontId="2"/>
  </si>
  <si>
    <t>記</t>
    <rPh sb="0" eb="1">
      <t>キ</t>
    </rPh>
    <phoneticPr fontId="2"/>
  </si>
  <si>
    <t>　新型インフルエンザ等患者入院医療機関等整備事業費補助金の交付申請にあたり、標記撤去費について下記のとおり申し立てます。</t>
    <rPh sb="38" eb="40">
      <t>ヒョウキ</t>
    </rPh>
    <rPh sb="40" eb="42">
      <t>テッキョ</t>
    </rPh>
    <rPh sb="42" eb="43">
      <t>ヒ</t>
    </rPh>
    <rPh sb="47" eb="49">
      <t>カキ</t>
    </rPh>
    <rPh sb="53" eb="54">
      <t>モウ</t>
    </rPh>
    <rPh sb="55" eb="56">
      <t>タ</t>
    </rPh>
    <phoneticPr fontId="2"/>
  </si>
  <si>
    <t>□</t>
    <phoneticPr fontId="2"/>
  </si>
  <si>
    <t>　今回撤去する設備は、元々、短期間で交付の目的を達成し処分することが予定されている設備であること。</t>
    <rPh sb="1" eb="3">
      <t>コンカイ</t>
    </rPh>
    <rPh sb="3" eb="5">
      <t>テッキョ</t>
    </rPh>
    <rPh sb="7" eb="9">
      <t>セツビ</t>
    </rPh>
    <phoneticPr fontId="2"/>
  </si>
  <si>
    <t>　撤去後も、他の医療設備により医療体制が充実していること。</t>
    <rPh sb="1" eb="3">
      <t>テッキョ</t>
    </rPh>
    <rPh sb="3" eb="4">
      <t>ゴ</t>
    </rPh>
    <rPh sb="6" eb="7">
      <t>タ</t>
    </rPh>
    <phoneticPr fontId="2"/>
  </si>
  <si>
    <t>　購入によらず、リースによる対応であること。</t>
    <phoneticPr fontId="2"/>
  </si>
  <si>
    <t>　リースでなく、購入によらざるを得なかった理由は次のとおりです。</t>
    <rPh sb="8" eb="10">
      <t>コウニュウ</t>
    </rPh>
    <rPh sb="16" eb="17">
      <t>エ</t>
    </rPh>
    <rPh sb="21" eb="23">
      <t>リユウ</t>
    </rPh>
    <rPh sb="24" eb="25">
      <t>ツギ</t>
    </rPh>
    <phoneticPr fontId="2"/>
  </si>
  <si>
    <t>（４）契約書、納品書、請求書、領収書等</t>
    <rPh sb="3" eb="6">
      <t>ケイヤクショ</t>
    </rPh>
    <rPh sb="7" eb="10">
      <t>ノウヒンショ</t>
    </rPh>
    <rPh sb="11" eb="14">
      <t>セイキュウショ</t>
    </rPh>
    <rPh sb="15" eb="17">
      <t>リョウシュウ</t>
    </rPh>
    <rPh sb="17" eb="18">
      <t>ショ</t>
    </rPh>
    <rPh sb="18" eb="19">
      <t>ナド</t>
    </rPh>
    <phoneticPr fontId="2"/>
  </si>
  <si>
    <t>過去整備数</t>
    <rPh sb="0" eb="2">
      <t>カコ</t>
    </rPh>
    <rPh sb="2" eb="4">
      <t>セイビ</t>
    </rPh>
    <rPh sb="4" eb="5">
      <t>スウ</t>
    </rPh>
    <phoneticPr fontId="2"/>
  </si>
  <si>
    <t>　新型インフルエンザ等患者入院医療機関等整備事業費補助金の交付申請にあたり、財産処分の制限については、岩手県補助金交付規則第19条及び新型インフルエンザ等患者入院医療機関等整備事業費補助金交付要綱第５を確認しました。</t>
    <rPh sb="61" eb="62">
      <t>ダイ</t>
    </rPh>
    <rPh sb="64" eb="65">
      <t>ジョウ</t>
    </rPh>
    <rPh sb="65" eb="66">
      <t>オヨ</t>
    </rPh>
    <phoneticPr fontId="2"/>
  </si>
  <si>
    <t>　補助事業者は、補助事業により取得し、又は効用の増加した次に掲げる財産を、知事の承認を受けないで、補助金の交付の目的に反して使用し、譲渡し、交換し、貸し付け、担保に供し、取り壊し、又は廃棄してはならない。ただし、補助金の交付の目的及び当該財産の耐用年数を勘案して知事が定める期間を経過した場合その他知事が特に必要と認める場合は、この限りでない。
(１)　不動産
(２)　機械及び重要な器具で知事が指定するもの
(３)　その他知事が特に必要があると認めて指定するもの
２　知事は、前項の承認をするときは、その交付した補助金の全部又は一部に相当する金額を県に納付すべきことを命ずることがある。</t>
    <phoneticPr fontId="2"/>
  </si>
  <si>
    <t>　規則第19条第１項に規定する期間は、補助事業により取得し、又は効用の増加した財産の処分制限期間（平成20年７月11日厚生労働省告示第384号）のとおりとする。</t>
    <phoneticPr fontId="2"/>
  </si>
  <si>
    <t>＜抜粋：岩手県補助金交付規則第19条＞</t>
    <rPh sb="1" eb="3">
      <t>バッスイ</t>
    </rPh>
    <phoneticPr fontId="2"/>
  </si>
  <si>
    <t>＜抜粋：新型インフルエンザ等患者入院医療機関等整備事業費補助金交付要綱第５＞</t>
    <rPh sb="1" eb="3">
      <t>バッスイ</t>
    </rPh>
    <rPh sb="31" eb="33">
      <t>コウフ</t>
    </rPh>
    <rPh sb="33" eb="35">
      <t>ヨウコウ</t>
    </rPh>
    <rPh sb="35" eb="36">
      <t>ダイ</t>
    </rPh>
    <phoneticPr fontId="2"/>
  </si>
  <si>
    <t>チェック欄</t>
    <rPh sb="4" eb="5">
      <t>ラン</t>
    </rPh>
    <phoneticPr fontId="2"/>
  </si>
  <si>
    <t>新型インフルエンザ等患者入院医療機関等整備事業費補助金申請チェックリスト</t>
    <phoneticPr fontId="2"/>
  </si>
  <si>
    <t>申請者名</t>
    <rPh sb="0" eb="2">
      <t>シンセイ</t>
    </rPh>
    <rPh sb="2" eb="3">
      <t>シャ</t>
    </rPh>
    <rPh sb="3" eb="4">
      <t>メイ</t>
    </rPh>
    <phoneticPr fontId="2"/>
  </si>
  <si>
    <t>提出書類</t>
    <rPh sb="0" eb="2">
      <t>テイシュツ</t>
    </rPh>
    <rPh sb="2" eb="4">
      <t>ショルイ</t>
    </rPh>
    <phoneticPr fontId="2"/>
  </si>
  <si>
    <t>新型コロナウイルス感染症患者等入院医療機関等設備整備事業</t>
    <phoneticPr fontId="2"/>
  </si>
  <si>
    <t>交付申請書（様式第１号）</t>
    <phoneticPr fontId="2"/>
  </si>
  <si>
    <t>計画書様式1-1～1-5</t>
    <rPh sb="0" eb="3">
      <t>ケイカクショ</t>
    </rPh>
    <rPh sb="3" eb="5">
      <t>ヨウシキ</t>
    </rPh>
    <phoneticPr fontId="2"/>
  </si>
  <si>
    <t>受入可能病床数等が入力されているG-MISの日次報告の写し</t>
    <phoneticPr fontId="2"/>
  </si>
  <si>
    <t>整備した設備の納品書</t>
    <rPh sb="0" eb="2">
      <t>セイビ</t>
    </rPh>
    <rPh sb="4" eb="6">
      <t>セツビ</t>
    </rPh>
    <rPh sb="7" eb="10">
      <t>ノウヒンショ</t>
    </rPh>
    <phoneticPr fontId="2"/>
  </si>
  <si>
    <t>整備した設備の請求書</t>
    <rPh sb="0" eb="2">
      <t>セイビ</t>
    </rPh>
    <rPh sb="4" eb="6">
      <t>セツビ</t>
    </rPh>
    <rPh sb="7" eb="10">
      <t>セイキュウショ</t>
    </rPh>
    <phoneticPr fontId="2"/>
  </si>
  <si>
    <t>整備した設備の領収書・振込依頼書控　等</t>
    <rPh sb="0" eb="2">
      <t>セイビ</t>
    </rPh>
    <rPh sb="4" eb="6">
      <t>セツビ</t>
    </rPh>
    <rPh sb="7" eb="10">
      <t>リョウシュウショ</t>
    </rPh>
    <rPh sb="11" eb="13">
      <t>フリコミ</t>
    </rPh>
    <rPh sb="13" eb="16">
      <t>イライショ</t>
    </rPh>
    <rPh sb="16" eb="17">
      <t>ヒカ</t>
    </rPh>
    <rPh sb="18" eb="19">
      <t>ナド</t>
    </rPh>
    <phoneticPr fontId="2"/>
  </si>
  <si>
    <t>整備状況が分かる写真</t>
    <rPh sb="0" eb="2">
      <t>セイビ</t>
    </rPh>
    <rPh sb="2" eb="4">
      <t>ジョウキョウ</t>
    </rPh>
    <rPh sb="5" eb="6">
      <t>ワ</t>
    </rPh>
    <rPh sb="8" eb="10">
      <t>シャシン</t>
    </rPh>
    <phoneticPr fontId="2"/>
  </si>
  <si>
    <t>個人防護具は不要</t>
    <rPh sb="0" eb="2">
      <t>コジン</t>
    </rPh>
    <rPh sb="2" eb="4">
      <t>ボウゴ</t>
    </rPh>
    <rPh sb="4" eb="5">
      <t>グ</t>
    </rPh>
    <rPh sb="6" eb="8">
      <t>フヨウ</t>
    </rPh>
    <phoneticPr fontId="2"/>
  </si>
  <si>
    <t>計画書様式1-1～1-5を入力すれば自動作成されます。</t>
    <rPh sb="0" eb="3">
      <t>ケイカクショ</t>
    </rPh>
    <rPh sb="3" eb="5">
      <t>ヨウシキ</t>
    </rPh>
    <rPh sb="13" eb="15">
      <t>ニュウリョク</t>
    </rPh>
    <rPh sb="18" eb="20">
      <t>ジドウ</t>
    </rPh>
    <rPh sb="20" eb="22">
      <t>サクセイ</t>
    </rPh>
    <phoneticPr fontId="2"/>
  </si>
  <si>
    <t>R5.4.1～5.7に納品されたものが対象</t>
    <rPh sb="11" eb="13">
      <t>ノウヒン</t>
    </rPh>
    <rPh sb="19" eb="21">
      <t>タイショウ</t>
    </rPh>
    <phoneticPr fontId="2"/>
  </si>
  <si>
    <t>R5.4.1～5.7までに支払したものが対象</t>
    <rPh sb="13" eb="15">
      <t>シハラ</t>
    </rPh>
    <rPh sb="20" eb="22">
      <t>タイショウ</t>
    </rPh>
    <phoneticPr fontId="2"/>
  </si>
  <si>
    <t>簡易病室本体部分をどのように整備するのかが分かる資料</t>
    <phoneticPr fontId="2"/>
  </si>
  <si>
    <t>整備を希望する設備機器等の仕様が分かるカタログ等の資料</t>
    <phoneticPr fontId="2"/>
  </si>
  <si>
    <t>該当者が提出</t>
    <rPh sb="0" eb="3">
      <t>ガイトウシャ</t>
    </rPh>
    <rPh sb="4" eb="6">
      <t>テイシュツ</t>
    </rPh>
    <phoneticPr fontId="2"/>
  </si>
  <si>
    <t>全員が提出</t>
    <rPh sb="0" eb="2">
      <t>ゼンイン</t>
    </rPh>
    <phoneticPr fontId="2"/>
  </si>
  <si>
    <t>簡易病室の撤去費を申請する場合に提出</t>
    <rPh sb="0" eb="2">
      <t>カンイ</t>
    </rPh>
    <rPh sb="2" eb="4">
      <t>ビョウシツ</t>
    </rPh>
    <rPh sb="5" eb="7">
      <t>テッキョ</t>
    </rPh>
    <rPh sb="7" eb="8">
      <t>ヒ</t>
    </rPh>
    <rPh sb="9" eb="11">
      <t>シンセイ</t>
    </rPh>
    <rPh sb="13" eb="15">
      <t>バアイ</t>
    </rPh>
    <rPh sb="16" eb="18">
      <t>テイシュツ</t>
    </rPh>
    <phoneticPr fontId="2"/>
  </si>
  <si>
    <t>簡易病室を申請する場合に提出
簡易病室の配置場所、範囲、整備に用いる設備と使い方などが詳細に分かるもの
（配置図・平面図に手描きしたものも可）</t>
    <rPh sb="0" eb="2">
      <t>カンイ</t>
    </rPh>
    <rPh sb="2" eb="4">
      <t>ビョウシツ</t>
    </rPh>
    <rPh sb="5" eb="7">
      <t>シンセイ</t>
    </rPh>
    <rPh sb="9" eb="11">
      <t>バアイ</t>
    </rPh>
    <rPh sb="12" eb="14">
      <t>テイシュツ</t>
    </rPh>
    <rPh sb="55" eb="57">
      <t>ハイチ</t>
    </rPh>
    <rPh sb="57" eb="58">
      <t>ズ</t>
    </rPh>
    <rPh sb="59" eb="62">
      <t>ヘイメンズ</t>
    </rPh>
    <rPh sb="63" eb="65">
      <t>テガ</t>
    </rPh>
    <rPh sb="71" eb="72">
      <t>カ</t>
    </rPh>
    <phoneticPr fontId="2"/>
  </si>
  <si>
    <t>内容を御確認の上、押印してください</t>
    <rPh sb="0" eb="2">
      <t>ナイヨウ</t>
    </rPh>
    <rPh sb="3" eb="4">
      <t>ゴ</t>
    </rPh>
    <rPh sb="4" eb="6">
      <t>カクニン</t>
    </rPh>
    <rPh sb="7" eb="8">
      <t>ウエ</t>
    </rPh>
    <rPh sb="9" eb="11">
      <t>オウイン</t>
    </rPh>
    <phoneticPr fontId="2"/>
  </si>
  <si>
    <t>←理由について、記載してください</t>
    <rPh sb="1" eb="3">
      <t>リユウ</t>
    </rPh>
    <rPh sb="8" eb="10">
      <t>キサイ</t>
    </rPh>
    <phoneticPr fontId="2"/>
  </si>
  <si>
    <t>簡易病室の撤去に関する申立書</t>
    <phoneticPr fontId="2"/>
  </si>
  <si>
    <t>設備整備事業所要額内訳等及び事業計画書（様式第３号）</t>
    <phoneticPr fontId="2"/>
  </si>
  <si>
    <t>基準額算出内訳並びに対象経費支出予定額内訳（様式第３号別紙）</t>
    <phoneticPr fontId="2"/>
  </si>
  <si>
    <t>（１）令和５年度歳入歳出予算書（又は見込書）抄本</t>
    <phoneticPr fontId="2"/>
  </si>
  <si>
    <t>整備した設備の契約書・発注書</t>
    <rPh sb="0" eb="2">
      <t>セイビ</t>
    </rPh>
    <rPh sb="4" eb="6">
      <t>セツビ</t>
    </rPh>
    <rPh sb="7" eb="10">
      <t>ケイヤクショ</t>
    </rPh>
    <rPh sb="11" eb="14">
      <t>ハッチュウショ</t>
    </rPh>
    <phoneticPr fontId="2"/>
  </si>
  <si>
    <t>R5.4.1～5.7に契約・発注したものが対象</t>
    <rPh sb="11" eb="13">
      <t>ケイヤク</t>
    </rPh>
    <rPh sb="14" eb="16">
      <t>ハッチュウ</t>
    </rPh>
    <rPh sb="21" eb="23">
      <t>タイショウ</t>
    </rPh>
    <phoneticPr fontId="2"/>
  </si>
  <si>
    <t>申請チェックリスト</t>
    <rPh sb="0" eb="2">
      <t>シンセイ</t>
    </rPh>
    <phoneticPr fontId="2"/>
  </si>
  <si>
    <t>本紙</t>
    <rPh sb="0" eb="2">
      <t>ホンシ</t>
    </rPh>
    <phoneticPr fontId="2"/>
  </si>
  <si>
    <r>
      <t>←</t>
    </r>
    <r>
      <rPr>
        <b/>
        <u/>
        <sz val="11"/>
        <color theme="1"/>
        <rFont val="ＭＳ Ｐゴシック"/>
        <family val="3"/>
        <charset val="128"/>
        <scheme val="minor"/>
      </rPr>
      <t>R5.4.1～5.7</t>
    </r>
    <r>
      <rPr>
        <sz val="11"/>
        <color theme="1"/>
        <rFont val="ＭＳ Ｐゴシック"/>
        <family val="2"/>
        <charset val="128"/>
        <scheme val="minor"/>
      </rPr>
      <t>の診療日数（見込可）を入力してください</t>
    </r>
    <rPh sb="11" eb="12">
      <t>マナカ</t>
    </rPh>
    <rPh sb="12" eb="14">
      <t>シンリョウ</t>
    </rPh>
    <rPh sb="14" eb="16">
      <t>ニッスウ</t>
    </rPh>
    <rPh sb="17" eb="19">
      <t>ミコ</t>
    </rPh>
    <rPh sb="19" eb="20">
      <t>カ</t>
    </rPh>
    <rPh sb="22" eb="24">
      <t>ニュウリョク</t>
    </rPh>
    <phoneticPr fontId="2"/>
  </si>
  <si>
    <t>歳入歳出（見込）書</t>
    <phoneticPr fontId="2"/>
  </si>
  <si>
    <t>公立の医療機関のみ提出</t>
    <rPh sb="0" eb="2">
      <t>コウリツ</t>
    </rPh>
    <rPh sb="3" eb="5">
      <t>イリョウ</t>
    </rPh>
    <rPh sb="5" eb="7">
      <t>キカン</t>
    </rPh>
    <rPh sb="9" eb="11">
      <t>テイシュツ</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</si>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</sst>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411]ggge&quot;年&quot;m&quot;月&quot;d&quot;日&quot;;@"/>
    <numFmt numFmtId="177" formatCode="#,##0_ "/>
    <numFmt numFmtId="178" formatCode="&quot;２　補助金申請額　&quot;#,###&quot;　円&quot;"/>
    <numFmt numFmtId="179" formatCode="&quot;個人防護具基準額　&quot;#,##0&quot;円&quot;"/>
    <numFmt numFmtId="180" formatCode="&quot;（補助基準額B　&quot;#,###&quot;）&quot;"/>
    <numFmt numFmtId="181" formatCode="&quot;（選定額　&quot;#,###&quot;）&quot;"/>
    <numFmt numFmtId="182" formatCode="&quot;（補助基準額　&quot;#,###&quot;）&quot;"/>
    <numFmt numFmtId="183" formatCode="&quot;（簡易陰圧装置選定額　&quot;#,###&quot;円）&quot;"/>
    <numFmt numFmtId="184" formatCode="&quot;初度設備費基準額　&quot;#,###&quot;円&quot;"/>
    <numFmt numFmtId="185" formatCode="&quot;簡易陰圧装置基準額　&quot;#,###&quot;円&quot;"/>
    <numFmt numFmtId="186" formatCode="&quot;（HEPA付空気清浄機　選定額　&quot;#,###&quot;円）&quot;"/>
  </numFmts>
  <fonts count="1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ＭＳ 明朝"/>
      <family val="1"/>
      <charset val="128"/>
    </font>
    <font>
      <b/>
      <u/>
      <sz val="11"/>
      <color theme="1"/>
      <name val="ＭＳ Ｐゴシック"/>
      <family val="3"/>
      <charset val="128"/>
      <scheme val="minor"/>
    </font>
    <font>
      <sz val="9"/>
      <color theme="1"/>
      <name val="ＭＳ 明朝"/>
      <family val="1"/>
      <charset val="128"/>
    </font>
    <font>
      <strike/>
      <sz val="11"/>
      <color theme="1"/>
      <name val="ＭＳ 明朝"/>
      <family val="1"/>
      <charset val="128"/>
    </font>
    <font>
      <sz val="14"/>
      <color theme="1"/>
      <name val="ＭＳ Ｐゴシック"/>
      <family val="2"/>
      <charset val="128"/>
      <scheme val="minor"/>
    </font>
    <font>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4"/>
      <color theme="1"/>
      <name val="ＭＳ 明朝"/>
      <family val="1"/>
      <charset val="128"/>
    </font>
    <font>
      <sz val="10"/>
      <color theme="1"/>
      <name val="ＭＳ 明朝"/>
      <family val="1"/>
      <charset val="128"/>
    </font>
    <font>
      <sz val="11"/>
      <name val="ＭＳ 明朝"/>
      <family val="1"/>
      <charset val="128"/>
    </font>
    <font>
      <sz val="11"/>
      <color theme="1"/>
      <name val="ＭＳ Ｐゴシック"/>
      <family val="3"/>
      <charset val="128"/>
      <scheme val="minor"/>
    </font>
    <font>
      <sz val="10"/>
      <color theme="1"/>
      <name val="ＭＳ Ｐゴシック"/>
      <family val="2"/>
      <charset val="128"/>
      <scheme val="minor"/>
    </font>
  </fonts>
  <fills count="5">
    <fill>
      <patternFill patternType="none"/>
    </fill>
    <fill>
      <patternFill patternType="gray125"/>
    </fill>
    <fill>
      <patternFill patternType="solid">
        <fgColor rgb="FFDAEEF3"/>
        <bgColor indexed="64"/>
      </patternFill>
    </fill>
    <fill>
      <patternFill patternType="solid">
        <fgColor theme="0" tint="-0.249977111117893"/>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auto="1"/>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diagonal/>
    </border>
    <border diagonalUp="1">
      <left style="thin">
        <color auto="1"/>
      </left>
      <right style="thin">
        <color indexed="64"/>
      </right>
      <top/>
      <bottom/>
      <diagonal style="thin">
        <color auto="1"/>
      </diagonal>
    </border>
  </borders>
  <cellStyleXfs count="2">
    <xf numFmtId="0" fontId="0" fillId="0" borderId="0">
      <alignment vertical="center"/>
    </xf>
    <xf numFmtId="38" fontId="1" fillId="0" borderId="0" applyFont="0" applyFill="0" applyBorder="0" applyAlignment="0" applyProtection="0">
      <alignment vertical="center"/>
    </xf>
  </cellStyleXfs>
  <cellXfs count="156">
    <xf numFmtId="0" fontId="0" fillId="0" borderId="0" xfId="0">
      <alignment vertical="center"/>
    </xf>
    <xf numFmtId="38" fontId="0" fillId="0" borderId="0" xfId="1" applyFont="1">
      <alignment vertical="center"/>
    </xf>
    <xf numFmtId="0" fontId="3" fillId="0" borderId="0" xfId="0" applyFont="1">
      <alignment vertical="center"/>
    </xf>
    <xf numFmtId="38" fontId="0" fillId="3" borderId="3" xfId="1" applyFont="1" applyFill="1" applyBorder="1" applyAlignment="1">
      <alignment horizontal="right" vertical="center"/>
    </xf>
    <xf numFmtId="38" fontId="0" fillId="3" borderId="1" xfId="1" applyFont="1" applyFill="1" applyBorder="1" applyAlignment="1">
      <alignment horizontal="right" vertical="center"/>
    </xf>
    <xf numFmtId="0" fontId="0" fillId="0" borderId="1" xfId="0" applyBorder="1">
      <alignment vertical="center"/>
    </xf>
    <xf numFmtId="0" fontId="3" fillId="0" borderId="1" xfId="0" applyFont="1" applyFill="1" applyBorder="1" applyAlignment="1">
      <alignment horizontal="center" vertical="center"/>
    </xf>
    <xf numFmtId="38" fontId="3" fillId="0" borderId="1" xfId="1" applyFont="1" applyFill="1" applyBorder="1" applyAlignment="1">
      <alignment horizontal="center" vertical="center"/>
    </xf>
    <xf numFmtId="38" fontId="3" fillId="0" borderId="2" xfId="1" applyFont="1" applyFill="1" applyBorder="1" applyAlignment="1">
      <alignment horizontal="center" vertical="center" wrapText="1"/>
    </xf>
    <xf numFmtId="176" fontId="4" fillId="2" borderId="1" xfId="0" applyNumberFormat="1" applyFont="1" applyFill="1" applyBorder="1" applyAlignment="1" applyProtection="1">
      <alignment horizontal="left" vertical="center"/>
      <protection locked="0"/>
    </xf>
    <xf numFmtId="0" fontId="0" fillId="2" borderId="0" xfId="0" applyFill="1">
      <alignment vertical="center"/>
    </xf>
    <xf numFmtId="0" fontId="4" fillId="0" borderId="0" xfId="0" applyFont="1">
      <alignment vertical="center"/>
    </xf>
    <xf numFmtId="0" fontId="4" fillId="0" borderId="0" xfId="0" applyNumberFormat="1" applyFont="1" applyAlignment="1">
      <alignment horizontal="right" vertical="center"/>
    </xf>
    <xf numFmtId="0" fontId="4" fillId="0" borderId="5" xfId="0" applyFont="1" applyBorder="1">
      <alignment vertical="center"/>
    </xf>
    <xf numFmtId="0" fontId="6" fillId="0" borderId="1" xfId="0" applyFont="1" applyBorder="1" applyAlignment="1">
      <alignment horizontal="center" vertical="center"/>
    </xf>
    <xf numFmtId="0" fontId="6" fillId="0" borderId="1" xfId="0" applyFont="1" applyBorder="1">
      <alignment vertical="center"/>
    </xf>
    <xf numFmtId="0" fontId="6" fillId="0" borderId="6" xfId="0" applyFont="1" applyBorder="1">
      <alignment vertical="center"/>
    </xf>
    <xf numFmtId="177" fontId="6" fillId="0" borderId="6" xfId="0" applyNumberFormat="1" applyFont="1" applyBorder="1" applyAlignment="1">
      <alignment horizontal="right"/>
    </xf>
    <xf numFmtId="0" fontId="6" fillId="0" borderId="6" xfId="0" applyFont="1" applyBorder="1" applyAlignment="1">
      <alignment vertical="center" wrapText="1"/>
    </xf>
    <xf numFmtId="0" fontId="6" fillId="0" borderId="1" xfId="0" applyFont="1" applyBorder="1" applyAlignment="1">
      <alignment horizontal="center" vertical="center" wrapText="1"/>
    </xf>
    <xf numFmtId="177" fontId="6" fillId="0" borderId="7" xfId="0" applyNumberFormat="1" applyFont="1" applyBorder="1" applyAlignment="1">
      <alignment horizontal="right"/>
    </xf>
    <xf numFmtId="177" fontId="6" fillId="0" borderId="1" xfId="0" applyNumberFormat="1" applyFont="1" applyBorder="1" applyAlignment="1">
      <alignment horizontal="right"/>
    </xf>
    <xf numFmtId="0" fontId="6" fillId="0" borderId="2" xfId="0" applyFont="1" applyBorder="1" applyAlignment="1">
      <alignment horizontal="center" vertical="center" wrapText="1"/>
    </xf>
    <xf numFmtId="0" fontId="6" fillId="0" borderId="2" xfId="0" applyFont="1" applyBorder="1" applyAlignment="1">
      <alignment horizontal="right" vertical="center" wrapText="1"/>
    </xf>
    <xf numFmtId="0" fontId="0" fillId="0" borderId="0" xfId="0" applyAlignment="1">
      <alignment vertical="center"/>
    </xf>
    <xf numFmtId="0" fontId="7" fillId="0" borderId="0" xfId="0" applyFont="1">
      <alignment vertical="center"/>
    </xf>
    <xf numFmtId="49" fontId="4" fillId="2" borderId="1" xfId="0" applyNumberFormat="1" applyFont="1" applyFill="1" applyBorder="1" applyAlignment="1" applyProtection="1">
      <alignment horizontal="left" vertical="center"/>
      <protection locked="0"/>
    </xf>
    <xf numFmtId="0" fontId="0" fillId="2" borderId="1" xfId="0" applyFill="1" applyBorder="1" applyAlignment="1" applyProtection="1">
      <alignment horizontal="center" vertical="center"/>
      <protection locked="0"/>
    </xf>
    <xf numFmtId="38" fontId="0" fillId="2" borderId="1" xfId="1" applyFont="1" applyFill="1" applyBorder="1" applyProtection="1">
      <alignment vertical="center"/>
      <protection locked="0"/>
    </xf>
    <xf numFmtId="0" fontId="0" fillId="2" borderId="1" xfId="0" applyFill="1" applyBorder="1" applyProtection="1">
      <alignment vertical="center"/>
      <protection locked="0"/>
    </xf>
    <xf numFmtId="0" fontId="0" fillId="2" borderId="1" xfId="0" applyFill="1" applyBorder="1" applyAlignment="1" applyProtection="1">
      <alignment vertical="center" wrapText="1"/>
      <protection locked="0"/>
    </xf>
    <xf numFmtId="177" fontId="0" fillId="0" borderId="0" xfId="0" applyNumberFormat="1">
      <alignment vertical="center"/>
    </xf>
    <xf numFmtId="0" fontId="6" fillId="0" borderId="2" xfId="0" applyFont="1" applyBorder="1" applyAlignment="1">
      <alignment vertical="center" wrapText="1"/>
    </xf>
    <xf numFmtId="177" fontId="4" fillId="0" borderId="0" xfId="0" applyNumberFormat="1" applyFont="1">
      <alignment vertical="center"/>
    </xf>
    <xf numFmtId="0" fontId="4" fillId="0" borderId="0" xfId="0" applyFont="1" applyAlignment="1">
      <alignment vertical="center"/>
    </xf>
    <xf numFmtId="177" fontId="4" fillId="0" borderId="0" xfId="0" applyNumberFormat="1" applyFont="1" applyAlignment="1">
      <alignment vertical="center"/>
    </xf>
    <xf numFmtId="0" fontId="4" fillId="0" borderId="0" xfId="0" applyFont="1" applyAlignment="1">
      <alignment horizontal="right" vertical="center"/>
    </xf>
    <xf numFmtId="177" fontId="6" fillId="0" borderId="5" xfId="0" applyNumberFormat="1" applyFont="1" applyBorder="1" applyAlignment="1">
      <alignment horizontal="center" vertical="center"/>
    </xf>
    <xf numFmtId="177" fontId="6" fillId="0" borderId="5" xfId="0" applyNumberFormat="1" applyFont="1" applyBorder="1">
      <alignment vertical="center"/>
    </xf>
    <xf numFmtId="177" fontId="6" fillId="0" borderId="1" xfId="0" applyNumberFormat="1" applyFont="1" applyBorder="1" applyAlignment="1">
      <alignment horizontal="center" vertical="center"/>
    </xf>
    <xf numFmtId="177" fontId="6" fillId="0" borderId="10" xfId="0" applyNumberFormat="1" applyFont="1" applyBorder="1" applyAlignment="1">
      <alignment horizontal="center" vertical="center"/>
    </xf>
    <xf numFmtId="177" fontId="6" fillId="0" borderId="3" xfId="0" applyNumberFormat="1"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center" vertical="center"/>
    </xf>
    <xf numFmtId="177" fontId="6" fillId="0" borderId="6" xfId="0" applyNumberFormat="1" applyFont="1" applyBorder="1" applyAlignment="1">
      <alignment horizontal="center" vertical="center"/>
    </xf>
    <xf numFmtId="177" fontId="6" fillId="0" borderId="6" xfId="0" applyNumberFormat="1" applyFont="1" applyBorder="1" applyAlignment="1">
      <alignment horizontal="right" vertical="center"/>
    </xf>
    <xf numFmtId="177" fontId="6" fillId="0" borderId="2" xfId="0" applyNumberFormat="1" applyFont="1" applyBorder="1" applyAlignment="1">
      <alignment horizontal="right" vertical="center"/>
    </xf>
    <xf numFmtId="177" fontId="6" fillId="0" borderId="0" xfId="0" applyNumberFormat="1" applyFont="1" applyBorder="1" applyAlignment="1">
      <alignment horizontal="center" vertical="center"/>
    </xf>
    <xf numFmtId="177" fontId="6" fillId="0" borderId="0" xfId="0" applyNumberFormat="1" applyFont="1" applyBorder="1" applyAlignment="1">
      <alignment horizontal="right" vertical="center"/>
    </xf>
    <xf numFmtId="0" fontId="6" fillId="0" borderId="6" xfId="0" applyFont="1" applyBorder="1" applyAlignment="1">
      <alignment horizontal="center" vertical="center"/>
    </xf>
    <xf numFmtId="0" fontId="6" fillId="0" borderId="8" xfId="0" applyFont="1" applyBorder="1">
      <alignment vertical="center"/>
    </xf>
    <xf numFmtId="177" fontId="6" fillId="0" borderId="6" xfId="0" applyNumberFormat="1" applyFont="1" applyBorder="1" applyAlignment="1">
      <alignment vertical="top"/>
    </xf>
    <xf numFmtId="177" fontId="6" fillId="0" borderId="0" xfId="0" applyNumberFormat="1" applyFont="1" applyBorder="1" applyAlignment="1">
      <alignment vertical="top"/>
    </xf>
    <xf numFmtId="177" fontId="6" fillId="0" borderId="0" xfId="0" applyNumberFormat="1" applyFont="1" applyBorder="1" applyAlignment="1">
      <alignment horizontal="right" vertical="top"/>
    </xf>
    <xf numFmtId="177" fontId="6" fillId="0" borderId="2" xfId="0" applyNumberFormat="1" applyFont="1" applyBorder="1" applyAlignment="1">
      <alignment vertical="top"/>
    </xf>
    <xf numFmtId="177" fontId="6" fillId="0" borderId="5" xfId="0" applyNumberFormat="1" applyFont="1" applyBorder="1" applyAlignment="1">
      <alignment vertical="top"/>
    </xf>
    <xf numFmtId="177" fontId="6" fillId="0" borderId="5" xfId="0" applyNumberFormat="1" applyFont="1" applyBorder="1" applyAlignment="1">
      <alignment horizontal="right" vertical="top"/>
    </xf>
    <xf numFmtId="0" fontId="6" fillId="0" borderId="2" xfId="0" applyFont="1" applyBorder="1">
      <alignment vertical="center"/>
    </xf>
    <xf numFmtId="177" fontId="6" fillId="0" borderId="2" xfId="0" applyNumberFormat="1" applyFont="1" applyBorder="1" applyAlignment="1">
      <alignment horizontal="right" vertical="top"/>
    </xf>
    <xf numFmtId="0" fontId="6" fillId="0" borderId="3" xfId="0" applyFont="1" applyBorder="1">
      <alignment vertical="center"/>
    </xf>
    <xf numFmtId="177" fontId="6" fillId="0" borderId="1" xfId="0" applyNumberFormat="1" applyFont="1" applyBorder="1">
      <alignment vertical="center"/>
    </xf>
    <xf numFmtId="177" fontId="6" fillId="0" borderId="4" xfId="0" applyNumberFormat="1" applyFont="1" applyBorder="1">
      <alignment vertical="center"/>
    </xf>
    <xf numFmtId="0" fontId="0" fillId="0" borderId="0" xfId="0" applyFill="1" applyBorder="1">
      <alignment vertical="center"/>
    </xf>
    <xf numFmtId="0" fontId="3" fillId="0" borderId="1" xfId="0" applyFont="1" applyBorder="1" applyAlignment="1">
      <alignment horizontal="center" vertical="center"/>
    </xf>
    <xf numFmtId="180" fontId="3" fillId="0" borderId="0" xfId="0" applyNumberFormat="1" applyFont="1" applyAlignment="1">
      <alignment vertical="center"/>
    </xf>
    <xf numFmtId="181" fontId="3" fillId="0" borderId="0" xfId="0" applyNumberFormat="1" applyFont="1" applyAlignment="1">
      <alignment vertical="center"/>
    </xf>
    <xf numFmtId="182" fontId="3" fillId="0" borderId="0" xfId="0" applyNumberFormat="1" applyFont="1" applyAlignment="1">
      <alignment vertical="center"/>
    </xf>
    <xf numFmtId="182" fontId="3" fillId="0" borderId="0" xfId="0" applyNumberFormat="1" applyFont="1">
      <alignment vertical="center"/>
    </xf>
    <xf numFmtId="181" fontId="3" fillId="0" borderId="0" xfId="0" applyNumberFormat="1" applyFont="1">
      <alignment vertical="center"/>
    </xf>
    <xf numFmtId="179" fontId="3" fillId="0" borderId="0" xfId="0" applyNumberFormat="1" applyFont="1">
      <alignment vertical="center"/>
    </xf>
    <xf numFmtId="0" fontId="4" fillId="0" borderId="0" xfId="0" applyFont="1" applyAlignment="1">
      <alignment horizontal="left" vertical="center"/>
    </xf>
    <xf numFmtId="0" fontId="8" fillId="0" borderId="0" xfId="0" applyFont="1">
      <alignment vertical="center"/>
    </xf>
    <xf numFmtId="0" fontId="9" fillId="0" borderId="0" xfId="0" applyFont="1">
      <alignment vertical="center"/>
    </xf>
    <xf numFmtId="0" fontId="0" fillId="0" borderId="0" xfId="0" applyAlignment="1">
      <alignment horizontal="left" vertical="center"/>
    </xf>
    <xf numFmtId="38" fontId="0" fillId="0" borderId="0" xfId="1" applyFont="1" applyBorder="1">
      <alignment vertical="center"/>
    </xf>
    <xf numFmtId="177" fontId="6" fillId="0" borderId="11" xfId="0" applyNumberFormat="1" applyFont="1" applyBorder="1">
      <alignment vertical="center"/>
    </xf>
    <xf numFmtId="177" fontId="6" fillId="0" borderId="13" xfId="0" applyNumberFormat="1" applyFont="1" applyBorder="1">
      <alignment vertical="center"/>
    </xf>
    <xf numFmtId="177" fontId="6" fillId="0" borderId="4" xfId="0" applyNumberFormat="1" applyFont="1" applyBorder="1" applyAlignment="1">
      <alignment horizontal="center" vertical="center"/>
    </xf>
    <xf numFmtId="184" fontId="3" fillId="0" borderId="0" xfId="0" applyNumberFormat="1" applyFont="1">
      <alignment vertical="center"/>
    </xf>
    <xf numFmtId="180" fontId="3" fillId="0" borderId="0" xfId="0" applyNumberFormat="1" applyFont="1" applyAlignment="1">
      <alignment horizontal="left" vertical="center"/>
    </xf>
    <xf numFmtId="0" fontId="0" fillId="2" borderId="1" xfId="0" quotePrefix="1" applyFill="1" applyBorder="1" applyProtection="1">
      <alignment vertical="center"/>
      <protection locked="0"/>
    </xf>
    <xf numFmtId="185" fontId="3" fillId="0" borderId="0" xfId="0" applyNumberFormat="1" applyFont="1">
      <alignment vertical="center"/>
    </xf>
    <xf numFmtId="0" fontId="10" fillId="0" borderId="0" xfId="0" applyFont="1">
      <alignment vertical="center"/>
    </xf>
    <xf numFmtId="0" fontId="11" fillId="0" borderId="0" xfId="0" applyFont="1">
      <alignment vertical="center"/>
    </xf>
    <xf numFmtId="0" fontId="0" fillId="0" borderId="0" xfId="0" applyFill="1" applyAlignment="1">
      <alignment vertical="center" wrapText="1"/>
    </xf>
    <xf numFmtId="0" fontId="0" fillId="0" borderId="0" xfId="0" applyAlignment="1">
      <alignment vertical="top"/>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lignment vertical="center"/>
    </xf>
    <xf numFmtId="0" fontId="4" fillId="0" borderId="0" xfId="0" applyFont="1" applyBorder="1">
      <alignment vertical="center"/>
    </xf>
    <xf numFmtId="0" fontId="4" fillId="0" borderId="0" xfId="0" applyFont="1" applyAlignment="1">
      <alignment vertical="top" wrapText="1"/>
    </xf>
    <xf numFmtId="0" fontId="4" fillId="0" borderId="0" xfId="0" applyFont="1" applyBorder="1" applyAlignment="1">
      <alignment vertical="top" wrapText="1"/>
    </xf>
    <xf numFmtId="0" fontId="13" fillId="0" borderId="0" xfId="0" applyFont="1">
      <alignment vertical="center"/>
    </xf>
    <xf numFmtId="38" fontId="0" fillId="0" borderId="0" xfId="1" applyFont="1" applyAlignment="1">
      <alignment vertical="center"/>
    </xf>
    <xf numFmtId="177" fontId="6" fillId="0" borderId="6" xfId="0" applyNumberFormat="1" applyFont="1" applyBorder="1" applyAlignment="1">
      <alignment horizontal="right" vertical="top"/>
    </xf>
    <xf numFmtId="0" fontId="0" fillId="0" borderId="0" xfId="0" applyAlignment="1">
      <alignment horizontal="right" vertical="center"/>
    </xf>
    <xf numFmtId="0" fontId="4" fillId="0" borderId="0" xfId="0" applyFont="1" applyBorder="1" applyAlignment="1">
      <alignment horizontal="right" vertical="center"/>
    </xf>
    <xf numFmtId="0" fontId="4" fillId="0" borderId="0" xfId="0" applyFont="1" applyBorder="1" applyAlignment="1">
      <alignment horizontal="left" vertical="top" wrapText="1"/>
    </xf>
    <xf numFmtId="0" fontId="11" fillId="0" borderId="1" xfId="0" applyFont="1" applyBorder="1" applyAlignment="1">
      <alignment horizontal="center" vertical="center"/>
    </xf>
    <xf numFmtId="0" fontId="13" fillId="0" borderId="0" xfId="0" applyFont="1" applyAlignment="1">
      <alignment horizontal="left" vertical="top"/>
    </xf>
    <xf numFmtId="0" fontId="0" fillId="0" borderId="0" xfId="0" applyAlignment="1">
      <alignment horizontal="centerContinuous" vertical="center"/>
    </xf>
    <xf numFmtId="0" fontId="0" fillId="0" borderId="1" xfId="0" applyFont="1" applyBorder="1" applyAlignment="1">
      <alignment vertical="center"/>
    </xf>
    <xf numFmtId="0" fontId="15" fillId="0" borderId="0" xfId="0" applyFont="1" applyFill="1" applyBorder="1" applyAlignment="1">
      <alignment horizontal="centerContinuous" vertical="center"/>
    </xf>
    <xf numFmtId="0" fontId="0" fillId="0" borderId="0" xfId="0" applyFont="1" applyFill="1" applyBorder="1" applyAlignment="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0" fillId="3" borderId="1" xfId="0" applyFill="1" applyBorder="1">
      <alignment vertical="center"/>
    </xf>
    <xf numFmtId="0" fontId="0" fillId="3" borderId="1" xfId="0" applyFill="1" applyBorder="1" applyAlignment="1">
      <alignment horizontal="center" vertical="center"/>
    </xf>
    <xf numFmtId="0" fontId="0" fillId="0" borderId="2" xfId="0" applyFill="1" applyBorder="1" applyAlignment="1">
      <alignment horizontal="left" vertical="center"/>
    </xf>
    <xf numFmtId="0" fontId="11" fillId="2" borderId="1" xfId="0" applyFont="1" applyFill="1" applyBorder="1" applyProtection="1">
      <alignment vertical="center"/>
      <protection locked="0"/>
    </xf>
    <xf numFmtId="0" fontId="11" fillId="2" borderId="1" xfId="0" applyFont="1" applyFill="1" applyBorder="1" applyAlignment="1" applyProtection="1">
      <alignment vertical="center" wrapText="1"/>
      <protection locked="0"/>
    </xf>
    <xf numFmtId="0" fontId="0" fillId="2" borderId="1" xfId="0" applyFill="1" applyBorder="1" applyAlignment="1" applyProtection="1">
      <alignment vertical="center"/>
      <protection locked="0"/>
    </xf>
    <xf numFmtId="0" fontId="0" fillId="2" borderId="1" xfId="0" applyFill="1" applyBorder="1" applyAlignment="1" applyProtection="1">
      <alignment horizontal="left" vertical="center" wrapText="1"/>
      <protection locked="0"/>
    </xf>
    <xf numFmtId="0" fontId="4" fillId="2" borderId="0" xfId="0" applyFont="1" applyFill="1" applyBorder="1" applyAlignment="1" applyProtection="1">
      <alignment horizontal="right" vertical="center"/>
      <protection locked="0"/>
    </xf>
    <xf numFmtId="0" fontId="0" fillId="0" borderId="2"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15" fillId="0" borderId="3" xfId="0" applyFont="1" applyFill="1" applyBorder="1" applyAlignment="1">
      <alignment horizontal="left" vertical="center"/>
    </xf>
    <xf numFmtId="0" fontId="15" fillId="0" borderId="10" xfId="0" applyFont="1" applyFill="1" applyBorder="1" applyAlignment="1">
      <alignment horizontal="left" vertical="center"/>
    </xf>
    <xf numFmtId="0" fontId="16" fillId="4" borderId="2" xfId="0" applyFont="1" applyFill="1" applyBorder="1" applyAlignment="1">
      <alignment horizontal="center" vertical="center" textRotation="255" wrapText="1"/>
    </xf>
    <xf numFmtId="0" fontId="16" fillId="4" borderId="6" xfId="0" applyFont="1" applyFill="1" applyBorder="1" applyAlignment="1">
      <alignment horizontal="center" vertical="center" textRotation="255" wrapText="1"/>
    </xf>
    <xf numFmtId="0" fontId="16" fillId="4" borderId="7" xfId="0" applyFont="1" applyFill="1" applyBorder="1" applyAlignment="1">
      <alignment horizontal="center" vertical="center" textRotation="255" wrapText="1"/>
    </xf>
    <xf numFmtId="0" fontId="0" fillId="4" borderId="1" xfId="0" applyFill="1" applyBorder="1" applyAlignment="1">
      <alignment horizontal="center" vertical="center" textRotation="255" wrapText="1"/>
    </xf>
    <xf numFmtId="0" fontId="0" fillId="2" borderId="3"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0" fillId="2" borderId="10" xfId="0" applyFill="1" applyBorder="1" applyAlignment="1" applyProtection="1">
      <alignment horizontal="left" vertical="center"/>
      <protection locked="0"/>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10" xfId="0" applyFont="1" applyBorder="1" applyAlignment="1">
      <alignment horizontal="center" vertical="center"/>
    </xf>
    <xf numFmtId="183" fontId="0" fillId="0" borderId="12" xfId="1" applyNumberFormat="1" applyFont="1" applyBorder="1" applyAlignment="1">
      <alignment horizontal="right" vertical="center"/>
    </xf>
    <xf numFmtId="186" fontId="0" fillId="0" borderId="0" xfId="1" applyNumberFormat="1" applyFont="1" applyAlignment="1">
      <alignment horizontal="right" vertical="center"/>
    </xf>
    <xf numFmtId="0" fontId="4" fillId="0" borderId="0" xfId="0" applyFont="1" applyAlignment="1">
      <alignment horizontal="left" vertical="center"/>
    </xf>
    <xf numFmtId="0" fontId="4" fillId="0" borderId="0" xfId="0" applyFont="1" applyAlignment="1">
      <alignment horizontal="distributed" vertical="center"/>
    </xf>
    <xf numFmtId="176" fontId="4" fillId="0" borderId="0" xfId="0" applyNumberFormat="1" applyFont="1" applyAlignment="1">
      <alignment horizontal="distributed" vertical="center"/>
    </xf>
    <xf numFmtId="0" fontId="4" fillId="0" borderId="0" xfId="0" applyFont="1" applyAlignment="1">
      <alignment horizontal="left" vertical="center" wrapText="1"/>
    </xf>
    <xf numFmtId="0" fontId="4" fillId="0" borderId="0" xfId="0" applyFont="1" applyAlignment="1">
      <alignment horizontal="left" vertical="center" shrinkToFit="1"/>
    </xf>
    <xf numFmtId="0" fontId="4" fillId="0" borderId="0" xfId="0" applyFont="1" applyAlignment="1">
      <alignment horizontal="center" vertical="center"/>
    </xf>
    <xf numFmtId="178" fontId="4" fillId="0" borderId="0" xfId="0" applyNumberFormat="1" applyFont="1" applyAlignment="1">
      <alignment horizontal="left" vertical="center"/>
    </xf>
    <xf numFmtId="0" fontId="4" fillId="0" borderId="1" xfId="0" applyFont="1" applyBorder="1" applyAlignment="1">
      <alignment horizontal="center" vertical="center"/>
    </xf>
    <xf numFmtId="177" fontId="6" fillId="0" borderId="14" xfId="0" applyNumberFormat="1" applyFont="1" applyBorder="1" applyAlignment="1">
      <alignment horizont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4" fillId="2" borderId="0" xfId="0" applyFont="1" applyFill="1" applyAlignment="1" applyProtection="1">
      <alignment horizontal="left" vertical="center"/>
      <protection locked="0"/>
    </xf>
    <xf numFmtId="0" fontId="4" fillId="0" borderId="0" xfId="0" applyFont="1" applyBorder="1" applyAlignment="1">
      <alignment horizontal="left" vertical="top" wrapText="1"/>
    </xf>
    <xf numFmtId="0" fontId="4" fillId="0" borderId="0" xfId="0" applyFont="1" applyBorder="1" applyAlignment="1">
      <alignment horizontal="left" vertical="center"/>
    </xf>
    <xf numFmtId="0" fontId="12" fillId="0" borderId="0" xfId="0" applyFont="1" applyAlignment="1">
      <alignment horizontal="center" vertical="center"/>
    </xf>
    <xf numFmtId="0" fontId="14" fillId="0" borderId="0" xfId="0" applyFont="1" applyAlignment="1">
      <alignment horizontal="left" vertical="top" wrapText="1"/>
    </xf>
    <xf numFmtId="0" fontId="14" fillId="0" borderId="0" xfId="0" applyFont="1" applyAlignment="1">
      <alignment horizontal="left" vertical="top"/>
    </xf>
    <xf numFmtId="0" fontId="13" fillId="0" borderId="0" xfId="0" applyFont="1" applyAlignment="1">
      <alignment horizontal="left" vertical="top"/>
    </xf>
    <xf numFmtId="0" fontId="4" fillId="0" borderId="0" xfId="0" applyFont="1" applyBorder="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vertical="top"/>
    </xf>
    <xf numFmtId="0" fontId="4" fillId="2" borderId="0" xfId="0" applyFont="1" applyFill="1" applyBorder="1" applyAlignment="1" applyProtection="1">
      <alignment horizontal="left" vertical="top"/>
      <protection locked="0"/>
    </xf>
    <xf numFmtId="176" fontId="4" fillId="0" borderId="0" xfId="0" applyNumberFormat="1" applyFont="1" applyAlignment="1">
      <alignment horizontal="left" vertical="center"/>
    </xf>
  </cellXfs>
  <cellStyles count="2">
    <cellStyle name="桁区切り" xfId="1" builtinId="6"/>
    <cellStyle name="標準" xfId="0" builtinId="0"/>
  </cellStyles>
  <dxfs count="13">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color theme="0"/>
      </font>
      <fill>
        <patternFill>
          <bgColor rgb="FFFF0000"/>
        </patternFill>
      </fill>
    </dxf>
    <dxf>
      <fill>
        <patternFill>
          <bgColor rgb="FFFFFF00"/>
        </patternFill>
      </fill>
    </dxf>
  </dxfs>
  <tableStyles count="0" defaultTableStyle="TableStyleMedium9"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4</xdr:col>
      <xdr:colOff>47625</xdr:colOff>
      <xdr:row>0</xdr:row>
      <xdr:rowOff>47625</xdr:rowOff>
    </xdr:from>
    <xdr:ext cx="2895600" cy="457200"/>
    <xdr:sp macro="" textlink="">
      <xdr:nvSpPr>
        <xdr:cNvPr id="2" name="テキスト ボックス 1"/>
        <xdr:cNvSpPr txBox="1"/>
      </xdr:nvSpPr>
      <xdr:spPr>
        <a:xfrm>
          <a:off x="6819900" y="47625"/>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印刷してお使いください</a:t>
          </a:r>
          <a:endParaRPr kumimoji="1" lang="en-US" altLang="ja-JP" sz="1600" b="1" u="none">
            <a:solidFill>
              <a:sysClr val="windowText" lastClr="000000"/>
            </a:solidFill>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10</xdr:col>
      <xdr:colOff>45720</xdr:colOff>
      <xdr:row>0</xdr:row>
      <xdr:rowOff>0</xdr:rowOff>
    </xdr:from>
    <xdr:ext cx="2895600" cy="457200"/>
    <xdr:sp macro="" textlink="">
      <xdr:nvSpPr>
        <xdr:cNvPr id="2" name="テキスト ボックス 1"/>
        <xdr:cNvSpPr txBox="1"/>
      </xdr:nvSpPr>
      <xdr:spPr>
        <a:xfrm>
          <a:off x="6141720" y="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twoCellAnchor>
    <xdr:from>
      <xdr:col>1</xdr:col>
      <xdr:colOff>262424</xdr:colOff>
      <xdr:row>22</xdr:row>
      <xdr:rowOff>58641</xdr:rowOff>
    </xdr:from>
    <xdr:to>
      <xdr:col>1</xdr:col>
      <xdr:colOff>384188</xdr:colOff>
      <xdr:row>26</xdr:row>
      <xdr:rowOff>203963</xdr:rowOff>
    </xdr:to>
    <xdr:sp macro="" textlink="">
      <xdr:nvSpPr>
        <xdr:cNvPr id="3" name="左中かっこ 2"/>
        <xdr:cNvSpPr/>
      </xdr:nvSpPr>
      <xdr:spPr>
        <a:xfrm>
          <a:off x="872024" y="5611716"/>
          <a:ext cx="121764" cy="1097822"/>
        </a:xfrm>
        <a:prstGeom prst="leftBrace">
          <a:avLst>
            <a:gd name="adj1" fmla="val 27564"/>
            <a:gd name="adj2" fmla="val 94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10</xdr:col>
      <xdr:colOff>296736</xdr:colOff>
      <xdr:row>22</xdr:row>
      <xdr:rowOff>35858</xdr:rowOff>
    </xdr:from>
    <xdr:ext cx="2437504" cy="1102659"/>
    <xdr:sp macro="" textlink="">
      <xdr:nvSpPr>
        <xdr:cNvPr id="4" name="テキスト ボックス 3"/>
        <xdr:cNvSpPr txBox="1"/>
      </xdr:nvSpPr>
      <xdr:spPr>
        <a:xfrm>
          <a:off x="6392736" y="5486399"/>
          <a:ext cx="2437504" cy="1102659"/>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「理由」欄は、いずれかを</a:t>
          </a:r>
          <a:endParaRPr kumimoji="1" lang="en-US" altLang="ja-JP" sz="1600" b="1" u="none">
            <a:solidFill>
              <a:sysClr val="windowText" lastClr="000000"/>
            </a:solidFill>
            <a:latin typeface="UD デジタル 教科書体 NK-R" panose="02020400000000000000" pitchFamily="18" charset="-128"/>
            <a:ea typeface="UD デジタル 教科書体 NK-R" panose="02020400000000000000" pitchFamily="18" charset="-128"/>
          </a:endParaRPr>
        </a:p>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選択・記入してください。</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9</xdr:col>
      <xdr:colOff>63500</xdr:colOff>
      <xdr:row>0</xdr:row>
      <xdr:rowOff>63500</xdr:rowOff>
    </xdr:from>
    <xdr:ext cx="2895600" cy="457200"/>
    <xdr:sp macro="" textlink="">
      <xdr:nvSpPr>
        <xdr:cNvPr id="2" name="テキスト ボックス 1"/>
        <xdr:cNvSpPr txBox="1"/>
      </xdr:nvSpPr>
      <xdr:spPr>
        <a:xfrm>
          <a:off x="6235700" y="6350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oneCellAnchor>
    <xdr:from>
      <xdr:col>9</xdr:col>
      <xdr:colOff>69712</xdr:colOff>
      <xdr:row>3</xdr:row>
      <xdr:rowOff>80066</xdr:rowOff>
    </xdr:from>
    <xdr:ext cx="2895600" cy="457200"/>
    <xdr:sp macro="" textlink="">
      <xdr:nvSpPr>
        <xdr:cNvPr id="3" name="テキスト ボックス 2"/>
        <xdr:cNvSpPr txBox="1"/>
      </xdr:nvSpPr>
      <xdr:spPr>
        <a:xfrm>
          <a:off x="6241912" y="594416"/>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印刷の上、押印してください</a:t>
          </a:r>
          <a:endParaRPr kumimoji="1" lang="en-US" altLang="ja-JP" sz="1600" b="1" u="none">
            <a:solidFill>
              <a:sysClr val="windowText" lastClr="000000"/>
            </a:solidFill>
            <a:latin typeface="UD デジタル 教科書体 NK-R" panose="02020400000000000000" pitchFamily="18" charset="-128"/>
            <a:ea typeface="UD デジタル 教科書体 NK-R" panose="02020400000000000000" pitchFamily="18" charset="-128"/>
          </a:endParaRPr>
        </a:p>
        <a:p>
          <a:pPr algn="ct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9</xdr:col>
      <xdr:colOff>101600</xdr:colOff>
      <xdr:row>4</xdr:row>
      <xdr:rowOff>44450</xdr:rowOff>
    </xdr:from>
    <xdr:ext cx="2895600" cy="457200"/>
    <xdr:sp macro="" textlink="">
      <xdr:nvSpPr>
        <xdr:cNvPr id="2" name="テキスト ボックス 1"/>
        <xdr:cNvSpPr txBox="1"/>
      </xdr:nvSpPr>
      <xdr:spPr>
        <a:xfrm>
          <a:off x="6273800" y="73025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oneCellAnchor>
    <xdr:from>
      <xdr:col>9</xdr:col>
      <xdr:colOff>107812</xdr:colOff>
      <xdr:row>7</xdr:row>
      <xdr:rowOff>61016</xdr:rowOff>
    </xdr:from>
    <xdr:ext cx="2895600" cy="457200"/>
    <xdr:sp macro="" textlink="">
      <xdr:nvSpPr>
        <xdr:cNvPr id="3" name="テキスト ボックス 2"/>
        <xdr:cNvSpPr txBox="1"/>
      </xdr:nvSpPr>
      <xdr:spPr>
        <a:xfrm>
          <a:off x="6280012" y="1261166"/>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印刷の上、押印してください</a:t>
          </a:r>
          <a:endParaRPr kumimoji="1" lang="en-US" altLang="ja-JP" sz="1600" b="1" u="none">
            <a:solidFill>
              <a:sysClr val="windowText" lastClr="000000"/>
            </a:solidFill>
            <a:latin typeface="UD デジタル 教科書体 NK-R" panose="02020400000000000000" pitchFamily="18" charset="-128"/>
            <a:ea typeface="UD デジタル 教科書体 NK-R" panose="02020400000000000000" pitchFamily="18" charset="-128"/>
          </a:endParaRPr>
        </a:p>
        <a:p>
          <a:pPr algn="ct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oneCellAnchor>
    <xdr:from>
      <xdr:col>9</xdr:col>
      <xdr:colOff>111125</xdr:colOff>
      <xdr:row>0</xdr:row>
      <xdr:rowOff>139700</xdr:rowOff>
    </xdr:from>
    <xdr:ext cx="5022850" cy="457200"/>
    <xdr:sp macro="" textlink="">
      <xdr:nvSpPr>
        <xdr:cNvPr id="4" name="テキスト ボックス 3"/>
        <xdr:cNvSpPr txBox="1"/>
      </xdr:nvSpPr>
      <xdr:spPr>
        <a:xfrm>
          <a:off x="6283325" y="139700"/>
          <a:ext cx="502285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l"/>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プレハブ等の撤去費を申請する場合に提出が必要です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9</xdr:col>
      <xdr:colOff>101600</xdr:colOff>
      <xdr:row>3</xdr:row>
      <xdr:rowOff>158750</xdr:rowOff>
    </xdr:from>
    <xdr:ext cx="2895600" cy="457200"/>
    <xdr:sp macro="" textlink="">
      <xdr:nvSpPr>
        <xdr:cNvPr id="2" name="テキスト ボックス 1"/>
        <xdr:cNvSpPr txBox="1"/>
      </xdr:nvSpPr>
      <xdr:spPr>
        <a:xfrm>
          <a:off x="6273800" y="67310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理由について記載してください</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oneCellAnchor>
    <xdr:from>
      <xdr:col>9</xdr:col>
      <xdr:colOff>107811</xdr:colOff>
      <xdr:row>7</xdr:row>
      <xdr:rowOff>3866</xdr:rowOff>
    </xdr:from>
    <xdr:ext cx="4006989" cy="457200"/>
    <xdr:sp macro="" textlink="">
      <xdr:nvSpPr>
        <xdr:cNvPr id="3" name="テキスト ボックス 2"/>
        <xdr:cNvSpPr txBox="1"/>
      </xdr:nvSpPr>
      <xdr:spPr>
        <a:xfrm>
          <a:off x="6280011" y="1204016"/>
          <a:ext cx="4006989"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l"/>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印刷の上、押印し、□にチェックしてください</a:t>
          </a:r>
          <a:endParaRPr kumimoji="1" lang="en-US" altLang="ja-JP" sz="1600" b="1" u="none">
            <a:solidFill>
              <a:sysClr val="windowText" lastClr="000000"/>
            </a:solidFill>
            <a:latin typeface="UD デジタル 教科書体 NK-R" panose="02020400000000000000" pitchFamily="18" charset="-128"/>
            <a:ea typeface="UD デジタル 教科書体 NK-R" panose="02020400000000000000" pitchFamily="18" charset="-128"/>
          </a:endParaRPr>
        </a:p>
        <a:p>
          <a:pPr algn="l"/>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oneCellAnchor>
    <xdr:from>
      <xdr:col>9</xdr:col>
      <xdr:colOff>111125</xdr:colOff>
      <xdr:row>0</xdr:row>
      <xdr:rowOff>139700</xdr:rowOff>
    </xdr:from>
    <xdr:ext cx="5022850" cy="457200"/>
    <xdr:sp macro="" textlink="">
      <xdr:nvSpPr>
        <xdr:cNvPr id="4" name="テキスト ボックス 3"/>
        <xdr:cNvSpPr txBox="1"/>
      </xdr:nvSpPr>
      <xdr:spPr>
        <a:xfrm>
          <a:off x="6283325" y="139700"/>
          <a:ext cx="502285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l"/>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プレハブ等の撤去費を申請する場合に提出が必要です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7620</xdr:colOff>
      <xdr:row>35</xdr:row>
      <xdr:rowOff>76201</xdr:rowOff>
    </xdr:from>
    <xdr:ext cx="8294913" cy="1249680"/>
    <xdr:sp macro="" textlink="">
      <xdr:nvSpPr>
        <xdr:cNvPr id="2" name="テキスト ボックス 1"/>
        <xdr:cNvSpPr txBox="1"/>
      </xdr:nvSpPr>
      <xdr:spPr>
        <a:xfrm>
          <a:off x="7620" y="5105401"/>
          <a:ext cx="8294913" cy="124968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en-US" altLang="ja-JP" sz="1400">
              <a:latin typeface="UD デジタル 教科書体 NK-R" panose="02020400000000000000" pitchFamily="18" charset="-128"/>
              <a:ea typeface="UD デジタル 教科書体 NK-R" panose="02020400000000000000" pitchFamily="18" charset="-128"/>
            </a:rPr>
            <a:t>【</a:t>
          </a:r>
          <a:r>
            <a:rPr kumimoji="1" lang="ja-JP" altLang="en-US" sz="1400">
              <a:latin typeface="UD デジタル 教科書体 NK-R" panose="02020400000000000000" pitchFamily="18" charset="-128"/>
              <a:ea typeface="UD デジタル 教科書体 NK-R" panose="02020400000000000000" pitchFamily="18" charset="-128"/>
            </a:rPr>
            <a:t>！！お読みください！！</a:t>
          </a:r>
          <a:r>
            <a:rPr kumimoji="1" lang="en-US" altLang="ja-JP" sz="1400">
              <a:latin typeface="UD デジタル 教科書体 NK-R" panose="02020400000000000000" pitchFamily="18" charset="-128"/>
              <a:ea typeface="UD デジタル 教科書体 NK-R" panose="02020400000000000000" pitchFamily="18" charset="-128"/>
            </a:rPr>
            <a:t>】</a:t>
          </a:r>
        </a:p>
        <a:p>
          <a:r>
            <a:rPr kumimoji="1" lang="ja-JP" altLang="en-US" sz="1400">
              <a:latin typeface="UD デジタル 教科書体 NK-R" panose="02020400000000000000" pitchFamily="18" charset="-128"/>
              <a:ea typeface="UD デジタル 教科書体 NK-R" panose="02020400000000000000" pitchFamily="18" charset="-128"/>
            </a:rPr>
            <a:t>●この様式の電子データは、交付申請後も、変更申請や実績報告の際に使用するものです。</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●事業が完了し、補助金が支払われるまでの間は、常に閲覧・編集できるよう保存してください。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152401</xdr:colOff>
      <xdr:row>0</xdr:row>
      <xdr:rowOff>130631</xdr:rowOff>
    </xdr:from>
    <xdr:ext cx="8294913" cy="4037957"/>
    <xdr:sp macro="" textlink="">
      <xdr:nvSpPr>
        <xdr:cNvPr id="2" name="テキスト ボックス 1"/>
        <xdr:cNvSpPr txBox="1"/>
      </xdr:nvSpPr>
      <xdr:spPr>
        <a:xfrm>
          <a:off x="6606989" y="130631"/>
          <a:ext cx="8294913" cy="4037957"/>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ja-JP" altLang="en-US" sz="1600" b="1" u="sng">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600" b="1" u="sng">
              <a:latin typeface="UD デジタル 教科書体 NK-R" panose="02020400000000000000" pitchFamily="18" charset="-128"/>
              <a:ea typeface="UD デジタル 教科書体 NK-R" panose="02020400000000000000" pitchFamily="18" charset="-128"/>
            </a:rPr>
            <a:t>入力前に必ずお読みください！！</a:t>
          </a:r>
          <a:endParaRPr kumimoji="1" lang="en-US" altLang="ja-JP" sz="1600" b="1" u="sng">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●初回申請時から申請している（交付決定を受けている）すべての設備について記載してください。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UD デジタル 教科書体 NK-R" panose="02020400000000000000" pitchFamily="18" charset="-128"/>
              <a:ea typeface="UD デジタル 教科書体 NK-R" panose="02020400000000000000" pitchFamily="18" charset="-128"/>
            </a:rPr>
            <a:t>　→初回申請時は、</a:t>
          </a: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「申請回」欄の「初回申請」を選択してください。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→変更申請で追加した設備については、「申請回」欄の「変更●回目」を選択してください。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●１行につき、設備１台分を入力してください。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●申請対象が判別できるように、契約書、発注書、納品書、請求書、領収書等の該当箇所に「設備</a:t>
          </a:r>
          <a:r>
            <a:rPr kumimoji="1" lang="en-US" altLang="ja-JP" sz="1400">
              <a:latin typeface="UD デジタル 教科書体 NK-R" panose="02020400000000000000" pitchFamily="18" charset="-128"/>
              <a:ea typeface="UD デジタル 教科書体 NK-R" panose="02020400000000000000" pitchFamily="18" charset="-128"/>
            </a:rPr>
            <a:t>No.</a:t>
          </a:r>
          <a:r>
            <a:rPr kumimoji="1" lang="ja-JP" altLang="en-US" sz="1400">
              <a:latin typeface="UD デジタル 教科書体 NK-R" panose="02020400000000000000" pitchFamily="18" charset="-128"/>
              <a:ea typeface="UD デジタル 教科書体 NK-R" panose="02020400000000000000" pitchFamily="18" charset="-128"/>
            </a:rPr>
            <a:t>」を記載してください。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●１つの見積書に複数の設備が含まれる場合は、設備ごとに行を分けて記載してください。</a:t>
          </a:r>
        </a:p>
        <a:p>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＜添付書類＞　</a:t>
          </a:r>
        </a:p>
        <a:p>
          <a:r>
            <a:rPr kumimoji="1" lang="ja-JP" altLang="en-US" sz="1400" b="0">
              <a:latin typeface="UD デジタル 教科書体 NK-R" panose="02020400000000000000" pitchFamily="18" charset="-128"/>
              <a:ea typeface="UD デジタル 教科書体 NK-R" panose="02020400000000000000" pitchFamily="18" charset="-128"/>
            </a:rPr>
            <a:t>①整備を希望する設備機器等の契約書、発注書、納品書・請求書・領収書</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②整備を希望する設備機器等の仕様が分かるカタログ等の資料</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③整備状況が分かる写真</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④受入可能病床数等が入力されている</a:t>
          </a:r>
          <a:r>
            <a:rPr kumimoji="1" lang="en-US" altLang="ja-JP" sz="1400" b="0">
              <a:latin typeface="UD デジタル 教科書体 NK-R" panose="02020400000000000000" pitchFamily="18" charset="-128"/>
              <a:ea typeface="UD デジタル 教科書体 NK-R" panose="02020400000000000000" pitchFamily="18" charset="-128"/>
            </a:rPr>
            <a:t>G-MIS</a:t>
          </a:r>
          <a:r>
            <a:rPr kumimoji="1" lang="ja-JP" altLang="en-US" sz="1400" b="0">
              <a:latin typeface="UD デジタル 教科書体 NK-R" panose="02020400000000000000" pitchFamily="18" charset="-128"/>
              <a:ea typeface="UD デジタル 教科書体 NK-R" panose="02020400000000000000" pitchFamily="18" charset="-128"/>
            </a:rPr>
            <a:t>の日次報告の写し</a:t>
          </a:r>
          <a:endParaRPr kumimoji="1" lang="en-US" altLang="ja-JP" sz="1400" b="0">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4</xdr:col>
      <xdr:colOff>54429</xdr:colOff>
      <xdr:row>0</xdr:row>
      <xdr:rowOff>76201</xdr:rowOff>
    </xdr:from>
    <xdr:ext cx="8294913" cy="3742763"/>
    <xdr:sp macro="" textlink="">
      <xdr:nvSpPr>
        <xdr:cNvPr id="2" name="テキスト ボックス 1"/>
        <xdr:cNvSpPr txBox="1"/>
      </xdr:nvSpPr>
      <xdr:spPr>
        <a:xfrm>
          <a:off x="6428335" y="76201"/>
          <a:ext cx="8294913" cy="3742763"/>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ja-JP" altLang="en-US" sz="1600" b="1" u="sng">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600" b="1" u="sng">
              <a:latin typeface="UD デジタル 教科書体 NK-R" panose="02020400000000000000" pitchFamily="18" charset="-128"/>
              <a:ea typeface="UD デジタル 教科書体 NK-R" panose="02020400000000000000" pitchFamily="18" charset="-128"/>
            </a:rPr>
            <a:t>入力前に必ずお読みください！！</a:t>
          </a:r>
          <a:endParaRPr kumimoji="1" lang="en-US" altLang="ja-JP" sz="1600" b="1" u="sng">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●初回申請時から申請している（交付決定を受けている）すべての設備について記載してください。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→初回申請時は、「申請回」欄の「初回申請」を選択してください。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→変更申請で追加した設備については、「申請回」欄の「変更●回目」を選択してください。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r>
            <a:rPr kumimoji="1" lang="ja-JP" altLang="en-US" sz="1400">
              <a:latin typeface="UD デジタル 教科書体 NK-R" panose="02020400000000000000" pitchFamily="18" charset="-128"/>
              <a:ea typeface="UD デジタル 教科書体 NK-R" panose="02020400000000000000" pitchFamily="18" charset="-128"/>
            </a:rPr>
            <a:t>●補助対象となるのは、マスク、ガウン、ゴーグル、グローブ、キャップ、フェイスシールドなどです。</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●申請対象が判別できるように、契約書、発注書、納品書、請求書、領収書等の該当箇所に「設備</a:t>
          </a:r>
          <a:r>
            <a:rPr kumimoji="1" lang="en-US" altLang="ja-JP" sz="1400">
              <a:latin typeface="UD デジタル 教科書体 NK-R" panose="02020400000000000000" pitchFamily="18" charset="-128"/>
              <a:ea typeface="UD デジタル 教科書体 NK-R" panose="02020400000000000000" pitchFamily="18" charset="-128"/>
            </a:rPr>
            <a:t>No.</a:t>
          </a:r>
          <a:r>
            <a:rPr kumimoji="1" lang="ja-JP" altLang="en-US" sz="1400">
              <a:latin typeface="UD デジタル 教科書体 NK-R" panose="02020400000000000000" pitchFamily="18" charset="-128"/>
              <a:ea typeface="UD デジタル 教科書体 NK-R" panose="02020400000000000000" pitchFamily="18" charset="-128"/>
            </a:rPr>
            <a:t>」を記載してください。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＜添付書類＞　</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①整備を希望する設備機器等の契約書、発注書、納品書、請求書、領収書</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②受入可能病床数等が入力されている</a:t>
          </a:r>
          <a:r>
            <a:rPr kumimoji="1" lang="en-US" altLang="ja-JP" sz="1400" b="0">
              <a:latin typeface="UD デジタル 教科書体 NK-R" panose="02020400000000000000" pitchFamily="18" charset="-128"/>
              <a:ea typeface="UD デジタル 教科書体 NK-R" panose="02020400000000000000" pitchFamily="18" charset="-128"/>
            </a:rPr>
            <a:t>G-MIS</a:t>
          </a:r>
          <a:r>
            <a:rPr kumimoji="1" lang="ja-JP" altLang="en-US" sz="1400" b="0">
              <a:latin typeface="UD デジタル 教科書体 NK-R" panose="02020400000000000000" pitchFamily="18" charset="-128"/>
              <a:ea typeface="UD デジタル 教科書体 NK-R" panose="02020400000000000000" pitchFamily="18" charset="-128"/>
            </a:rPr>
            <a:t>の日次報告の写し</a:t>
          </a:r>
          <a:endParaRPr kumimoji="1" lang="en-US" altLang="ja-JP" sz="1400" b="0">
            <a:latin typeface="UD デジタル 教科書体 NK-R" panose="02020400000000000000" pitchFamily="18" charset="-128"/>
            <a:ea typeface="UD デジタル 教科書体 NK-R" panose="02020400000000000000" pitchFamily="18" charset="-128"/>
          </a:endParaRPr>
        </a:p>
        <a:p>
          <a:endParaRPr kumimoji="1" lang="ja-JP" altLang="en-US" sz="1400" b="0">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xdr:col>
      <xdr:colOff>32658</xdr:colOff>
      <xdr:row>0</xdr:row>
      <xdr:rowOff>76200</xdr:rowOff>
    </xdr:from>
    <xdr:ext cx="8294913" cy="4899211"/>
    <xdr:sp macro="" textlink="">
      <xdr:nvSpPr>
        <xdr:cNvPr id="2" name="テキスト ボックス 1"/>
        <xdr:cNvSpPr txBox="1"/>
      </xdr:nvSpPr>
      <xdr:spPr>
        <a:xfrm>
          <a:off x="7733340" y="76200"/>
          <a:ext cx="8294913" cy="4899211"/>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ja-JP" altLang="en-US" sz="1600" b="1" u="sng">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600" b="1" u="sng">
              <a:latin typeface="UD デジタル 教科書体 NK-R" panose="02020400000000000000" pitchFamily="18" charset="-128"/>
              <a:ea typeface="UD デジタル 教科書体 NK-R" panose="02020400000000000000" pitchFamily="18" charset="-128"/>
            </a:rPr>
            <a:t>入力前に必ずお読みください！！</a:t>
          </a:r>
          <a:endParaRPr kumimoji="1" lang="en-US" altLang="ja-JP" sz="1600" b="1" u="sng">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●初回申請時から申請している（交付決定を受けている）すべての設備について記載してください。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→初回申請時は、「申請回」欄の「初回申請」を選択してください。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→変更申請で追加した設備については、「申請回」欄の「変更●回目」を選択してください。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●簡易病室本体の整備は必須です。（付帯備品のみの申請は認められません）</a:t>
          </a:r>
          <a:endParaRPr kumimoji="1" lang="en-US"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●１行につき、設備１台分を入力してください。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●申請対象が判別できるように、契約書、発注書、納品書、請求書、領収書等の該当箇所に「設備</a:t>
          </a:r>
          <a:r>
            <a:rPr kumimoji="1" lang="en-US" altLang="ja-JP" sz="1400">
              <a:latin typeface="UD デジタル 教科書体 NK-R" panose="02020400000000000000" pitchFamily="18" charset="-128"/>
              <a:ea typeface="UD デジタル 教科書体 NK-R" panose="02020400000000000000" pitchFamily="18" charset="-128"/>
            </a:rPr>
            <a:t>No.</a:t>
          </a:r>
          <a:r>
            <a:rPr kumimoji="1" lang="ja-JP" altLang="en-US" sz="1400">
              <a:latin typeface="UD デジタル 教科書体 NK-R" panose="02020400000000000000" pitchFamily="18" charset="-128"/>
              <a:ea typeface="UD デジタル 教科書体 NK-R" panose="02020400000000000000" pitchFamily="18" charset="-128"/>
            </a:rPr>
            <a:t>」を記載してください。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●１つの見積書に複数の設備が含まれる場合は、設備ごとに行を分けて記載してください。</a:t>
          </a:r>
        </a:p>
        <a:p>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＜添付書類＞　</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①整備を希望する設備機器等の契約書、発注書、納品書、請求書、領収書</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②整備を希望する設備機器等の仕様が分かるカタログ等の資料</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③簡易病室本体部分をどのように整備するのかが分かる資料。</a:t>
          </a:r>
        </a:p>
        <a:p>
          <a:r>
            <a:rPr kumimoji="1" lang="ja-JP" altLang="en-US" sz="1400" b="0">
              <a:latin typeface="UD デジタル 教科書体 NK-R" panose="02020400000000000000" pitchFamily="18" charset="-128"/>
              <a:ea typeface="UD デジタル 教科書体 NK-R" panose="02020400000000000000" pitchFamily="18" charset="-128"/>
            </a:rPr>
            <a:t>　（簡易病室の配置場所、範囲や整備に用いる設備とその使い方などが詳細に分かるもの）</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④整備状況が分かる写真</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⑤受入可能病床数等が入力されている</a:t>
          </a:r>
          <a:r>
            <a:rPr kumimoji="1" lang="en-US" altLang="ja-JP" sz="1400" b="0">
              <a:latin typeface="UD デジタル 教科書体 NK-R" panose="02020400000000000000" pitchFamily="18" charset="-128"/>
              <a:ea typeface="UD デジタル 教科書体 NK-R" panose="02020400000000000000" pitchFamily="18" charset="-128"/>
            </a:rPr>
            <a:t>G-MIS</a:t>
          </a:r>
          <a:r>
            <a:rPr kumimoji="1" lang="ja-JP" altLang="en-US" sz="1400" b="0">
              <a:latin typeface="UD デジタル 教科書体 NK-R" panose="02020400000000000000" pitchFamily="18" charset="-128"/>
              <a:ea typeface="UD デジタル 教科書体 NK-R" panose="02020400000000000000" pitchFamily="18" charset="-128"/>
            </a:rPr>
            <a:t>の日次報告の写し</a:t>
          </a:r>
        </a:p>
        <a:p>
          <a:endParaRPr kumimoji="1" lang="en-US" altLang="ja-JP" sz="1400" b="0">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7</xdr:col>
      <xdr:colOff>31826</xdr:colOff>
      <xdr:row>0</xdr:row>
      <xdr:rowOff>30226</xdr:rowOff>
    </xdr:from>
    <xdr:ext cx="7615389" cy="4056865"/>
    <xdr:sp macro="" textlink="">
      <xdr:nvSpPr>
        <xdr:cNvPr id="2" name="テキスト ボックス 1"/>
        <xdr:cNvSpPr txBox="1"/>
      </xdr:nvSpPr>
      <xdr:spPr>
        <a:xfrm>
          <a:off x="12916553" y="30226"/>
          <a:ext cx="7615389" cy="4056865"/>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ja-JP" altLang="en-US" sz="1600" b="1" u="sng">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600" b="1" u="sng">
              <a:latin typeface="UD デジタル 教科書体 NK-R" panose="02020400000000000000" pitchFamily="18" charset="-128"/>
              <a:ea typeface="UD デジタル 教科書体 NK-R" panose="02020400000000000000" pitchFamily="18" charset="-128"/>
            </a:rPr>
            <a:t>入力前に必ずお読みください！！</a:t>
          </a:r>
          <a:endParaRPr kumimoji="1" lang="en-US" altLang="ja-JP" sz="1600" b="1" u="sng">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●初回申請時から申請している（交付決定を受けている）すべての設備について記載してください。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→初回申請時は、「申請回」欄の「初回申請」を選択してください。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→変更申請で追加した設備については、「申請回」欄の「変更●回目」を選択してください。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r>
            <a:rPr kumimoji="1" lang="ja-JP" altLang="en-US" sz="1400">
              <a:latin typeface="UD デジタル 教科書体 NK-R" panose="02020400000000000000" pitchFamily="18" charset="-128"/>
              <a:ea typeface="UD デジタル 教科書体 NK-R" panose="02020400000000000000" pitchFamily="18" charset="-128"/>
            </a:rPr>
            <a:t>●１行につき、設備１台分を入力してください。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●申請対象が判別できるように、契約書、納品書、請求書、領収書等の該当箇所に「設備</a:t>
          </a:r>
          <a:r>
            <a:rPr kumimoji="1" lang="en-US" altLang="ja-JP" sz="1400">
              <a:latin typeface="UD デジタル 教科書体 NK-R" panose="02020400000000000000" pitchFamily="18" charset="-128"/>
              <a:ea typeface="UD デジタル 教科書体 NK-R" panose="02020400000000000000" pitchFamily="18" charset="-128"/>
            </a:rPr>
            <a:t>No.</a:t>
          </a:r>
          <a:r>
            <a:rPr kumimoji="1" lang="ja-JP" altLang="en-US" sz="1400">
              <a:latin typeface="UD デジタル 教科書体 NK-R" panose="02020400000000000000" pitchFamily="18" charset="-128"/>
              <a:ea typeface="UD デジタル 教科書体 NK-R" panose="02020400000000000000" pitchFamily="18" charset="-128"/>
            </a:rPr>
            <a:t>」を記載してください。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●１つの見積書に複数の設備が含まれる場合は、設備ごとに行を分けて記載してください。</a:t>
          </a:r>
        </a:p>
        <a:p>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＜添付書類＞</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①整備を希望する設備機器等の契約書、納品書、請求書、領収書</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②整備を希望する設備機器等の仕様が分かるカタログ等の資料</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③整備状況が分かる写真</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④受入可能病床数等が入力されている</a:t>
          </a:r>
          <a:r>
            <a:rPr kumimoji="1" lang="en-US" altLang="ja-JP" sz="1400" b="0">
              <a:latin typeface="UD デジタル 教科書体 NK-R" panose="02020400000000000000" pitchFamily="18" charset="-128"/>
              <a:ea typeface="UD デジタル 教科書体 NK-R" panose="02020400000000000000" pitchFamily="18" charset="-128"/>
            </a:rPr>
            <a:t>G-MIS</a:t>
          </a:r>
          <a:r>
            <a:rPr kumimoji="1" lang="ja-JP" altLang="en-US" sz="1400" b="0">
              <a:latin typeface="UD デジタル 教科書体 NK-R" panose="02020400000000000000" pitchFamily="18" charset="-128"/>
              <a:ea typeface="UD デジタル 教科書体 NK-R" panose="02020400000000000000" pitchFamily="18" charset="-128"/>
            </a:rPr>
            <a:t>の日次報告の写し</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10</xdr:col>
      <xdr:colOff>45720</xdr:colOff>
      <xdr:row>0</xdr:row>
      <xdr:rowOff>0</xdr:rowOff>
    </xdr:from>
    <xdr:ext cx="2895600" cy="457200"/>
    <xdr:sp macro="" textlink="">
      <xdr:nvSpPr>
        <xdr:cNvPr id="2" name="テキスト ボックス 1"/>
        <xdr:cNvSpPr txBox="1"/>
      </xdr:nvSpPr>
      <xdr:spPr>
        <a:xfrm>
          <a:off x="6141720" y="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9</xdr:col>
      <xdr:colOff>38100</xdr:colOff>
      <xdr:row>0</xdr:row>
      <xdr:rowOff>1</xdr:rowOff>
    </xdr:from>
    <xdr:ext cx="2895600" cy="457200"/>
    <xdr:sp macro="" textlink="">
      <xdr:nvSpPr>
        <xdr:cNvPr id="2" name="テキスト ボックス 1"/>
        <xdr:cNvSpPr txBox="1"/>
      </xdr:nvSpPr>
      <xdr:spPr>
        <a:xfrm>
          <a:off x="9212580" y="1"/>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10</xdr:col>
      <xdr:colOff>83820</xdr:colOff>
      <xdr:row>0</xdr:row>
      <xdr:rowOff>45720</xdr:rowOff>
    </xdr:from>
    <xdr:ext cx="2895600" cy="457200"/>
    <xdr:sp macro="" textlink="">
      <xdr:nvSpPr>
        <xdr:cNvPr id="2" name="テキスト ボックス 1"/>
        <xdr:cNvSpPr txBox="1"/>
      </xdr:nvSpPr>
      <xdr:spPr>
        <a:xfrm>
          <a:off x="8785860" y="4572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tabSelected="1" view="pageBreakPreview" zoomScaleNormal="100" zoomScaleSheetLayoutView="100" workbookViewId="0">
      <selection activeCell="B3" sqref="B3:C3"/>
    </sheetView>
  </sheetViews>
  <sheetFormatPr defaultRowHeight="13.5" x14ac:dyDescent="0.15"/>
  <cols>
    <col min="1" max="1" width="9.125" customWidth="1"/>
    <col min="2" max="2" width="35.75" customWidth="1"/>
    <col min="3" max="3" width="34.875" customWidth="1"/>
    <col min="4" max="4" width="9.125" bestFit="1" customWidth="1"/>
  </cols>
  <sheetData>
    <row r="1" spans="1:4" ht="14.25" customHeight="1" x14ac:dyDescent="0.15">
      <c r="A1" s="100" t="s">
        <v>181</v>
      </c>
      <c r="B1" s="100"/>
      <c r="C1" s="100"/>
      <c r="D1" s="100"/>
    </row>
    <row r="2" spans="1:4" ht="14.25" customHeight="1" x14ac:dyDescent="0.15">
      <c r="A2" s="100" t="s">
        <v>184</v>
      </c>
      <c r="B2" s="100"/>
      <c r="C2" s="100"/>
      <c r="D2" s="100"/>
    </row>
    <row r="3" spans="1:4" ht="15" customHeight="1" x14ac:dyDescent="0.15">
      <c r="A3" s="101" t="s">
        <v>182</v>
      </c>
      <c r="B3" s="117" t="str">
        <f>IF('計画書1-1a'!B7="","",'計画書1-1a'!B7)</f>
        <v/>
      </c>
      <c r="C3" s="118"/>
      <c r="D3" s="100"/>
    </row>
    <row r="4" spans="1:4" ht="15" customHeight="1" x14ac:dyDescent="0.15">
      <c r="A4" s="103"/>
      <c r="B4" s="102"/>
      <c r="C4" s="100"/>
      <c r="D4" s="100"/>
    </row>
    <row r="5" spans="1:4" ht="13.5" customHeight="1" x14ac:dyDescent="0.15">
      <c r="A5" s="106"/>
      <c r="B5" s="107" t="s">
        <v>183</v>
      </c>
      <c r="C5" s="107" t="s">
        <v>33</v>
      </c>
      <c r="D5" s="107" t="s">
        <v>180</v>
      </c>
    </row>
    <row r="6" spans="1:4" ht="18" customHeight="1" x14ac:dyDescent="0.15">
      <c r="A6" s="119" t="s">
        <v>199</v>
      </c>
      <c r="B6" s="5" t="s">
        <v>210</v>
      </c>
      <c r="C6" s="108" t="s">
        <v>211</v>
      </c>
      <c r="D6" s="104" t="s">
        <v>168</v>
      </c>
    </row>
    <row r="7" spans="1:4" ht="18" customHeight="1" x14ac:dyDescent="0.15">
      <c r="A7" s="120"/>
      <c r="B7" s="5" t="s">
        <v>185</v>
      </c>
      <c r="C7" s="114" t="s">
        <v>193</v>
      </c>
      <c r="D7" s="104" t="s">
        <v>168</v>
      </c>
    </row>
    <row r="8" spans="1:4" ht="27" x14ac:dyDescent="0.15">
      <c r="A8" s="120"/>
      <c r="B8" s="105" t="s">
        <v>205</v>
      </c>
      <c r="C8" s="115"/>
      <c r="D8" s="104" t="s">
        <v>168</v>
      </c>
    </row>
    <row r="9" spans="1:4" ht="27" x14ac:dyDescent="0.15">
      <c r="A9" s="120"/>
      <c r="B9" s="105" t="s">
        <v>206</v>
      </c>
      <c r="C9" s="116"/>
      <c r="D9" s="104" t="s">
        <v>168</v>
      </c>
    </row>
    <row r="10" spans="1:4" ht="18" customHeight="1" x14ac:dyDescent="0.15">
      <c r="A10" s="120"/>
      <c r="B10" s="5" t="s">
        <v>186</v>
      </c>
      <c r="C10" s="5"/>
      <c r="D10" s="104" t="s">
        <v>168</v>
      </c>
    </row>
    <row r="11" spans="1:4" ht="27" x14ac:dyDescent="0.15">
      <c r="A11" s="120"/>
      <c r="B11" s="105" t="s">
        <v>187</v>
      </c>
      <c r="C11" s="5"/>
      <c r="D11" s="104" t="s">
        <v>168</v>
      </c>
    </row>
    <row r="12" spans="1:4" ht="18" customHeight="1" x14ac:dyDescent="0.15">
      <c r="A12" s="120"/>
      <c r="B12" s="5" t="s">
        <v>208</v>
      </c>
      <c r="C12" s="5" t="s">
        <v>209</v>
      </c>
      <c r="D12" s="104" t="s">
        <v>168</v>
      </c>
    </row>
    <row r="13" spans="1:4" ht="18" customHeight="1" x14ac:dyDescent="0.15">
      <c r="A13" s="120"/>
      <c r="B13" s="5" t="s">
        <v>188</v>
      </c>
      <c r="C13" s="5" t="s">
        <v>194</v>
      </c>
      <c r="D13" s="104" t="s">
        <v>168</v>
      </c>
    </row>
    <row r="14" spans="1:4" ht="18" customHeight="1" x14ac:dyDescent="0.15">
      <c r="A14" s="120"/>
      <c r="B14" s="5" t="s">
        <v>189</v>
      </c>
      <c r="C14" s="5"/>
      <c r="D14" s="104" t="s">
        <v>168</v>
      </c>
    </row>
    <row r="15" spans="1:4" ht="18" customHeight="1" x14ac:dyDescent="0.15">
      <c r="A15" s="120"/>
      <c r="B15" s="5" t="s">
        <v>190</v>
      </c>
      <c r="C15" s="5" t="s">
        <v>195</v>
      </c>
      <c r="D15" s="104" t="s">
        <v>168</v>
      </c>
    </row>
    <row r="16" spans="1:4" ht="27" x14ac:dyDescent="0.15">
      <c r="A16" s="120"/>
      <c r="B16" s="105" t="s">
        <v>197</v>
      </c>
      <c r="C16" s="5" t="s">
        <v>192</v>
      </c>
      <c r="D16" s="104" t="s">
        <v>168</v>
      </c>
    </row>
    <row r="17" spans="1:4" ht="18" customHeight="1" x14ac:dyDescent="0.15">
      <c r="A17" s="120"/>
      <c r="B17" s="5" t="s">
        <v>191</v>
      </c>
      <c r="C17" s="5" t="s">
        <v>192</v>
      </c>
      <c r="D17" s="104" t="s">
        <v>168</v>
      </c>
    </row>
    <row r="18" spans="1:4" ht="18" customHeight="1" x14ac:dyDescent="0.15">
      <c r="A18" s="121"/>
      <c r="B18" s="5" t="s">
        <v>156</v>
      </c>
      <c r="C18" s="5" t="s">
        <v>202</v>
      </c>
      <c r="D18" s="104" t="s">
        <v>168</v>
      </c>
    </row>
    <row r="20" spans="1:4" x14ac:dyDescent="0.15">
      <c r="A20" s="106"/>
      <c r="B20" s="107" t="s">
        <v>183</v>
      </c>
      <c r="C20" s="107" t="s">
        <v>33</v>
      </c>
      <c r="D20" s="107" t="s">
        <v>180</v>
      </c>
    </row>
    <row r="21" spans="1:4" ht="18" customHeight="1" x14ac:dyDescent="0.15">
      <c r="A21" s="122" t="s">
        <v>198</v>
      </c>
      <c r="B21" s="5" t="s">
        <v>204</v>
      </c>
      <c r="C21" s="5" t="s">
        <v>200</v>
      </c>
      <c r="D21" s="104" t="s">
        <v>168</v>
      </c>
    </row>
    <row r="22" spans="1:4" ht="103.5" customHeight="1" x14ac:dyDescent="0.15">
      <c r="A22" s="122"/>
      <c r="B22" s="105" t="s">
        <v>196</v>
      </c>
      <c r="C22" s="105" t="s">
        <v>201</v>
      </c>
      <c r="D22" s="104" t="s">
        <v>168</v>
      </c>
    </row>
    <row r="23" spans="1:4" ht="21.75" customHeight="1" x14ac:dyDescent="0.15">
      <c r="A23" s="122"/>
      <c r="B23" s="5" t="s">
        <v>213</v>
      </c>
      <c r="C23" s="105" t="s">
        <v>214</v>
      </c>
      <c r="D23" s="104" t="s">
        <v>168</v>
      </c>
    </row>
  </sheetData>
  <sheetProtection sheet="1" objects="1" scenarios="1"/>
  <mergeCells count="4">
    <mergeCell ref="C7:C9"/>
    <mergeCell ref="B3:C3"/>
    <mergeCell ref="A6:A18"/>
    <mergeCell ref="A21:A23"/>
  </mergeCells>
  <phoneticPr fontId="2"/>
  <pageMargins left="0.70866141732283472" right="0.70866141732283472" top="0.74803149606299213" bottom="0.74803149606299213" header="0.31496062992125984" footer="0.31496062992125984"/>
  <pageSetup paperSize="9" orientation="portrait" blackAndWhite="1"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31"/>
  <sheetViews>
    <sheetView view="pageBreakPreview" zoomScaleNormal="100" zoomScaleSheetLayoutView="100" workbookViewId="0">
      <selection activeCell="A4" sqref="A4"/>
    </sheetView>
  </sheetViews>
  <sheetFormatPr defaultRowHeight="13.5" x14ac:dyDescent="0.15"/>
  <cols>
    <col min="1" max="1" width="4.5" customWidth="1"/>
    <col min="2" max="2" width="32.625" customWidth="1"/>
    <col min="3" max="3" width="9.625" style="31" customWidth="1"/>
    <col min="4" max="4" width="12" style="31" customWidth="1"/>
    <col min="5" max="5" width="14.25" style="31" customWidth="1"/>
    <col min="6" max="6" width="13.375" style="31" customWidth="1"/>
    <col min="7" max="8" width="5" style="31" customWidth="1"/>
    <col min="9" max="9" width="13.5" style="31" customWidth="1"/>
    <col min="10" max="10" width="20.5" customWidth="1"/>
  </cols>
  <sheetData>
    <row r="1" spans="1:15" x14ac:dyDescent="0.15">
      <c r="A1" s="11" t="s">
        <v>73</v>
      </c>
      <c r="B1" s="11"/>
      <c r="C1" s="33"/>
      <c r="D1" s="33"/>
      <c r="E1" s="33"/>
      <c r="F1" s="33"/>
      <c r="G1" s="33"/>
      <c r="H1" s="33"/>
      <c r="I1" s="33"/>
      <c r="J1" s="11"/>
    </row>
    <row r="2" spans="1:15" x14ac:dyDescent="0.15">
      <c r="A2" s="136" t="str">
        <f>'計画書1-1a'!B1</f>
        <v>新型コロナウイルス感染症患者等入院医療機関等設備整備事業</v>
      </c>
      <c r="B2" s="136"/>
      <c r="C2" s="136"/>
      <c r="D2" s="136"/>
      <c r="E2" s="136"/>
      <c r="F2" s="136"/>
      <c r="G2" s="136"/>
      <c r="H2" s="136"/>
      <c r="I2" s="136"/>
      <c r="J2" s="136"/>
    </row>
    <row r="3" spans="1:15" x14ac:dyDescent="0.15">
      <c r="A3" s="136" t="s">
        <v>74</v>
      </c>
      <c r="B3" s="136"/>
      <c r="C3" s="136"/>
      <c r="D3" s="136"/>
      <c r="E3" s="136"/>
      <c r="F3" s="136"/>
      <c r="G3" s="136"/>
      <c r="H3" s="136"/>
      <c r="I3" s="136"/>
      <c r="J3" s="136"/>
      <c r="K3" s="24"/>
      <c r="L3" s="24"/>
      <c r="M3" s="24"/>
      <c r="N3" s="24"/>
      <c r="O3" s="24"/>
    </row>
    <row r="4" spans="1:15" x14ac:dyDescent="0.15">
      <c r="A4" s="34"/>
      <c r="B4" s="34"/>
      <c r="C4" s="35"/>
      <c r="D4" s="35"/>
      <c r="E4" s="35"/>
      <c r="F4" s="35"/>
      <c r="G4" s="35"/>
      <c r="H4" s="35"/>
      <c r="I4" s="35"/>
      <c r="J4" s="36" t="str">
        <f>"施設名　"&amp;'計画書1-1a'!B7</f>
        <v>施設名　</v>
      </c>
      <c r="K4" s="24"/>
      <c r="L4" s="24"/>
      <c r="M4" s="24"/>
      <c r="N4" s="24"/>
      <c r="O4" s="24"/>
    </row>
    <row r="5" spans="1:15" x14ac:dyDescent="0.15">
      <c r="A5" s="142" t="s">
        <v>75</v>
      </c>
      <c r="B5" s="140" t="s">
        <v>76</v>
      </c>
      <c r="C5" s="75"/>
      <c r="D5" s="77" t="s">
        <v>78</v>
      </c>
      <c r="E5" s="76"/>
      <c r="F5" s="37"/>
      <c r="G5" s="37"/>
      <c r="H5" s="37" t="s">
        <v>82</v>
      </c>
      <c r="I5" s="38"/>
      <c r="J5" s="140" t="s">
        <v>33</v>
      </c>
    </row>
    <row r="6" spans="1:15" x14ac:dyDescent="0.15">
      <c r="A6" s="143"/>
      <c r="B6" s="141"/>
      <c r="C6" s="39" t="s">
        <v>79</v>
      </c>
      <c r="D6" s="39" t="s">
        <v>80</v>
      </c>
      <c r="E6" s="39" t="s">
        <v>81</v>
      </c>
      <c r="F6" s="40" t="s">
        <v>83</v>
      </c>
      <c r="G6" s="39" t="s">
        <v>79</v>
      </c>
      <c r="H6" s="41" t="s">
        <v>80</v>
      </c>
      <c r="I6" s="39" t="s">
        <v>81</v>
      </c>
      <c r="J6" s="141"/>
    </row>
    <row r="7" spans="1:15" x14ac:dyDescent="0.15">
      <c r="A7" s="42"/>
      <c r="B7" s="43"/>
      <c r="C7" s="44"/>
      <c r="D7" s="45" t="s">
        <v>41</v>
      </c>
      <c r="E7" s="46" t="s">
        <v>41</v>
      </c>
      <c r="F7" s="47"/>
      <c r="G7" s="47"/>
      <c r="H7" s="48" t="s">
        <v>41</v>
      </c>
      <c r="I7" s="45" t="s">
        <v>41</v>
      </c>
      <c r="J7" s="49"/>
    </row>
    <row r="8" spans="1:15" x14ac:dyDescent="0.15">
      <c r="A8" s="50" t="s">
        <v>84</v>
      </c>
      <c r="B8" s="18" t="s">
        <v>77</v>
      </c>
      <c r="C8" s="51">
        <f>'計画書1-1a'!B24</f>
        <v>0</v>
      </c>
      <c r="D8" s="51">
        <v>133000</v>
      </c>
      <c r="E8" s="51">
        <f>C8*D8</f>
        <v>0</v>
      </c>
      <c r="F8" s="52" t="s">
        <v>116</v>
      </c>
      <c r="G8" s="52"/>
      <c r="H8" s="53"/>
      <c r="I8" s="51">
        <f>SUM('計画書1-2'!D:D)</f>
        <v>0</v>
      </c>
      <c r="J8" s="16" t="s">
        <v>87</v>
      </c>
    </row>
    <row r="9" spans="1:15" x14ac:dyDescent="0.15">
      <c r="A9" s="50"/>
      <c r="B9" s="18"/>
      <c r="C9" s="51"/>
      <c r="D9" s="51"/>
      <c r="E9" s="51"/>
      <c r="F9" s="52"/>
      <c r="G9" s="52"/>
      <c r="H9" s="53"/>
      <c r="I9" s="51"/>
      <c r="J9" s="16"/>
    </row>
    <row r="10" spans="1:15" x14ac:dyDescent="0.15">
      <c r="A10" s="50"/>
      <c r="B10" s="18"/>
      <c r="C10" s="51"/>
      <c r="D10" s="51"/>
      <c r="E10" s="51"/>
      <c r="F10" s="52"/>
      <c r="G10" s="52"/>
      <c r="H10" s="52"/>
      <c r="I10" s="51"/>
      <c r="J10" s="16"/>
    </row>
    <row r="11" spans="1:15" x14ac:dyDescent="0.15">
      <c r="A11" s="50"/>
      <c r="B11" s="32" t="s">
        <v>85</v>
      </c>
      <c r="C11" s="54">
        <f>COUNTIF('計画書1-5'!C:C,"人工呼吸器")</f>
        <v>0</v>
      </c>
      <c r="D11" s="54">
        <v>5000000</v>
      </c>
      <c r="E11" s="54">
        <f>C11*D11</f>
        <v>0</v>
      </c>
      <c r="F11" s="55" t="s">
        <v>117</v>
      </c>
      <c r="G11" s="55"/>
      <c r="H11" s="56"/>
      <c r="I11" s="54">
        <f>SUMIF('計画書1-5'!C:C,"人工呼吸器",'計画書1-5'!E:E)</f>
        <v>0</v>
      </c>
      <c r="J11" s="57"/>
    </row>
    <row r="12" spans="1:15" x14ac:dyDescent="0.15">
      <c r="A12" s="50"/>
      <c r="B12" s="18"/>
      <c r="C12" s="51"/>
      <c r="D12" s="51"/>
      <c r="E12" s="51"/>
      <c r="F12" s="52"/>
      <c r="G12" s="52"/>
      <c r="H12" s="53"/>
      <c r="I12" s="51"/>
      <c r="J12" s="16"/>
    </row>
    <row r="13" spans="1:15" x14ac:dyDescent="0.15">
      <c r="A13" s="50"/>
      <c r="B13" s="18"/>
      <c r="C13" s="51"/>
      <c r="D13" s="51"/>
      <c r="E13" s="51"/>
      <c r="F13" s="52"/>
      <c r="G13" s="52"/>
      <c r="H13" s="52"/>
      <c r="I13" s="51"/>
      <c r="J13" s="16"/>
    </row>
    <row r="14" spans="1:15" x14ac:dyDescent="0.15">
      <c r="A14" s="50"/>
      <c r="B14" s="32" t="s">
        <v>86</v>
      </c>
      <c r="C14" s="54">
        <f>'計画書1-1a'!B32*'計画書1-1a'!B33</f>
        <v>0</v>
      </c>
      <c r="D14" s="54">
        <v>3600</v>
      </c>
      <c r="E14" s="54">
        <f>C14*D14</f>
        <v>0</v>
      </c>
      <c r="F14" s="55" t="s">
        <v>118</v>
      </c>
      <c r="G14" s="55"/>
      <c r="H14" s="56"/>
      <c r="I14" s="54">
        <f>SUM('計画書1-3'!D:D)</f>
        <v>0</v>
      </c>
      <c r="J14" s="57" t="s">
        <v>88</v>
      </c>
    </row>
    <row r="15" spans="1:15" x14ac:dyDescent="0.15">
      <c r="A15" s="50"/>
      <c r="B15" s="18"/>
      <c r="C15" s="51"/>
      <c r="D15" s="51"/>
      <c r="E15" s="51"/>
      <c r="F15" s="52"/>
      <c r="G15" s="52"/>
      <c r="H15" s="52"/>
      <c r="I15" s="51"/>
      <c r="J15" s="16" t="str">
        <f>"("&amp;'計画書1-1a'!B32&amp;"人×"&amp;'計画書1-1a'!B33&amp;"日)"</f>
        <v>(人×日)</v>
      </c>
    </row>
    <row r="16" spans="1:15" x14ac:dyDescent="0.15">
      <c r="A16" s="50"/>
      <c r="B16" s="18"/>
      <c r="C16" s="51"/>
      <c r="D16" s="51"/>
      <c r="E16" s="51"/>
      <c r="F16" s="52"/>
      <c r="G16" s="52"/>
      <c r="H16" s="52"/>
      <c r="I16" s="51"/>
      <c r="J16" s="16"/>
    </row>
    <row r="17" spans="1:10" x14ac:dyDescent="0.15">
      <c r="A17" s="50"/>
      <c r="B17" s="32" t="s">
        <v>44</v>
      </c>
      <c r="C17" s="54">
        <f>'計画書1-1a'!B24</f>
        <v>0</v>
      </c>
      <c r="D17" s="54">
        <v>4320000</v>
      </c>
      <c r="E17" s="54">
        <f>C17*D17</f>
        <v>0</v>
      </c>
      <c r="F17" s="55" t="s">
        <v>117</v>
      </c>
      <c r="G17" s="55"/>
      <c r="H17" s="55"/>
      <c r="I17" s="54">
        <f>SUMIF('計画書1-5'!C:C,"簡易陰圧装置",'計画書1-5'!E:E)</f>
        <v>0</v>
      </c>
      <c r="J17" s="57" t="s">
        <v>87</v>
      </c>
    </row>
    <row r="18" spans="1:10" x14ac:dyDescent="0.15">
      <c r="A18" s="50"/>
      <c r="B18" s="18"/>
      <c r="C18" s="51"/>
      <c r="D18" s="51"/>
      <c r="E18" s="51"/>
      <c r="F18" s="52"/>
      <c r="G18" s="52"/>
      <c r="H18" s="52"/>
      <c r="I18" s="51"/>
      <c r="J18" s="16"/>
    </row>
    <row r="19" spans="1:10" x14ac:dyDescent="0.15">
      <c r="A19" s="50"/>
      <c r="B19" s="18"/>
      <c r="C19" s="51"/>
      <c r="D19" s="51"/>
      <c r="E19" s="51"/>
      <c r="F19" s="52"/>
      <c r="G19" s="52"/>
      <c r="H19" s="52"/>
      <c r="I19" s="51"/>
      <c r="J19" s="16"/>
    </row>
    <row r="20" spans="1:10" x14ac:dyDescent="0.15">
      <c r="A20" s="50"/>
      <c r="B20" s="32" t="s">
        <v>45</v>
      </c>
      <c r="C20" s="54">
        <f>COUNTIF('計画書1-5'!C:C,"簡易ベッド")</f>
        <v>0</v>
      </c>
      <c r="D20" s="54">
        <v>51400</v>
      </c>
      <c r="E20" s="54">
        <f>C20*D20</f>
        <v>0</v>
      </c>
      <c r="F20" s="55" t="s">
        <v>117</v>
      </c>
      <c r="G20" s="55"/>
      <c r="H20" s="55"/>
      <c r="I20" s="54">
        <f>SUMIF('計画書1-5'!C:C,"簡易ベッド",'計画書1-5'!E:E)</f>
        <v>0</v>
      </c>
      <c r="J20" s="57"/>
    </row>
    <row r="21" spans="1:10" x14ac:dyDescent="0.15">
      <c r="A21" s="50"/>
      <c r="B21" s="18"/>
      <c r="C21" s="51"/>
      <c r="D21" s="51"/>
      <c r="E21" s="51"/>
      <c r="F21" s="52"/>
      <c r="G21" s="52"/>
      <c r="H21" s="52"/>
      <c r="I21" s="51"/>
      <c r="J21" s="16"/>
    </row>
    <row r="22" spans="1:10" x14ac:dyDescent="0.15">
      <c r="A22" s="50"/>
      <c r="B22" s="18"/>
      <c r="C22" s="51"/>
      <c r="D22" s="51"/>
      <c r="E22" s="51"/>
      <c r="F22" s="52"/>
      <c r="G22" s="52"/>
      <c r="H22" s="52"/>
      <c r="I22" s="51"/>
      <c r="J22" s="16"/>
    </row>
    <row r="23" spans="1:10" x14ac:dyDescent="0.15">
      <c r="A23" s="50"/>
      <c r="B23" s="32" t="s">
        <v>46</v>
      </c>
      <c r="C23" s="54">
        <f>COUNTIF('計画書1-5'!C:C,"体外式膜型人工肺")</f>
        <v>0</v>
      </c>
      <c r="D23" s="54">
        <v>21000000</v>
      </c>
      <c r="E23" s="54">
        <f>C23*D23</f>
        <v>0</v>
      </c>
      <c r="F23" s="55" t="s">
        <v>117</v>
      </c>
      <c r="G23" s="55"/>
      <c r="H23" s="55"/>
      <c r="I23" s="54">
        <f>SUMIF('計画書1-5'!C:C,"体外式膜型人工肺",'計画書1-5'!E:E)</f>
        <v>0</v>
      </c>
      <c r="J23" s="57"/>
    </row>
    <row r="24" spans="1:10" x14ac:dyDescent="0.15">
      <c r="A24" s="50"/>
      <c r="B24" s="18"/>
      <c r="C24" s="51"/>
      <c r="D24" s="51"/>
      <c r="E24" s="51"/>
      <c r="F24" s="52"/>
      <c r="G24" s="52"/>
      <c r="H24" s="52"/>
      <c r="I24" s="51"/>
      <c r="J24" s="16"/>
    </row>
    <row r="25" spans="1:10" x14ac:dyDescent="0.15">
      <c r="A25" s="50"/>
      <c r="B25" s="18"/>
      <c r="C25" s="51"/>
      <c r="D25" s="51"/>
      <c r="E25" s="51"/>
      <c r="F25" s="52"/>
      <c r="G25" s="52"/>
      <c r="H25" s="52"/>
      <c r="I25" s="51"/>
      <c r="J25" s="16"/>
    </row>
    <row r="26" spans="1:10" x14ac:dyDescent="0.15">
      <c r="A26" s="50"/>
      <c r="B26" s="32" t="s">
        <v>47</v>
      </c>
      <c r="C26" s="54">
        <f>COUNTA('計画書1-4'!C4:C69)</f>
        <v>0</v>
      </c>
      <c r="D26" s="58" t="s">
        <v>90</v>
      </c>
      <c r="E26" s="54">
        <f>SUM('計画書1-4'!E:E)</f>
        <v>0</v>
      </c>
      <c r="F26" s="55" t="s">
        <v>119</v>
      </c>
      <c r="G26" s="55"/>
      <c r="H26" s="55"/>
      <c r="I26" s="54">
        <f>SUM('計画書1-4'!E:E)</f>
        <v>0</v>
      </c>
      <c r="J26" s="57"/>
    </row>
    <row r="27" spans="1:10" x14ac:dyDescent="0.15">
      <c r="A27" s="50"/>
      <c r="B27" s="18"/>
      <c r="C27" s="51"/>
      <c r="D27" s="94"/>
      <c r="E27" s="51"/>
      <c r="F27" s="52"/>
      <c r="G27" s="52"/>
      <c r="H27" s="52"/>
      <c r="I27" s="51"/>
      <c r="J27" s="16"/>
    </row>
    <row r="28" spans="1:10" x14ac:dyDescent="0.15">
      <c r="A28" s="50"/>
      <c r="B28" s="18"/>
      <c r="C28" s="51"/>
      <c r="D28" s="94"/>
      <c r="E28" s="51"/>
      <c r="F28" s="52"/>
      <c r="G28" s="52"/>
      <c r="H28" s="52"/>
      <c r="I28" s="51"/>
      <c r="J28" s="16"/>
    </row>
    <row r="29" spans="1:10" x14ac:dyDescent="0.15">
      <c r="A29" s="59"/>
      <c r="B29" s="15" t="s">
        <v>89</v>
      </c>
      <c r="C29" s="60"/>
      <c r="D29" s="60"/>
      <c r="E29" s="60">
        <f>SUM(E8:E28)</f>
        <v>0</v>
      </c>
      <c r="F29" s="61"/>
      <c r="G29" s="61"/>
      <c r="H29" s="61"/>
      <c r="I29" s="60">
        <f>SUM(I8:I28)</f>
        <v>0</v>
      </c>
      <c r="J29" s="60"/>
    </row>
    <row r="30" spans="1:10" x14ac:dyDescent="0.15">
      <c r="A30" s="11"/>
      <c r="B30" s="11"/>
      <c r="C30" s="33"/>
      <c r="D30" s="33"/>
      <c r="E30" s="33"/>
      <c r="F30" s="33"/>
      <c r="G30" s="33"/>
      <c r="H30" s="33"/>
      <c r="I30" s="33"/>
      <c r="J30" s="11"/>
    </row>
    <row r="31" spans="1:10" x14ac:dyDescent="0.15">
      <c r="A31" s="11"/>
      <c r="B31" s="11"/>
      <c r="C31" s="33"/>
      <c r="D31" s="33"/>
      <c r="E31" s="33"/>
      <c r="F31" s="33"/>
      <c r="G31" s="33"/>
      <c r="H31" s="33"/>
      <c r="I31" s="33"/>
      <c r="J31" s="11"/>
    </row>
  </sheetData>
  <sheetProtection sheet="1" objects="1" scenarios="1"/>
  <mergeCells count="5">
    <mergeCell ref="B5:B6"/>
    <mergeCell ref="A5:A6"/>
    <mergeCell ref="J5:J6"/>
    <mergeCell ref="A3:J3"/>
    <mergeCell ref="A2:J2"/>
  </mergeCells>
  <phoneticPr fontId="2"/>
  <conditionalFormatting sqref="F8">
    <cfRule type="expression" dxfId="8" priority="9">
      <formula>$I$8=0</formula>
    </cfRule>
  </conditionalFormatting>
  <conditionalFormatting sqref="F11">
    <cfRule type="expression" dxfId="7" priority="8">
      <formula>$I$11=0</formula>
    </cfRule>
  </conditionalFormatting>
  <conditionalFormatting sqref="F14">
    <cfRule type="expression" dxfId="6" priority="7">
      <formula>$I$14=0</formula>
    </cfRule>
  </conditionalFormatting>
  <conditionalFormatting sqref="F17">
    <cfRule type="expression" dxfId="5" priority="6">
      <formula>$I$17=0</formula>
    </cfRule>
  </conditionalFormatting>
  <conditionalFormatting sqref="F20">
    <cfRule type="expression" dxfId="4" priority="5">
      <formula>$I$20=0</formula>
    </cfRule>
  </conditionalFormatting>
  <conditionalFormatting sqref="F23">
    <cfRule type="expression" dxfId="3" priority="4">
      <formula>$I$23=0</formula>
    </cfRule>
  </conditionalFormatting>
  <conditionalFormatting sqref="F26:F28">
    <cfRule type="expression" dxfId="2" priority="3">
      <formula>$I$26=0</formula>
    </cfRule>
  </conditionalFormatting>
  <pageMargins left="0.7" right="0.7" top="0.75" bottom="0.75" header="0.3" footer="0.3"/>
  <pageSetup paperSize="9" fitToHeight="0" orientation="landscape" blackAndWhite="1"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K54"/>
  <sheetViews>
    <sheetView view="pageBreakPreview" zoomScaleNormal="100" zoomScaleSheetLayoutView="100" workbookViewId="0">
      <selection activeCell="E22" sqref="E22"/>
    </sheetView>
  </sheetViews>
  <sheetFormatPr defaultRowHeight="13.5" x14ac:dyDescent="0.15"/>
  <sheetData>
    <row r="1" spans="1:10" ht="18.600000000000001" customHeight="1" x14ac:dyDescent="0.15">
      <c r="A1" t="s">
        <v>94</v>
      </c>
    </row>
    <row r="2" spans="1:10" ht="18.600000000000001" customHeight="1" x14ac:dyDescent="0.15">
      <c r="A2" s="11"/>
      <c r="B2" s="11"/>
      <c r="C2" s="11"/>
      <c r="D2" s="11"/>
      <c r="E2" s="11"/>
      <c r="F2" s="11"/>
      <c r="G2" s="11"/>
      <c r="H2" s="11"/>
      <c r="I2" s="132" t="str">
        <f>IF('計画書1-1a'!B20="","番号",'計画書1-1a'!B20)</f>
        <v>番号</v>
      </c>
      <c r="J2" s="132"/>
    </row>
    <row r="3" spans="1:10" ht="18.600000000000001" customHeight="1" x14ac:dyDescent="0.15">
      <c r="A3" s="11"/>
      <c r="B3" s="11"/>
      <c r="C3" s="11"/>
      <c r="D3" s="11"/>
      <c r="E3" s="11"/>
      <c r="F3" s="11"/>
      <c r="G3" s="11"/>
      <c r="H3" s="11"/>
      <c r="I3" s="133" t="str">
        <f>IF('計画書1-1a'!B13="","令和　年　月　日",'計画書1-1a'!B13)</f>
        <v>令和　年　月　日</v>
      </c>
      <c r="J3" s="133"/>
    </row>
    <row r="4" spans="1:10" ht="18.600000000000001" customHeight="1" x14ac:dyDescent="0.15">
      <c r="A4" s="11" t="s">
        <v>95</v>
      </c>
      <c r="B4" s="11"/>
      <c r="C4" s="11"/>
      <c r="D4" s="11"/>
      <c r="E4" s="11"/>
      <c r="F4" s="11"/>
      <c r="G4" s="11"/>
      <c r="H4" s="11"/>
      <c r="I4" s="11"/>
      <c r="J4" s="11"/>
    </row>
    <row r="5" spans="1:10" ht="18.600000000000001" customHeight="1" x14ac:dyDescent="0.15">
      <c r="A5" s="11"/>
      <c r="B5" s="11"/>
      <c r="C5" s="11"/>
      <c r="D5" s="11"/>
      <c r="E5" s="11"/>
      <c r="F5" s="11"/>
      <c r="G5" s="11"/>
      <c r="H5" s="11"/>
      <c r="I5" s="11"/>
      <c r="J5" s="11"/>
    </row>
    <row r="6" spans="1:10" ht="18.600000000000001" customHeight="1" x14ac:dyDescent="0.15">
      <c r="A6" s="11"/>
      <c r="B6" s="11"/>
      <c r="C6" s="11"/>
      <c r="D6" s="11"/>
      <c r="E6" s="11" t="s">
        <v>52</v>
      </c>
      <c r="G6" s="11"/>
      <c r="H6" s="11"/>
      <c r="I6" s="11"/>
      <c r="J6" s="11"/>
    </row>
    <row r="7" spans="1:10" ht="28.15" customHeight="1" x14ac:dyDescent="0.15">
      <c r="A7" s="11"/>
      <c r="B7" s="11"/>
      <c r="C7" s="11"/>
      <c r="D7" s="11"/>
      <c r="E7" s="134" t="str">
        <f>IF('計画書1-1a'!B8="","",'計画書1-1a'!B8)</f>
        <v/>
      </c>
      <c r="F7" s="134"/>
      <c r="G7" s="134"/>
      <c r="H7" s="134"/>
      <c r="I7" s="134"/>
      <c r="J7" s="134"/>
    </row>
    <row r="8" spans="1:10" ht="18.600000000000001" customHeight="1" x14ac:dyDescent="0.15">
      <c r="A8" s="11"/>
      <c r="B8" s="11"/>
      <c r="C8" s="11"/>
      <c r="D8" s="11"/>
      <c r="E8" s="135" t="str">
        <f>IF('計画書1-1a'!B3="","",'計画書1-1a'!B3)</f>
        <v/>
      </c>
      <c r="F8" s="135"/>
      <c r="G8" s="135"/>
      <c r="H8" s="135"/>
      <c r="I8" s="135"/>
      <c r="J8" s="135"/>
    </row>
    <row r="9" spans="1:10" ht="18.600000000000001" customHeight="1" x14ac:dyDescent="0.15">
      <c r="A9" s="11"/>
      <c r="B9" s="11"/>
      <c r="C9" s="11"/>
      <c r="D9" s="11"/>
      <c r="E9" s="135" t="str">
        <f>IF('計画書1-1a'!B3='計画書1-1a'!B7,"",'計画書1-1a'!B7)</f>
        <v/>
      </c>
      <c r="F9" s="135"/>
      <c r="G9" s="135"/>
      <c r="H9" s="135"/>
      <c r="I9" s="135"/>
      <c r="J9" s="135"/>
    </row>
    <row r="10" spans="1:10" ht="18.600000000000001" customHeight="1" x14ac:dyDescent="0.15">
      <c r="A10" s="11"/>
      <c r="B10" s="11"/>
      <c r="C10" s="11"/>
      <c r="D10" s="11"/>
      <c r="E10" s="131" t="str">
        <f>'計画書1-1a'!B4&amp;"　　"&amp;'計画書1-1a'!B5</f>
        <v>　　</v>
      </c>
      <c r="F10" s="131"/>
      <c r="G10" s="131"/>
      <c r="H10" s="131"/>
      <c r="I10" s="131"/>
      <c r="J10" s="131"/>
    </row>
    <row r="11" spans="1:10" ht="18.600000000000001" customHeight="1" x14ac:dyDescent="0.15">
      <c r="A11" s="11"/>
      <c r="B11" s="11"/>
      <c r="C11" s="11"/>
      <c r="D11" s="11"/>
      <c r="E11" s="70"/>
      <c r="F11" s="70"/>
      <c r="G11" s="70"/>
      <c r="H11" s="70"/>
      <c r="I11" s="70"/>
      <c r="J11" s="70"/>
    </row>
    <row r="12" spans="1:10" ht="18.600000000000001" customHeight="1" x14ac:dyDescent="0.15">
      <c r="A12" s="11"/>
      <c r="B12" s="11"/>
      <c r="C12" s="11"/>
      <c r="D12" s="11"/>
      <c r="E12" s="70"/>
      <c r="F12" s="70"/>
      <c r="G12" s="70"/>
      <c r="H12" s="70"/>
      <c r="I12" s="70"/>
      <c r="J12" s="70"/>
    </row>
    <row r="13" spans="1:10" ht="34.15" customHeight="1" x14ac:dyDescent="0.15">
      <c r="A13" s="134" t="s">
        <v>160</v>
      </c>
      <c r="B13" s="131"/>
      <c r="C13" s="131"/>
      <c r="D13" s="131"/>
      <c r="E13" s="131"/>
      <c r="F13" s="131"/>
      <c r="G13" s="131"/>
      <c r="H13" s="131"/>
      <c r="I13" s="131"/>
      <c r="J13" s="131"/>
    </row>
    <row r="14" spans="1:10" ht="18.600000000000001" customHeight="1" x14ac:dyDescent="0.15">
      <c r="A14" s="136"/>
      <c r="B14" s="136"/>
      <c r="C14" s="136"/>
      <c r="D14" s="136"/>
      <c r="E14" s="136"/>
      <c r="F14" s="136"/>
      <c r="G14" s="136"/>
      <c r="H14" s="136"/>
      <c r="I14" s="136"/>
      <c r="J14" s="136"/>
    </row>
    <row r="15" spans="1:10" ht="18.600000000000001" customHeight="1" x14ac:dyDescent="0.15">
      <c r="A15" s="11" t="s">
        <v>96</v>
      </c>
      <c r="B15" s="11"/>
      <c r="C15" s="11"/>
      <c r="D15" s="11"/>
      <c r="E15" s="11"/>
      <c r="F15" s="11"/>
      <c r="G15" s="11"/>
      <c r="H15" s="11"/>
      <c r="I15" s="11"/>
      <c r="J15" s="11"/>
    </row>
    <row r="16" spans="1:10" ht="18.600000000000001" customHeight="1" x14ac:dyDescent="0.15">
      <c r="A16" s="25" t="s">
        <v>97</v>
      </c>
      <c r="B16" s="11"/>
      <c r="C16" s="11"/>
      <c r="D16" s="11"/>
      <c r="E16" s="11"/>
      <c r="F16" s="11"/>
      <c r="G16" s="11"/>
      <c r="H16" s="11"/>
      <c r="I16" s="11"/>
      <c r="J16" s="11"/>
    </row>
    <row r="17" spans="1:11" ht="18.600000000000001" customHeight="1" x14ac:dyDescent="0.15">
      <c r="A17" s="11" t="s">
        <v>98</v>
      </c>
      <c r="B17" s="11"/>
      <c r="C17" s="11"/>
      <c r="D17" s="11"/>
      <c r="E17" s="11"/>
      <c r="F17" s="11"/>
      <c r="G17" s="11"/>
      <c r="H17" s="11"/>
      <c r="I17" s="11"/>
      <c r="J17" s="11"/>
    </row>
    <row r="18" spans="1:11" ht="18.600000000000001" customHeight="1" x14ac:dyDescent="0.15">
      <c r="A18" s="11" t="s">
        <v>99</v>
      </c>
      <c r="B18" s="11"/>
      <c r="C18" s="11"/>
      <c r="D18" s="11"/>
      <c r="E18" s="11"/>
      <c r="F18" s="11"/>
      <c r="G18" s="11"/>
      <c r="H18" s="11"/>
      <c r="I18" s="11"/>
      <c r="J18" s="11"/>
    </row>
    <row r="19" spans="1:11" ht="18" customHeight="1" x14ac:dyDescent="0.15">
      <c r="A19" s="134" t="s">
        <v>164</v>
      </c>
      <c r="B19" s="134"/>
      <c r="C19" s="134"/>
      <c r="D19" s="134"/>
      <c r="E19" s="134"/>
      <c r="F19" s="134"/>
      <c r="G19" s="134"/>
      <c r="H19" s="134"/>
      <c r="I19" s="134"/>
      <c r="J19" s="134"/>
    </row>
    <row r="20" spans="1:11" ht="18.600000000000001" customHeight="1" x14ac:dyDescent="0.15">
      <c r="A20" s="11" t="s">
        <v>100</v>
      </c>
      <c r="B20" s="11"/>
      <c r="C20" s="11"/>
      <c r="D20" s="11"/>
      <c r="E20" s="11"/>
      <c r="F20" s="11"/>
      <c r="G20" s="11"/>
      <c r="H20" s="11"/>
      <c r="I20" s="11"/>
      <c r="J20" s="11"/>
    </row>
    <row r="21" spans="1:11" ht="18.600000000000001" customHeight="1" x14ac:dyDescent="0.15">
      <c r="A21" s="11" t="s">
        <v>101</v>
      </c>
      <c r="B21" s="11"/>
      <c r="C21" s="11"/>
      <c r="D21" s="11"/>
      <c r="E21" s="11"/>
      <c r="F21" s="11"/>
      <c r="G21" s="11"/>
      <c r="H21" s="11"/>
      <c r="I21" s="11"/>
      <c r="J21" s="11"/>
    </row>
    <row r="22" spans="1:11" ht="18.600000000000001" customHeight="1" x14ac:dyDescent="0.15">
      <c r="A22" s="11" t="s">
        <v>102</v>
      </c>
      <c r="B22" s="11"/>
      <c r="C22" s="11"/>
      <c r="D22" s="11"/>
      <c r="E22" s="11"/>
      <c r="F22" s="11"/>
      <c r="G22" s="11"/>
      <c r="H22" s="11"/>
      <c r="I22" s="11"/>
      <c r="J22" s="11"/>
    </row>
    <row r="23" spans="1:11" ht="18.600000000000001" customHeight="1" x14ac:dyDescent="0.15">
      <c r="A23" s="144" t="s">
        <v>107</v>
      </c>
      <c r="B23" s="144"/>
      <c r="C23" s="144"/>
      <c r="D23" s="144"/>
      <c r="E23" s="144"/>
      <c r="F23" s="144"/>
      <c r="G23" s="144"/>
      <c r="H23" s="144"/>
      <c r="I23" s="144"/>
      <c r="J23" s="144"/>
      <c r="K23" s="71" t="s">
        <v>109</v>
      </c>
    </row>
    <row r="24" spans="1:11" ht="18.600000000000001" customHeight="1" x14ac:dyDescent="0.15">
      <c r="A24" s="144" t="s">
        <v>106</v>
      </c>
      <c r="B24" s="144"/>
      <c r="C24" s="144"/>
      <c r="D24" s="144"/>
      <c r="E24" s="144"/>
      <c r="F24" s="144"/>
      <c r="G24" s="144"/>
      <c r="H24" s="144"/>
      <c r="I24" s="144"/>
      <c r="J24" s="144"/>
      <c r="K24" s="72" t="s">
        <v>109</v>
      </c>
    </row>
    <row r="25" spans="1:11" ht="18.600000000000001" customHeight="1" x14ac:dyDescent="0.15">
      <c r="A25" s="144" t="s">
        <v>115</v>
      </c>
      <c r="B25" s="144"/>
      <c r="C25" s="144"/>
      <c r="D25" s="144"/>
      <c r="E25" s="144"/>
      <c r="F25" s="144"/>
      <c r="G25" s="144"/>
      <c r="H25" s="144"/>
      <c r="I25" s="144"/>
      <c r="J25" s="144"/>
      <c r="K25" s="72" t="s">
        <v>109</v>
      </c>
    </row>
    <row r="26" spans="1:11" ht="18.600000000000001" customHeight="1" x14ac:dyDescent="0.15">
      <c r="A26" s="144" t="s">
        <v>108</v>
      </c>
      <c r="B26" s="144"/>
      <c r="C26" s="144"/>
      <c r="D26" s="144"/>
      <c r="E26" s="144"/>
      <c r="F26" s="144"/>
      <c r="G26" s="144"/>
      <c r="H26" s="144"/>
      <c r="I26" s="144"/>
      <c r="J26" s="144"/>
      <c r="K26" s="72" t="s">
        <v>109</v>
      </c>
    </row>
    <row r="27" spans="1:11" ht="18.600000000000001" customHeight="1" x14ac:dyDescent="0.15">
      <c r="A27" s="144" t="s">
        <v>105</v>
      </c>
      <c r="B27" s="144"/>
      <c r="C27" s="144"/>
      <c r="D27" s="144"/>
      <c r="E27" s="144"/>
      <c r="F27" s="144"/>
      <c r="G27" s="144"/>
      <c r="H27" s="144"/>
      <c r="I27" s="144"/>
      <c r="J27" s="144"/>
      <c r="K27" s="72" t="s">
        <v>109</v>
      </c>
    </row>
    <row r="28" spans="1:11" ht="18.600000000000001" customHeight="1" x14ac:dyDescent="0.15">
      <c r="A28" s="11" t="s">
        <v>103</v>
      </c>
      <c r="B28" s="11"/>
      <c r="C28" s="11"/>
      <c r="D28" s="11"/>
      <c r="E28" s="11"/>
      <c r="F28" s="11"/>
      <c r="G28" s="11"/>
      <c r="H28" s="11"/>
      <c r="I28" s="11"/>
      <c r="J28" s="11"/>
    </row>
    <row r="29" spans="1:11" ht="18.600000000000001" customHeight="1" x14ac:dyDescent="0.15">
      <c r="A29" s="11" t="s">
        <v>104</v>
      </c>
      <c r="B29" s="11"/>
      <c r="C29" s="11"/>
      <c r="D29" s="11"/>
      <c r="E29" s="11"/>
      <c r="F29" s="11"/>
      <c r="G29" s="11"/>
      <c r="H29" s="11"/>
      <c r="I29" s="11"/>
      <c r="J29" s="11"/>
    </row>
    <row r="30" spans="1:11" ht="18.600000000000001" customHeight="1" x14ac:dyDescent="0.15">
      <c r="A30" s="11"/>
      <c r="B30" s="11"/>
      <c r="C30" s="11"/>
      <c r="D30" s="11"/>
      <c r="E30" s="11"/>
      <c r="F30" s="11"/>
      <c r="G30" s="11"/>
      <c r="H30" s="11"/>
      <c r="I30" s="11"/>
      <c r="J30" s="11"/>
    </row>
    <row r="31" spans="1:11" ht="18.600000000000001" customHeight="1" x14ac:dyDescent="0.15">
      <c r="A31" s="11"/>
      <c r="B31" s="11"/>
      <c r="C31" s="11"/>
      <c r="D31" s="11"/>
      <c r="E31" s="11"/>
      <c r="F31" s="11"/>
      <c r="G31" s="11"/>
      <c r="H31" s="11"/>
      <c r="I31" s="11"/>
      <c r="J31" s="11"/>
    </row>
    <row r="32" spans="1:11" ht="15.6" customHeight="1" x14ac:dyDescent="0.15">
      <c r="A32" s="11"/>
      <c r="B32" s="11"/>
      <c r="C32" s="11"/>
      <c r="D32" s="11"/>
      <c r="E32" s="11"/>
      <c r="F32" s="11"/>
      <c r="G32" s="11"/>
      <c r="H32" s="11"/>
      <c r="I32" s="11"/>
      <c r="J32" s="11"/>
    </row>
    <row r="33" spans="1:10" ht="15.6" customHeight="1" x14ac:dyDescent="0.15">
      <c r="A33" s="11"/>
      <c r="B33" s="11"/>
      <c r="C33" s="11"/>
      <c r="D33" s="11"/>
      <c r="E33" s="11"/>
      <c r="F33" s="11"/>
      <c r="G33" s="11"/>
      <c r="H33" s="11"/>
      <c r="I33" s="11"/>
      <c r="J33" s="11"/>
    </row>
    <row r="34" spans="1:10" ht="15.6" customHeight="1" x14ac:dyDescent="0.15">
      <c r="A34" s="11"/>
      <c r="B34" s="11"/>
      <c r="C34" s="11"/>
      <c r="D34" s="11"/>
      <c r="E34" s="11"/>
      <c r="F34" s="11"/>
      <c r="G34" s="11"/>
      <c r="H34" s="11"/>
      <c r="I34" s="11"/>
      <c r="J34" s="11"/>
    </row>
    <row r="35" spans="1:10" ht="15.6" customHeight="1" x14ac:dyDescent="0.15">
      <c r="A35" s="11"/>
      <c r="B35" s="11"/>
      <c r="C35" s="11"/>
      <c r="D35" s="11"/>
      <c r="E35" s="11"/>
      <c r="F35" s="11"/>
      <c r="G35" s="11"/>
      <c r="H35" s="11"/>
      <c r="I35" s="11"/>
      <c r="J35" s="11"/>
    </row>
    <row r="36" spans="1:10" ht="15.6" customHeight="1" x14ac:dyDescent="0.15">
      <c r="A36" s="11"/>
      <c r="B36" s="11"/>
      <c r="C36" s="11"/>
      <c r="D36" s="11"/>
      <c r="E36" s="11"/>
      <c r="F36" s="11"/>
      <c r="G36" s="11"/>
      <c r="H36" s="11"/>
      <c r="I36" s="11"/>
      <c r="J36" s="11"/>
    </row>
    <row r="37" spans="1:10" ht="15.6" customHeight="1" x14ac:dyDescent="0.15">
      <c r="A37" s="11"/>
      <c r="B37" s="11"/>
      <c r="C37" s="11"/>
      <c r="D37" s="11"/>
      <c r="E37" s="11"/>
      <c r="F37" s="11"/>
      <c r="G37" s="11"/>
      <c r="H37" s="11"/>
      <c r="I37" s="11"/>
      <c r="J37" s="11"/>
    </row>
    <row r="38" spans="1:10" ht="15.6" customHeight="1" x14ac:dyDescent="0.15">
      <c r="A38" s="11"/>
      <c r="B38" s="11"/>
      <c r="C38" s="11"/>
      <c r="D38" s="11"/>
      <c r="E38" s="11"/>
      <c r="F38" s="11"/>
      <c r="G38" s="11"/>
      <c r="H38" s="11"/>
      <c r="I38" s="11"/>
      <c r="J38" s="11"/>
    </row>
    <row r="39" spans="1:10" ht="15.6" customHeight="1" x14ac:dyDescent="0.15">
      <c r="A39" s="11"/>
      <c r="B39" s="11"/>
      <c r="C39" s="11"/>
      <c r="D39" s="11"/>
      <c r="E39" s="11"/>
      <c r="F39" s="11"/>
      <c r="G39" s="11"/>
      <c r="H39" s="11"/>
      <c r="I39" s="11"/>
      <c r="J39" s="11"/>
    </row>
    <row r="40" spans="1:10" ht="15.6" customHeight="1" x14ac:dyDescent="0.15">
      <c r="A40" s="11"/>
      <c r="B40" s="11"/>
      <c r="C40" s="11"/>
      <c r="D40" s="11"/>
      <c r="E40" s="11"/>
      <c r="F40" s="11"/>
      <c r="G40" s="11"/>
      <c r="H40" s="11"/>
      <c r="I40" s="11"/>
      <c r="J40" s="11"/>
    </row>
    <row r="41" spans="1:10" ht="15.6" customHeight="1" x14ac:dyDescent="0.15">
      <c r="A41" s="11"/>
      <c r="B41" s="11"/>
      <c r="C41" s="11"/>
      <c r="D41" s="11"/>
      <c r="E41" s="11"/>
      <c r="F41" s="11"/>
      <c r="G41" s="11"/>
      <c r="H41" s="11"/>
      <c r="I41" s="11"/>
      <c r="J41" s="11"/>
    </row>
    <row r="42" spans="1:10" ht="15.6" customHeight="1" x14ac:dyDescent="0.15">
      <c r="A42" s="11"/>
      <c r="B42" s="11"/>
      <c r="C42" s="11"/>
      <c r="D42" s="11"/>
      <c r="E42" s="11"/>
      <c r="F42" s="11"/>
      <c r="G42" s="11"/>
      <c r="H42" s="11"/>
      <c r="I42" s="11"/>
      <c r="J42" s="11"/>
    </row>
    <row r="43" spans="1:10" ht="15.6" customHeight="1" x14ac:dyDescent="0.15">
      <c r="A43" s="11"/>
      <c r="B43" s="11"/>
      <c r="C43" s="11"/>
      <c r="D43" s="11"/>
      <c r="E43" s="11"/>
      <c r="F43" s="11"/>
      <c r="G43" s="11"/>
      <c r="H43" s="11"/>
      <c r="I43" s="11"/>
      <c r="J43" s="11"/>
    </row>
    <row r="44" spans="1:10" ht="15.6" customHeight="1" x14ac:dyDescent="0.15">
      <c r="A44" s="11"/>
      <c r="B44" s="11"/>
      <c r="C44" s="11"/>
      <c r="D44" s="11"/>
      <c r="E44" s="11"/>
      <c r="F44" s="11"/>
      <c r="G44" s="11"/>
      <c r="H44" s="11"/>
      <c r="I44" s="11"/>
      <c r="J44" s="11"/>
    </row>
    <row r="45" spans="1:10" ht="15.6" customHeight="1" x14ac:dyDescent="0.15">
      <c r="A45" s="11"/>
      <c r="B45" s="11"/>
      <c r="C45" s="11"/>
      <c r="D45" s="11"/>
      <c r="E45" s="11"/>
      <c r="F45" s="11"/>
      <c r="G45" s="11"/>
      <c r="H45" s="11"/>
      <c r="I45" s="11"/>
      <c r="J45" s="11"/>
    </row>
    <row r="46" spans="1:10" ht="15.6" customHeight="1" x14ac:dyDescent="0.15">
      <c r="A46" s="11"/>
      <c r="B46" s="11"/>
      <c r="C46" s="11"/>
      <c r="D46" s="11"/>
      <c r="E46" s="11"/>
      <c r="F46" s="11"/>
      <c r="G46" s="11"/>
      <c r="H46" s="11"/>
      <c r="I46" s="11"/>
      <c r="J46" s="11"/>
    </row>
    <row r="47" spans="1:10" ht="15.6" customHeight="1" x14ac:dyDescent="0.15">
      <c r="A47" s="11"/>
      <c r="B47" s="11"/>
      <c r="C47" s="11"/>
      <c r="D47" s="11"/>
      <c r="E47" s="11"/>
      <c r="F47" s="11"/>
      <c r="G47" s="11"/>
      <c r="H47" s="11"/>
      <c r="I47" s="11"/>
      <c r="J47" s="11"/>
    </row>
    <row r="48" spans="1:10" ht="15.6" customHeight="1" x14ac:dyDescent="0.15">
      <c r="A48" s="11"/>
      <c r="B48" s="11"/>
      <c r="C48" s="11"/>
      <c r="D48" s="11"/>
      <c r="E48" s="11"/>
      <c r="F48" s="11"/>
      <c r="G48" s="11"/>
      <c r="H48" s="11"/>
      <c r="I48" s="11"/>
      <c r="J48" s="11"/>
    </row>
    <row r="49" spans="1:10" ht="15.6" customHeight="1" x14ac:dyDescent="0.15">
      <c r="A49" s="11"/>
      <c r="B49" s="11"/>
      <c r="C49" s="11"/>
      <c r="D49" s="11"/>
      <c r="E49" s="11"/>
      <c r="F49" s="11"/>
      <c r="G49" s="11"/>
      <c r="H49" s="11"/>
      <c r="I49" s="11"/>
      <c r="J49" s="11"/>
    </row>
    <row r="50" spans="1:10" ht="15.6" customHeight="1" x14ac:dyDescent="0.15">
      <c r="A50" s="11"/>
      <c r="B50" s="11"/>
      <c r="C50" s="11"/>
      <c r="D50" s="11"/>
      <c r="E50" s="11"/>
      <c r="F50" s="11"/>
      <c r="G50" s="11"/>
      <c r="H50" s="11"/>
      <c r="I50" s="11"/>
      <c r="J50" s="11"/>
    </row>
    <row r="51" spans="1:10" x14ac:dyDescent="0.15">
      <c r="A51" s="11"/>
      <c r="B51" s="11"/>
      <c r="C51" s="11"/>
      <c r="D51" s="11"/>
      <c r="E51" s="11"/>
      <c r="F51" s="11"/>
      <c r="G51" s="11"/>
      <c r="H51" s="11"/>
      <c r="I51" s="11"/>
      <c r="J51" s="11"/>
    </row>
    <row r="52" spans="1:10" x14ac:dyDescent="0.15">
      <c r="A52" s="11"/>
      <c r="B52" s="11"/>
      <c r="C52" s="11"/>
      <c r="D52" s="11"/>
      <c r="E52" s="11"/>
      <c r="F52" s="11"/>
      <c r="G52" s="11"/>
      <c r="H52" s="11"/>
      <c r="I52" s="11"/>
      <c r="J52" s="11"/>
    </row>
    <row r="53" spans="1:10" x14ac:dyDescent="0.15">
      <c r="A53" s="11"/>
      <c r="B53" s="11"/>
      <c r="C53" s="11"/>
      <c r="D53" s="11"/>
      <c r="E53" s="11"/>
      <c r="F53" s="11"/>
      <c r="G53" s="11"/>
      <c r="H53" s="11"/>
      <c r="I53" s="11"/>
      <c r="J53" s="11"/>
    </row>
    <row r="54" spans="1:10" x14ac:dyDescent="0.15">
      <c r="A54" s="11"/>
      <c r="B54" s="11"/>
      <c r="C54" s="11"/>
      <c r="D54" s="11"/>
      <c r="E54" s="11"/>
      <c r="F54" s="11"/>
      <c r="G54" s="11"/>
      <c r="H54" s="11"/>
      <c r="I54" s="11"/>
      <c r="J54" s="11"/>
    </row>
  </sheetData>
  <sheetProtection sheet="1" objects="1" scenarios="1"/>
  <mergeCells count="14">
    <mergeCell ref="A19:J19"/>
    <mergeCell ref="A27:J27"/>
    <mergeCell ref="A26:J26"/>
    <mergeCell ref="A25:J25"/>
    <mergeCell ref="A24:J24"/>
    <mergeCell ref="A23:J23"/>
    <mergeCell ref="A13:J13"/>
    <mergeCell ref="A14:J14"/>
    <mergeCell ref="I2:J2"/>
    <mergeCell ref="I3:J3"/>
    <mergeCell ref="E7:J7"/>
    <mergeCell ref="E8:J8"/>
    <mergeCell ref="E9:J9"/>
    <mergeCell ref="E10:J10"/>
  </mergeCells>
  <phoneticPr fontId="2"/>
  <conditionalFormatting sqref="B20:J20">
    <cfRule type="expression" dxfId="1" priority="2">
      <formula>"'報告様式1-1'!$B$14="""""</formula>
    </cfRule>
  </conditionalFormatting>
  <pageMargins left="0.70866141732283472" right="0.70866141732283472" top="0.74803149606299213" bottom="0.74803149606299213" header="0.31496062992125984" footer="0.31496062992125984"/>
  <pageSetup paperSize="9" scale="99" fitToHeight="0" orientation="portrait" blackAndWhite="1" verticalDpi="0" r:id="rId1"/>
  <drawing r:id="rId2"/>
  <extLst>
    <ext xmlns:x14="http://schemas.microsoft.com/office/spreadsheetml/2009/9/main" uri="{78C0D931-6437-407d-A8EE-F0AAD7539E65}">
      <x14:conditionalFormattings>
        <x14:conditionalFormatting xmlns:xm="http://schemas.microsoft.com/office/excel/2006/main">
          <x14:cfRule type="expression" priority="1" id="{F1E6A00B-5887-4042-95D8-CB1C55D2FA0C}">
            <xm:f>'計画書1-1a'!$B$14=""</xm:f>
            <x14:dxf>
              <font>
                <strike/>
              </font>
            </x14:dxf>
          </x14:cfRule>
          <xm:sqref>B20:J20</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26"/>
  <sheetViews>
    <sheetView view="pageBreakPreview" zoomScaleNormal="100" zoomScaleSheetLayoutView="100" workbookViewId="0">
      <selection activeCell="B9" sqref="B9:C9"/>
    </sheetView>
  </sheetViews>
  <sheetFormatPr defaultRowHeight="13.5" x14ac:dyDescent="0.15"/>
  <sheetData>
    <row r="1" spans="1:9" x14ac:dyDescent="0.15">
      <c r="A1" s="147" t="s">
        <v>156</v>
      </c>
      <c r="B1" s="147"/>
      <c r="C1" s="147"/>
      <c r="D1" s="147"/>
      <c r="E1" s="147"/>
      <c r="F1" s="147"/>
      <c r="G1" s="147"/>
      <c r="H1" s="147"/>
      <c r="I1" s="147"/>
    </row>
    <row r="2" spans="1:9" x14ac:dyDescent="0.15">
      <c r="A2" s="147"/>
      <c r="B2" s="147"/>
      <c r="C2" s="147"/>
      <c r="D2" s="147"/>
      <c r="E2" s="147"/>
      <c r="F2" s="147"/>
      <c r="G2" s="147"/>
      <c r="H2" s="147"/>
      <c r="I2" s="147"/>
    </row>
    <row r="3" spans="1:9" x14ac:dyDescent="0.15">
      <c r="A3" s="147"/>
      <c r="B3" s="147"/>
      <c r="C3" s="147"/>
      <c r="D3" s="147"/>
      <c r="E3" s="147"/>
      <c r="F3" s="147"/>
      <c r="G3" s="147"/>
      <c r="H3" s="147"/>
      <c r="I3" s="147"/>
    </row>
    <row r="4" spans="1:9" x14ac:dyDescent="0.15">
      <c r="A4" s="11"/>
      <c r="B4" s="11"/>
      <c r="C4" s="11"/>
      <c r="D4" s="11"/>
      <c r="E4" s="11"/>
      <c r="F4" s="11"/>
      <c r="G4" s="11"/>
      <c r="H4" s="11"/>
      <c r="I4" s="11"/>
    </row>
    <row r="5" spans="1:9" x14ac:dyDescent="0.15">
      <c r="A5" s="148" t="s">
        <v>175</v>
      </c>
      <c r="B5" s="149"/>
      <c r="C5" s="149"/>
      <c r="D5" s="149"/>
      <c r="E5" s="149"/>
      <c r="F5" s="149"/>
      <c r="G5" s="149"/>
      <c r="H5" s="149"/>
      <c r="I5" s="149"/>
    </row>
    <row r="6" spans="1:9" x14ac:dyDescent="0.15">
      <c r="A6" s="149"/>
      <c r="B6" s="149"/>
      <c r="C6" s="149"/>
      <c r="D6" s="149"/>
      <c r="E6" s="149"/>
      <c r="F6" s="149"/>
      <c r="G6" s="149"/>
      <c r="H6" s="149"/>
      <c r="I6" s="149"/>
    </row>
    <row r="7" spans="1:9" x14ac:dyDescent="0.15">
      <c r="A7" s="149"/>
      <c r="B7" s="149"/>
      <c r="C7" s="149"/>
      <c r="D7" s="149"/>
      <c r="E7" s="149"/>
      <c r="F7" s="149"/>
      <c r="G7" s="149"/>
      <c r="H7" s="149"/>
      <c r="I7" s="149"/>
    </row>
    <row r="8" spans="1:9" x14ac:dyDescent="0.15">
      <c r="A8" s="11"/>
      <c r="B8" s="11"/>
      <c r="C8" s="11"/>
      <c r="D8" s="11"/>
      <c r="E8" s="11"/>
      <c r="F8" s="11"/>
      <c r="G8" s="11"/>
      <c r="H8" s="11"/>
      <c r="I8" s="11"/>
    </row>
    <row r="9" spans="1:9" x14ac:dyDescent="0.15">
      <c r="A9" s="11"/>
      <c r="B9" s="155" t="str">
        <f>IF('計画書1-1a'!B13="","令和　年　月　日",'計画書1-1a'!B13)</f>
        <v>令和　年　月　日</v>
      </c>
      <c r="C9" s="155"/>
      <c r="D9" s="11"/>
      <c r="E9" s="11"/>
      <c r="F9" s="11"/>
      <c r="G9" s="11"/>
      <c r="H9" s="11"/>
      <c r="I9" s="11"/>
    </row>
    <row r="10" spans="1:9" x14ac:dyDescent="0.15">
      <c r="A10" s="11"/>
      <c r="B10" s="11"/>
      <c r="C10" s="11"/>
      <c r="D10" s="11"/>
      <c r="E10" s="92" t="s">
        <v>155</v>
      </c>
      <c r="F10" s="92"/>
      <c r="G10" s="92"/>
      <c r="H10" s="92"/>
      <c r="I10" s="92"/>
    </row>
    <row r="11" spans="1:9" x14ac:dyDescent="0.15">
      <c r="A11" s="11"/>
      <c r="B11" s="11"/>
      <c r="C11" s="11"/>
      <c r="D11" s="11"/>
      <c r="E11" s="150" t="str">
        <f>IF('計画書1-1a'!B8="","",'計画書1-1a'!B8)</f>
        <v/>
      </c>
      <c r="F11" s="150"/>
      <c r="G11" s="150"/>
      <c r="H11" s="150"/>
      <c r="I11" s="150"/>
    </row>
    <row r="12" spans="1:9" x14ac:dyDescent="0.15">
      <c r="A12" s="11"/>
      <c r="B12" s="11"/>
      <c r="C12" s="11"/>
      <c r="D12" s="11"/>
      <c r="E12" s="150"/>
      <c r="F12" s="150"/>
      <c r="G12" s="150"/>
      <c r="H12" s="150"/>
      <c r="I12" s="150"/>
    </row>
    <row r="13" spans="1:9" x14ac:dyDescent="0.15">
      <c r="A13" s="11"/>
      <c r="B13" s="11"/>
      <c r="C13" s="11"/>
      <c r="D13" s="11"/>
      <c r="E13" s="150" t="str">
        <f>IF('計画書1-1a'!B3="","",'計画書1-1a'!B3)</f>
        <v/>
      </c>
      <c r="F13" s="150"/>
      <c r="G13" s="150"/>
      <c r="H13" s="150"/>
      <c r="I13" s="150"/>
    </row>
    <row r="14" spans="1:9" x14ac:dyDescent="0.15">
      <c r="A14" s="11"/>
      <c r="B14" s="11"/>
      <c r="C14" s="11"/>
      <c r="D14" s="11"/>
      <c r="E14" s="150" t="str">
        <f>IF('計画書1-1a'!B3='計画書1-1a'!B7,"",'計画書1-1a'!B7)</f>
        <v/>
      </c>
      <c r="F14" s="150"/>
      <c r="G14" s="150"/>
      <c r="H14" s="150"/>
      <c r="I14" s="150"/>
    </row>
    <row r="15" spans="1:9" x14ac:dyDescent="0.15">
      <c r="A15" s="11"/>
      <c r="B15" s="11"/>
      <c r="C15" s="11"/>
      <c r="D15" s="11"/>
      <c r="E15" s="150" t="str">
        <f>'計画書1-1a'!B4&amp;"　　"&amp;'計画書1-1a'!B5&amp;"　　印"</f>
        <v>　　　　印</v>
      </c>
      <c r="F15" s="150"/>
      <c r="G15" s="150"/>
      <c r="H15" s="150"/>
      <c r="I15" s="150"/>
    </row>
    <row r="16" spans="1:9" x14ac:dyDescent="0.15">
      <c r="A16" s="11"/>
      <c r="B16" s="11"/>
      <c r="C16" s="11"/>
      <c r="D16" s="11"/>
      <c r="E16" s="99"/>
      <c r="F16" s="99"/>
      <c r="G16" s="99"/>
      <c r="H16" s="99"/>
      <c r="I16" s="99"/>
    </row>
    <row r="17" spans="1:9" x14ac:dyDescent="0.15">
      <c r="A17" s="11"/>
      <c r="B17" s="11"/>
      <c r="C17" s="11"/>
      <c r="D17" s="11"/>
      <c r="E17" s="99"/>
      <c r="F17" s="99"/>
      <c r="G17" s="99"/>
      <c r="H17" s="99"/>
      <c r="I17" s="99"/>
    </row>
    <row r="18" spans="1:9" x14ac:dyDescent="0.15">
      <c r="A18" s="11"/>
      <c r="B18" s="11"/>
      <c r="C18" s="11"/>
      <c r="D18" s="11"/>
      <c r="E18" s="99"/>
      <c r="F18" s="99"/>
      <c r="G18" s="99"/>
      <c r="H18" s="99"/>
      <c r="I18" s="99"/>
    </row>
    <row r="19" spans="1:9" x14ac:dyDescent="0.15">
      <c r="A19" s="11"/>
      <c r="B19" s="11"/>
      <c r="C19" s="11"/>
      <c r="D19" s="11"/>
      <c r="E19" s="11"/>
      <c r="F19" s="11"/>
      <c r="G19" s="11"/>
      <c r="H19" s="11"/>
      <c r="I19" s="11"/>
    </row>
    <row r="20" spans="1:9" x14ac:dyDescent="0.15">
      <c r="A20" s="146" t="s">
        <v>178</v>
      </c>
      <c r="B20" s="146"/>
      <c r="C20" s="146"/>
      <c r="D20" s="146"/>
      <c r="E20" s="146"/>
      <c r="F20" s="146"/>
      <c r="G20" s="146"/>
      <c r="H20" s="146"/>
      <c r="I20" s="146"/>
    </row>
    <row r="21" spans="1:9" ht="214.5" customHeight="1" x14ac:dyDescent="0.15">
      <c r="A21" s="145" t="s">
        <v>176</v>
      </c>
      <c r="B21" s="145"/>
      <c r="C21" s="145"/>
      <c r="D21" s="145"/>
      <c r="E21" s="145"/>
      <c r="F21" s="145"/>
      <c r="G21" s="145"/>
      <c r="H21" s="145"/>
      <c r="I21" s="145"/>
    </row>
    <row r="22" spans="1:9" x14ac:dyDescent="0.15">
      <c r="A22" s="146" t="s">
        <v>179</v>
      </c>
      <c r="B22" s="146"/>
      <c r="C22" s="146"/>
      <c r="D22" s="146"/>
      <c r="E22" s="146"/>
      <c r="F22" s="146"/>
      <c r="G22" s="146"/>
      <c r="H22" s="146"/>
      <c r="I22" s="146"/>
    </row>
    <row r="23" spans="1:9" ht="67.5" customHeight="1" x14ac:dyDescent="0.15">
      <c r="A23" s="145" t="s">
        <v>177</v>
      </c>
      <c r="B23" s="145"/>
      <c r="C23" s="145"/>
      <c r="D23" s="145"/>
      <c r="E23" s="145"/>
      <c r="F23" s="145"/>
      <c r="G23" s="145"/>
      <c r="H23" s="145"/>
      <c r="I23" s="145"/>
    </row>
    <row r="24" spans="1:9" x14ac:dyDescent="0.15">
      <c r="A24" s="11"/>
      <c r="B24" s="11"/>
      <c r="C24" s="11"/>
      <c r="D24" s="11"/>
      <c r="E24" s="11"/>
      <c r="F24" s="11"/>
      <c r="G24" s="11"/>
      <c r="H24" s="11"/>
      <c r="I24" s="11"/>
    </row>
    <row r="25" spans="1:9" x14ac:dyDescent="0.15">
      <c r="A25" s="11"/>
      <c r="B25" s="11"/>
      <c r="C25" s="11"/>
      <c r="D25" s="11"/>
      <c r="E25" s="11"/>
      <c r="F25" s="11"/>
      <c r="G25" s="11"/>
      <c r="H25" s="11"/>
      <c r="I25" s="11"/>
    </row>
    <row r="26" spans="1:9" x14ac:dyDescent="0.15">
      <c r="A26" s="11"/>
      <c r="B26" s="11"/>
      <c r="C26" s="11"/>
      <c r="D26" s="11"/>
      <c r="E26" s="11"/>
      <c r="F26" s="11"/>
      <c r="G26" s="11"/>
      <c r="H26" s="11"/>
      <c r="I26" s="11"/>
    </row>
  </sheetData>
  <sheetProtection sheet="1" objects="1" scenarios="1"/>
  <mergeCells count="11">
    <mergeCell ref="A23:I23"/>
    <mergeCell ref="A22:I22"/>
    <mergeCell ref="A1:I3"/>
    <mergeCell ref="A5:I7"/>
    <mergeCell ref="E11:I12"/>
    <mergeCell ref="E13:I13"/>
    <mergeCell ref="E14:I14"/>
    <mergeCell ref="E15:I15"/>
    <mergeCell ref="A20:I20"/>
    <mergeCell ref="A21:I21"/>
    <mergeCell ref="B9:C9"/>
  </mergeCells>
  <phoneticPr fontId="2"/>
  <printOptions horizontalCentered="1"/>
  <pageMargins left="0.70866141732283472" right="0.70866141732283472" top="0.74803149606299213" bottom="0.74803149606299213" header="0.31496062992125984" footer="0.31496062992125984"/>
  <pageSetup paperSize="9"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60"/>
  <sheetViews>
    <sheetView view="pageBreakPreview" zoomScaleNormal="100" zoomScaleSheetLayoutView="100" workbookViewId="0">
      <selection activeCell="B8" sqref="B8:C8"/>
    </sheetView>
  </sheetViews>
  <sheetFormatPr defaultRowHeight="13.5" x14ac:dyDescent="0.15"/>
  <sheetData>
    <row r="1" spans="1:9" x14ac:dyDescent="0.15">
      <c r="A1" s="147" t="s">
        <v>165</v>
      </c>
      <c r="B1" s="147"/>
      <c r="C1" s="147"/>
      <c r="D1" s="147"/>
      <c r="E1" s="147"/>
      <c r="F1" s="147"/>
      <c r="G1" s="147"/>
      <c r="H1" s="147"/>
      <c r="I1" s="147"/>
    </row>
    <row r="2" spans="1:9" x14ac:dyDescent="0.15">
      <c r="A2" s="147"/>
      <c r="B2" s="147"/>
      <c r="C2" s="147"/>
      <c r="D2" s="147"/>
      <c r="E2" s="147"/>
      <c r="F2" s="147"/>
      <c r="G2" s="147"/>
      <c r="H2" s="147"/>
      <c r="I2" s="147"/>
    </row>
    <row r="3" spans="1:9" x14ac:dyDescent="0.15">
      <c r="A3" s="147"/>
      <c r="B3" s="147"/>
      <c r="C3" s="147"/>
      <c r="D3" s="147"/>
      <c r="E3" s="147"/>
      <c r="F3" s="147"/>
      <c r="G3" s="147"/>
      <c r="H3" s="147"/>
      <c r="I3" s="147"/>
    </row>
    <row r="4" spans="1:9" x14ac:dyDescent="0.15">
      <c r="A4" s="11"/>
      <c r="B4" s="11"/>
      <c r="C4" s="11"/>
      <c r="D4" s="11"/>
      <c r="E4" s="11"/>
      <c r="F4" s="11"/>
      <c r="G4" s="11"/>
      <c r="H4" s="11"/>
      <c r="I4" s="11"/>
    </row>
    <row r="5" spans="1:9" x14ac:dyDescent="0.15">
      <c r="A5" s="152" t="s">
        <v>167</v>
      </c>
      <c r="B5" s="153"/>
      <c r="C5" s="153"/>
      <c r="D5" s="153"/>
      <c r="E5" s="153"/>
      <c r="F5" s="153"/>
      <c r="G5" s="153"/>
      <c r="H5" s="153"/>
      <c r="I5" s="153"/>
    </row>
    <row r="6" spans="1:9" x14ac:dyDescent="0.15">
      <c r="A6" s="153"/>
      <c r="B6" s="153"/>
      <c r="C6" s="153"/>
      <c r="D6" s="153"/>
      <c r="E6" s="153"/>
      <c r="F6" s="153"/>
      <c r="G6" s="153"/>
      <c r="H6" s="153"/>
      <c r="I6" s="153"/>
    </row>
    <row r="7" spans="1:9" x14ac:dyDescent="0.15">
      <c r="A7" s="11"/>
      <c r="B7" s="11"/>
      <c r="C7" s="11"/>
      <c r="D7" s="11"/>
      <c r="E7" s="11"/>
      <c r="F7" s="11"/>
      <c r="G7" s="11"/>
      <c r="H7" s="11"/>
      <c r="I7" s="11"/>
    </row>
    <row r="8" spans="1:9" x14ac:dyDescent="0.15">
      <c r="A8" s="11"/>
      <c r="B8" s="155" t="str">
        <f>IF('計画書1-1a'!B13="","令和　年　月　日",'計画書1-1a'!B13)</f>
        <v>令和　年　月　日</v>
      </c>
      <c r="C8" s="155"/>
      <c r="D8" s="11"/>
      <c r="E8" s="11"/>
      <c r="F8" s="11"/>
      <c r="G8" s="11"/>
      <c r="H8" s="11"/>
      <c r="I8" s="11"/>
    </row>
    <row r="9" spans="1:9" x14ac:dyDescent="0.15">
      <c r="A9" s="11"/>
      <c r="B9" s="11"/>
      <c r="C9" s="11"/>
      <c r="D9" s="11"/>
      <c r="E9" s="92" t="s">
        <v>155</v>
      </c>
      <c r="F9" s="92"/>
      <c r="G9" s="92"/>
      <c r="H9" s="92"/>
      <c r="I9" s="92"/>
    </row>
    <row r="10" spans="1:9" x14ac:dyDescent="0.15">
      <c r="A10" s="11"/>
      <c r="B10" s="11"/>
      <c r="C10" s="11"/>
      <c r="D10" s="11"/>
      <c r="E10" s="150" t="str">
        <f>IF('計画書1-1a'!B8="","",'計画書1-1a'!B8)</f>
        <v/>
      </c>
      <c r="F10" s="150"/>
      <c r="G10" s="150"/>
      <c r="H10" s="150"/>
      <c r="I10" s="150"/>
    </row>
    <row r="11" spans="1:9" x14ac:dyDescent="0.15">
      <c r="A11" s="11"/>
      <c r="B11" s="11"/>
      <c r="C11" s="11"/>
      <c r="D11" s="11"/>
      <c r="E11" s="150"/>
      <c r="F11" s="150"/>
      <c r="G11" s="150"/>
      <c r="H11" s="150"/>
      <c r="I11" s="150"/>
    </row>
    <row r="12" spans="1:9" x14ac:dyDescent="0.15">
      <c r="A12" s="11"/>
      <c r="B12" s="11"/>
      <c r="C12" s="11"/>
      <c r="D12" s="11"/>
      <c r="E12" s="150" t="str">
        <f>IF('計画書1-1a'!B3="","",'計画書1-1a'!B3)</f>
        <v/>
      </c>
      <c r="F12" s="150"/>
      <c r="G12" s="150"/>
      <c r="H12" s="150"/>
      <c r="I12" s="150"/>
    </row>
    <row r="13" spans="1:9" x14ac:dyDescent="0.15">
      <c r="A13" s="11"/>
      <c r="B13" s="11"/>
      <c r="C13" s="11"/>
      <c r="D13" s="11"/>
      <c r="E13" s="150" t="str">
        <f>IF('計画書1-1a'!B3='計画書1-1a'!B7,"",'計画書1-1a'!B7)</f>
        <v/>
      </c>
      <c r="F13" s="150"/>
      <c r="G13" s="150"/>
      <c r="H13" s="150"/>
      <c r="I13" s="150"/>
    </row>
    <row r="14" spans="1:9" x14ac:dyDescent="0.15">
      <c r="A14" s="11"/>
      <c r="B14" s="11"/>
      <c r="C14" s="11"/>
      <c r="D14" s="11"/>
      <c r="E14" s="150" t="str">
        <f>'計画書1-1a'!B4&amp;"　　"&amp;'計画書1-1a'!B5&amp;"　　印"</f>
        <v>　　　　印</v>
      </c>
      <c r="F14" s="150"/>
      <c r="G14" s="150"/>
      <c r="H14" s="150"/>
      <c r="I14" s="150"/>
    </row>
    <row r="15" spans="1:9" x14ac:dyDescent="0.15">
      <c r="A15" s="11"/>
      <c r="B15" s="11"/>
      <c r="C15" s="11"/>
      <c r="D15" s="11"/>
      <c r="E15" s="11"/>
      <c r="F15" s="11"/>
      <c r="G15" s="11"/>
      <c r="H15" s="11"/>
      <c r="I15" s="11"/>
    </row>
    <row r="16" spans="1:9" x14ac:dyDescent="0.15">
      <c r="A16" s="151" t="s">
        <v>166</v>
      </c>
      <c r="B16" s="151"/>
      <c r="C16" s="151"/>
      <c r="D16" s="151"/>
      <c r="E16" s="151"/>
      <c r="F16" s="151"/>
      <c r="G16" s="151"/>
      <c r="H16" s="151"/>
      <c r="I16" s="151"/>
    </row>
    <row r="17" spans="1:9" x14ac:dyDescent="0.15">
      <c r="A17" s="113" t="s">
        <v>215</v>
      </c>
      <c r="B17" s="145" t="s">
        <v>169</v>
      </c>
      <c r="C17" s="145"/>
      <c r="D17" s="145"/>
      <c r="E17" s="145"/>
      <c r="F17" s="145"/>
      <c r="G17" s="145"/>
      <c r="H17" s="145"/>
      <c r="I17" s="145"/>
    </row>
    <row r="18" spans="1:9" x14ac:dyDescent="0.15">
      <c r="A18" s="89"/>
      <c r="B18" s="145"/>
      <c r="C18" s="145"/>
      <c r="D18" s="145"/>
      <c r="E18" s="145"/>
      <c r="F18" s="145"/>
      <c r="G18" s="145"/>
      <c r="H18" s="145"/>
      <c r="I18" s="145"/>
    </row>
    <row r="19" spans="1:9" x14ac:dyDescent="0.15">
      <c r="A19" s="89"/>
      <c r="B19" s="97"/>
      <c r="C19" s="97"/>
      <c r="D19" s="97"/>
      <c r="E19" s="97"/>
      <c r="F19" s="97"/>
      <c r="G19" s="97"/>
      <c r="H19" s="97"/>
      <c r="I19" s="97"/>
    </row>
    <row r="20" spans="1:9" x14ac:dyDescent="0.15">
      <c r="A20" s="113" t="s">
        <v>168</v>
      </c>
      <c r="B20" s="89" t="s">
        <v>170</v>
      </c>
      <c r="C20" s="89"/>
      <c r="D20" s="89"/>
      <c r="E20" s="89"/>
      <c r="F20" s="89"/>
      <c r="G20" s="89"/>
      <c r="H20" s="89"/>
      <c r="I20" s="89"/>
    </row>
    <row r="21" spans="1:9" x14ac:dyDescent="0.15">
      <c r="A21" s="96"/>
      <c r="B21" s="89"/>
      <c r="C21" s="89"/>
      <c r="D21" s="89"/>
      <c r="E21" s="89"/>
      <c r="F21" s="89"/>
      <c r="G21" s="89"/>
      <c r="H21" s="89"/>
      <c r="I21" s="89"/>
    </row>
    <row r="22" spans="1:9" x14ac:dyDescent="0.15">
      <c r="A22" s="113" t="s">
        <v>215</v>
      </c>
      <c r="B22" s="89" t="s">
        <v>171</v>
      </c>
      <c r="C22" s="89"/>
      <c r="D22" s="89"/>
      <c r="E22" s="89"/>
      <c r="F22" s="89"/>
      <c r="G22" s="89"/>
      <c r="H22" s="89"/>
      <c r="I22" s="89"/>
    </row>
    <row r="23" spans="1:9" x14ac:dyDescent="0.15">
      <c r="A23" s="89"/>
      <c r="B23" s="89"/>
      <c r="C23" s="89"/>
      <c r="D23" s="89"/>
      <c r="E23" s="89"/>
      <c r="F23" s="89"/>
      <c r="G23" s="89"/>
      <c r="H23" s="89"/>
      <c r="I23" s="89"/>
    </row>
    <row r="24" spans="1:9" x14ac:dyDescent="0.15">
      <c r="A24" s="89"/>
      <c r="B24" s="89"/>
      <c r="C24" s="89"/>
      <c r="D24" s="89"/>
      <c r="E24" s="89"/>
      <c r="F24" s="89"/>
      <c r="G24" s="89"/>
      <c r="H24" s="89"/>
      <c r="I24" s="89"/>
    </row>
    <row r="25" spans="1:9" ht="13.5" customHeight="1" x14ac:dyDescent="0.15">
      <c r="A25" s="91"/>
      <c r="B25" s="91"/>
      <c r="C25" s="91"/>
      <c r="D25" s="91"/>
      <c r="E25" s="91"/>
      <c r="F25" s="91"/>
      <c r="G25" s="91"/>
      <c r="H25" s="91"/>
      <c r="I25" s="91"/>
    </row>
    <row r="26" spans="1:9" x14ac:dyDescent="0.15">
      <c r="A26" s="91"/>
      <c r="B26" s="91"/>
      <c r="C26" s="91"/>
      <c r="D26" s="91"/>
      <c r="E26" s="91"/>
      <c r="F26" s="91"/>
      <c r="G26" s="91"/>
      <c r="H26" s="91"/>
      <c r="I26" s="91"/>
    </row>
    <row r="27" spans="1:9" x14ac:dyDescent="0.15">
      <c r="A27" s="90"/>
      <c r="B27" s="90"/>
      <c r="C27" s="90"/>
      <c r="D27" s="90"/>
      <c r="E27" s="90"/>
      <c r="F27" s="90"/>
      <c r="G27" s="90"/>
      <c r="H27" s="90"/>
      <c r="I27" s="90"/>
    </row>
    <row r="28" spans="1:9" x14ac:dyDescent="0.15">
      <c r="A28" s="90"/>
      <c r="B28" s="90"/>
      <c r="C28" s="90"/>
      <c r="D28" s="90"/>
      <c r="E28" s="90"/>
      <c r="F28" s="90"/>
      <c r="G28" s="90"/>
      <c r="H28" s="90"/>
      <c r="I28" s="90"/>
    </row>
    <row r="29" spans="1:9" x14ac:dyDescent="0.15">
      <c r="A29" s="90"/>
      <c r="B29" s="90"/>
      <c r="C29" s="90"/>
      <c r="D29" s="90"/>
      <c r="E29" s="90"/>
      <c r="F29" s="90"/>
      <c r="G29" s="90"/>
      <c r="H29" s="90"/>
      <c r="I29" s="90"/>
    </row>
    <row r="30" spans="1:9" x14ac:dyDescent="0.15">
      <c r="A30" s="90"/>
      <c r="B30" s="90"/>
      <c r="C30" s="90"/>
      <c r="D30" s="90"/>
      <c r="E30" s="90"/>
      <c r="F30" s="90"/>
      <c r="G30" s="90"/>
      <c r="H30" s="90"/>
      <c r="I30" s="90"/>
    </row>
    <row r="31" spans="1:9" x14ac:dyDescent="0.15">
      <c r="A31" s="11"/>
      <c r="B31" s="11"/>
      <c r="C31" s="11"/>
      <c r="D31" s="11"/>
      <c r="E31" s="11"/>
      <c r="F31" s="11"/>
      <c r="G31" s="11"/>
      <c r="H31" s="11"/>
      <c r="I31" s="11"/>
    </row>
    <row r="32" spans="1:9" x14ac:dyDescent="0.15">
      <c r="A32" s="11"/>
      <c r="B32" s="11"/>
      <c r="C32" s="11"/>
      <c r="D32" s="11"/>
      <c r="E32" s="11"/>
      <c r="F32" s="11"/>
      <c r="G32" s="11"/>
      <c r="H32" s="11"/>
      <c r="I32" s="11"/>
    </row>
    <row r="33" spans="1:9" x14ac:dyDescent="0.15">
      <c r="A33" s="11"/>
      <c r="B33" s="11"/>
      <c r="C33" s="11"/>
      <c r="D33" s="11"/>
      <c r="E33" s="11"/>
      <c r="F33" s="11"/>
      <c r="G33" s="11"/>
      <c r="H33" s="11"/>
      <c r="I33" s="11"/>
    </row>
    <row r="34" spans="1:9" x14ac:dyDescent="0.15">
      <c r="A34" s="11"/>
      <c r="B34" s="11"/>
      <c r="C34" s="11"/>
      <c r="D34" s="11"/>
      <c r="E34" s="11"/>
      <c r="F34" s="11"/>
      <c r="G34" s="11"/>
      <c r="H34" s="11"/>
      <c r="I34" s="11"/>
    </row>
    <row r="35" spans="1:9" x14ac:dyDescent="0.15">
      <c r="A35" s="11"/>
      <c r="B35" s="11"/>
      <c r="C35" s="11"/>
      <c r="D35" s="11"/>
      <c r="E35" s="11"/>
      <c r="F35" s="11"/>
      <c r="G35" s="11"/>
      <c r="H35" s="11"/>
      <c r="I35" s="11"/>
    </row>
    <row r="36" spans="1:9" x14ac:dyDescent="0.15">
      <c r="A36" s="11"/>
      <c r="B36" s="11"/>
      <c r="C36" s="11"/>
      <c r="D36" s="11"/>
      <c r="E36" s="11"/>
      <c r="F36" s="11"/>
      <c r="G36" s="11"/>
      <c r="H36" s="11"/>
      <c r="I36" s="11"/>
    </row>
    <row r="37" spans="1:9" x14ac:dyDescent="0.15">
      <c r="A37" s="11"/>
      <c r="B37" s="11"/>
      <c r="C37" s="11"/>
      <c r="D37" s="11"/>
      <c r="E37" s="11"/>
      <c r="F37" s="11"/>
      <c r="G37" s="11"/>
      <c r="H37" s="11"/>
      <c r="I37" s="11"/>
    </row>
    <row r="38" spans="1:9" x14ac:dyDescent="0.15">
      <c r="A38" s="11"/>
      <c r="B38" s="11"/>
      <c r="C38" s="11"/>
      <c r="D38" s="11"/>
      <c r="E38" s="11"/>
      <c r="F38" s="11"/>
      <c r="G38" s="11"/>
      <c r="H38" s="11"/>
      <c r="I38" s="11"/>
    </row>
    <row r="39" spans="1:9" x14ac:dyDescent="0.15">
      <c r="A39" s="11"/>
      <c r="B39" s="11"/>
      <c r="C39" s="11"/>
      <c r="D39" s="11"/>
      <c r="E39" s="11"/>
      <c r="F39" s="11"/>
      <c r="G39" s="11"/>
      <c r="H39" s="11"/>
      <c r="I39" s="11"/>
    </row>
    <row r="40" spans="1:9" x14ac:dyDescent="0.15">
      <c r="A40" s="11"/>
      <c r="B40" s="11"/>
      <c r="C40" s="11"/>
      <c r="D40" s="11"/>
      <c r="E40" s="11"/>
      <c r="F40" s="11"/>
      <c r="G40" s="11"/>
      <c r="H40" s="11"/>
      <c r="I40" s="11"/>
    </row>
    <row r="41" spans="1:9" x14ac:dyDescent="0.15">
      <c r="A41" s="11"/>
      <c r="B41" s="11"/>
      <c r="C41" s="11"/>
      <c r="D41" s="11"/>
      <c r="E41" s="11"/>
      <c r="F41" s="11"/>
      <c r="G41" s="11"/>
      <c r="H41" s="11"/>
      <c r="I41" s="11"/>
    </row>
    <row r="42" spans="1:9" x14ac:dyDescent="0.15">
      <c r="A42" s="11"/>
      <c r="B42" s="11"/>
      <c r="C42" s="11"/>
      <c r="D42" s="11"/>
      <c r="E42" s="11"/>
      <c r="F42" s="11"/>
      <c r="G42" s="11"/>
      <c r="H42" s="11"/>
      <c r="I42" s="11"/>
    </row>
    <row r="43" spans="1:9" x14ac:dyDescent="0.15">
      <c r="A43" s="11"/>
      <c r="B43" s="11"/>
      <c r="C43" s="11"/>
      <c r="D43" s="11"/>
      <c r="E43" s="11"/>
      <c r="F43" s="11"/>
      <c r="G43" s="11"/>
      <c r="H43" s="11"/>
      <c r="I43" s="11"/>
    </row>
    <row r="44" spans="1:9" x14ac:dyDescent="0.15">
      <c r="A44" s="11"/>
      <c r="B44" s="11"/>
      <c r="C44" s="11"/>
      <c r="D44" s="11"/>
      <c r="E44" s="11"/>
      <c r="F44" s="11"/>
      <c r="G44" s="11"/>
      <c r="H44" s="11"/>
      <c r="I44" s="11"/>
    </row>
    <row r="45" spans="1:9" x14ac:dyDescent="0.15">
      <c r="A45" s="11"/>
      <c r="B45" s="11"/>
      <c r="C45" s="11"/>
      <c r="D45" s="11"/>
      <c r="E45" s="11"/>
      <c r="F45" s="11"/>
      <c r="G45" s="11"/>
      <c r="H45" s="11"/>
      <c r="I45" s="11"/>
    </row>
    <row r="46" spans="1:9" x14ac:dyDescent="0.15">
      <c r="A46" s="11"/>
      <c r="B46" s="11"/>
      <c r="C46" s="11"/>
      <c r="D46" s="11"/>
      <c r="E46" s="11"/>
      <c r="F46" s="11"/>
      <c r="G46" s="11"/>
      <c r="H46" s="11"/>
      <c r="I46" s="11"/>
    </row>
    <row r="47" spans="1:9" x14ac:dyDescent="0.15">
      <c r="A47" s="11"/>
      <c r="B47" s="11"/>
      <c r="C47" s="11"/>
      <c r="D47" s="11"/>
      <c r="E47" s="11"/>
      <c r="F47" s="11"/>
      <c r="G47" s="11"/>
      <c r="H47" s="11"/>
      <c r="I47" s="11"/>
    </row>
    <row r="48" spans="1:9" x14ac:dyDescent="0.15">
      <c r="A48" s="11"/>
      <c r="B48" s="11"/>
      <c r="C48" s="11"/>
      <c r="D48" s="11"/>
      <c r="E48" s="11"/>
      <c r="F48" s="11"/>
      <c r="G48" s="11"/>
      <c r="H48" s="11"/>
      <c r="I48" s="11"/>
    </row>
    <row r="49" spans="1:9" x14ac:dyDescent="0.15">
      <c r="A49" s="11"/>
      <c r="B49" s="11"/>
      <c r="C49" s="11"/>
      <c r="D49" s="11"/>
      <c r="E49" s="11"/>
      <c r="F49" s="11"/>
      <c r="G49" s="11"/>
      <c r="H49" s="11"/>
      <c r="I49" s="11"/>
    </row>
    <row r="50" spans="1:9" x14ac:dyDescent="0.15">
      <c r="A50" s="11"/>
      <c r="B50" s="11"/>
      <c r="C50" s="11"/>
      <c r="D50" s="11"/>
      <c r="E50" s="11"/>
      <c r="F50" s="11"/>
      <c r="G50" s="11"/>
      <c r="H50" s="11"/>
      <c r="I50" s="11"/>
    </row>
    <row r="51" spans="1:9" x14ac:dyDescent="0.15">
      <c r="A51" s="11"/>
      <c r="B51" s="11"/>
      <c r="C51" s="11"/>
      <c r="D51" s="11"/>
      <c r="E51" s="11"/>
      <c r="F51" s="11"/>
      <c r="G51" s="11"/>
      <c r="H51" s="11"/>
      <c r="I51" s="11"/>
    </row>
    <row r="52" spans="1:9" x14ac:dyDescent="0.15">
      <c r="A52" s="11"/>
      <c r="B52" s="11"/>
      <c r="C52" s="11"/>
      <c r="D52" s="11"/>
      <c r="E52" s="11"/>
      <c r="F52" s="11"/>
      <c r="G52" s="11"/>
      <c r="H52" s="11"/>
      <c r="I52" s="11"/>
    </row>
    <row r="53" spans="1:9" x14ac:dyDescent="0.15">
      <c r="A53" s="11"/>
      <c r="B53" s="11"/>
      <c r="C53" s="11"/>
      <c r="D53" s="11"/>
      <c r="E53" s="11"/>
      <c r="F53" s="11"/>
      <c r="G53" s="11"/>
      <c r="H53" s="11"/>
      <c r="I53" s="11"/>
    </row>
    <row r="54" spans="1:9" x14ac:dyDescent="0.15">
      <c r="A54" s="11"/>
      <c r="B54" s="11"/>
      <c r="C54" s="11"/>
      <c r="D54" s="11"/>
      <c r="E54" s="11"/>
      <c r="F54" s="11"/>
      <c r="G54" s="11"/>
      <c r="H54" s="11"/>
      <c r="I54" s="11"/>
    </row>
    <row r="55" spans="1:9" x14ac:dyDescent="0.15">
      <c r="A55" s="11"/>
      <c r="B55" s="11"/>
      <c r="C55" s="11"/>
      <c r="D55" s="11"/>
      <c r="E55" s="11"/>
      <c r="F55" s="11"/>
      <c r="G55" s="11"/>
      <c r="H55" s="11"/>
      <c r="I55" s="11"/>
    </row>
    <row r="56" spans="1:9" x14ac:dyDescent="0.15">
      <c r="A56" s="11"/>
      <c r="B56" s="11"/>
      <c r="C56" s="11"/>
      <c r="D56" s="11"/>
      <c r="E56" s="11"/>
      <c r="F56" s="11"/>
      <c r="G56" s="11"/>
      <c r="H56" s="11"/>
      <c r="I56" s="11"/>
    </row>
    <row r="57" spans="1:9" x14ac:dyDescent="0.15">
      <c r="A57" s="11"/>
      <c r="B57" s="11"/>
      <c r="C57" s="11"/>
      <c r="D57" s="11"/>
      <c r="E57" s="11"/>
      <c r="F57" s="11"/>
      <c r="G57" s="11"/>
      <c r="H57" s="11"/>
      <c r="I57" s="11"/>
    </row>
    <row r="58" spans="1:9" x14ac:dyDescent="0.15">
      <c r="A58" s="11"/>
      <c r="B58" s="11"/>
      <c r="C58" s="11"/>
      <c r="D58" s="11"/>
      <c r="E58" s="11"/>
      <c r="F58" s="11"/>
      <c r="G58" s="11"/>
      <c r="H58" s="11"/>
      <c r="I58" s="11"/>
    </row>
    <row r="59" spans="1:9" x14ac:dyDescent="0.15">
      <c r="A59" s="11"/>
      <c r="B59" s="11"/>
      <c r="C59" s="11"/>
      <c r="D59" s="11"/>
      <c r="E59" s="11"/>
      <c r="F59" s="11"/>
      <c r="G59" s="11"/>
      <c r="H59" s="11"/>
      <c r="I59" s="11"/>
    </row>
    <row r="60" spans="1:9" x14ac:dyDescent="0.15">
      <c r="A60" s="11"/>
      <c r="B60" s="11"/>
      <c r="C60" s="11"/>
      <c r="D60" s="11"/>
      <c r="E60" s="11"/>
      <c r="F60" s="11"/>
      <c r="G60" s="11"/>
      <c r="H60" s="11"/>
      <c r="I60" s="11"/>
    </row>
  </sheetData>
  <sheetProtection sheet="1" objects="1" scenarios="1"/>
  <mergeCells count="9">
    <mergeCell ref="A16:I16"/>
    <mergeCell ref="B17:I18"/>
    <mergeCell ref="A1:I3"/>
    <mergeCell ref="A5:I6"/>
    <mergeCell ref="E10:I11"/>
    <mergeCell ref="E12:I12"/>
    <mergeCell ref="E13:I13"/>
    <mergeCell ref="E14:I14"/>
    <mergeCell ref="B8:C8"/>
  </mergeCells>
  <phoneticPr fontId="2"/>
  <dataValidations count="1">
    <dataValidation type="list" allowBlank="1" showInputMessage="1" showErrorMessage="1" sqref="A17 A20 A22">
      <formula1>"□,☑"</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60"/>
  <sheetViews>
    <sheetView view="pageBreakPreview" topLeftCell="A3" zoomScaleNormal="100" zoomScaleSheetLayoutView="100" workbookViewId="0">
      <selection activeCell="B8" sqref="B8:C8"/>
    </sheetView>
  </sheetViews>
  <sheetFormatPr defaultRowHeight="13.5" x14ac:dyDescent="0.15"/>
  <sheetData>
    <row r="1" spans="1:9" x14ac:dyDescent="0.15">
      <c r="A1" s="147" t="s">
        <v>165</v>
      </c>
      <c r="B1" s="147"/>
      <c r="C1" s="147"/>
      <c r="D1" s="147"/>
      <c r="E1" s="147"/>
      <c r="F1" s="147"/>
      <c r="G1" s="147"/>
      <c r="H1" s="147"/>
      <c r="I1" s="147"/>
    </row>
    <row r="2" spans="1:9" x14ac:dyDescent="0.15">
      <c r="A2" s="147"/>
      <c r="B2" s="147"/>
      <c r="C2" s="147"/>
      <c r="D2" s="147"/>
      <c r="E2" s="147"/>
      <c r="F2" s="147"/>
      <c r="G2" s="147"/>
      <c r="H2" s="147"/>
      <c r="I2" s="147"/>
    </row>
    <row r="3" spans="1:9" x14ac:dyDescent="0.15">
      <c r="A3" s="147"/>
      <c r="B3" s="147"/>
      <c r="C3" s="147"/>
      <c r="D3" s="147"/>
      <c r="E3" s="147"/>
      <c r="F3" s="147"/>
      <c r="G3" s="147"/>
      <c r="H3" s="147"/>
      <c r="I3" s="147"/>
    </row>
    <row r="4" spans="1:9" x14ac:dyDescent="0.15">
      <c r="A4" s="11"/>
      <c r="B4" s="11"/>
      <c r="C4" s="11"/>
      <c r="D4" s="11"/>
      <c r="E4" s="11"/>
      <c r="F4" s="11"/>
      <c r="G4" s="11"/>
      <c r="H4" s="11"/>
      <c r="I4" s="11"/>
    </row>
    <row r="5" spans="1:9" x14ac:dyDescent="0.15">
      <c r="A5" s="152" t="s">
        <v>167</v>
      </c>
      <c r="B5" s="153"/>
      <c r="C5" s="153"/>
      <c r="D5" s="153"/>
      <c r="E5" s="153"/>
      <c r="F5" s="153"/>
      <c r="G5" s="153"/>
      <c r="H5" s="153"/>
      <c r="I5" s="153"/>
    </row>
    <row r="6" spans="1:9" x14ac:dyDescent="0.15">
      <c r="A6" s="153"/>
      <c r="B6" s="153"/>
      <c r="C6" s="153"/>
      <c r="D6" s="153"/>
      <c r="E6" s="153"/>
      <c r="F6" s="153"/>
      <c r="G6" s="153"/>
      <c r="H6" s="153"/>
      <c r="I6" s="153"/>
    </row>
    <row r="7" spans="1:9" x14ac:dyDescent="0.15">
      <c r="A7" s="11"/>
      <c r="B7" s="11"/>
      <c r="C7" s="11"/>
      <c r="D7" s="11"/>
      <c r="E7" s="11"/>
      <c r="F7" s="11"/>
      <c r="G7" s="11"/>
      <c r="H7" s="11"/>
      <c r="I7" s="11"/>
    </row>
    <row r="8" spans="1:9" x14ac:dyDescent="0.15">
      <c r="A8" s="11"/>
      <c r="B8" s="155" t="str">
        <f>IF('計画書1-1a'!B13="","令和　年　月　日",'計画書1-1a'!B13)</f>
        <v>令和　年　月　日</v>
      </c>
      <c r="C8" s="155"/>
      <c r="D8" s="11"/>
      <c r="E8" s="11"/>
      <c r="F8" s="11"/>
      <c r="G8" s="11"/>
      <c r="H8" s="11"/>
      <c r="I8" s="11"/>
    </row>
    <row r="9" spans="1:9" x14ac:dyDescent="0.15">
      <c r="A9" s="11"/>
      <c r="B9" s="11"/>
      <c r="C9" s="11"/>
      <c r="D9" s="11"/>
      <c r="E9" s="92" t="s">
        <v>155</v>
      </c>
      <c r="F9" s="92"/>
      <c r="G9" s="92"/>
      <c r="H9" s="92"/>
      <c r="I9" s="92"/>
    </row>
    <row r="10" spans="1:9" x14ac:dyDescent="0.15">
      <c r="A10" s="11"/>
      <c r="B10" s="11"/>
      <c r="C10" s="11"/>
      <c r="D10" s="11"/>
      <c r="E10" s="150" t="str">
        <f>IF('計画書1-1a'!B8="","",'計画書1-1a'!B8)</f>
        <v/>
      </c>
      <c r="F10" s="150"/>
      <c r="G10" s="150"/>
      <c r="H10" s="150"/>
      <c r="I10" s="150"/>
    </row>
    <row r="11" spans="1:9" x14ac:dyDescent="0.15">
      <c r="A11" s="11"/>
      <c r="B11" s="11"/>
      <c r="C11" s="11"/>
      <c r="D11" s="11"/>
      <c r="E11" s="150"/>
      <c r="F11" s="150"/>
      <c r="G11" s="150"/>
      <c r="H11" s="150"/>
      <c r="I11" s="150"/>
    </row>
    <row r="12" spans="1:9" x14ac:dyDescent="0.15">
      <c r="A12" s="11"/>
      <c r="B12" s="11"/>
      <c r="C12" s="11"/>
      <c r="D12" s="11"/>
      <c r="E12" s="150" t="str">
        <f>IF('計画書1-1a'!B3="","",'計画書1-1a'!B3)</f>
        <v/>
      </c>
      <c r="F12" s="150"/>
      <c r="G12" s="150"/>
      <c r="H12" s="150"/>
      <c r="I12" s="150"/>
    </row>
    <row r="13" spans="1:9" x14ac:dyDescent="0.15">
      <c r="A13" s="11"/>
      <c r="B13" s="11"/>
      <c r="C13" s="11"/>
      <c r="D13" s="11"/>
      <c r="E13" s="150" t="str">
        <f>IF('計画書1-1a'!B3='計画書1-1a'!B7,"",'計画書1-1a'!B7)</f>
        <v/>
      </c>
      <c r="F13" s="150"/>
      <c r="G13" s="150"/>
      <c r="H13" s="150"/>
      <c r="I13" s="150"/>
    </row>
    <row r="14" spans="1:9" x14ac:dyDescent="0.15">
      <c r="A14" s="11"/>
      <c r="B14" s="11"/>
      <c r="C14" s="11"/>
      <c r="D14" s="11"/>
      <c r="E14" s="150" t="str">
        <f>'計画書1-1a'!B4&amp;"　　"&amp;'計画書1-1a'!B5&amp;"　　印"</f>
        <v>　　　　印</v>
      </c>
      <c r="F14" s="150"/>
      <c r="G14" s="150"/>
      <c r="H14" s="150"/>
      <c r="I14" s="150"/>
    </row>
    <row r="15" spans="1:9" x14ac:dyDescent="0.15">
      <c r="A15" s="11"/>
      <c r="B15" s="11"/>
      <c r="C15" s="11"/>
      <c r="D15" s="11"/>
      <c r="E15" s="11"/>
      <c r="F15" s="11"/>
      <c r="G15" s="11"/>
      <c r="H15" s="11"/>
      <c r="I15" s="11"/>
    </row>
    <row r="16" spans="1:9" x14ac:dyDescent="0.15">
      <c r="A16" s="151" t="s">
        <v>166</v>
      </c>
      <c r="B16" s="151"/>
      <c r="C16" s="151"/>
      <c r="D16" s="151"/>
      <c r="E16" s="151"/>
      <c r="F16" s="151"/>
      <c r="G16" s="151"/>
      <c r="H16" s="151"/>
      <c r="I16" s="151"/>
    </row>
    <row r="17" spans="1:10" x14ac:dyDescent="0.15">
      <c r="A17" s="113" t="s">
        <v>168</v>
      </c>
      <c r="B17" s="145" t="s">
        <v>169</v>
      </c>
      <c r="C17" s="145"/>
      <c r="D17" s="145"/>
      <c r="E17" s="145"/>
      <c r="F17" s="145"/>
      <c r="G17" s="145"/>
      <c r="H17" s="145"/>
      <c r="I17" s="145"/>
    </row>
    <row r="18" spans="1:10" x14ac:dyDescent="0.15">
      <c r="A18" s="89"/>
      <c r="B18" s="145"/>
      <c r="C18" s="145"/>
      <c r="D18" s="145"/>
      <c r="E18" s="145"/>
      <c r="F18" s="145"/>
      <c r="G18" s="145"/>
      <c r="H18" s="145"/>
      <c r="I18" s="145"/>
    </row>
    <row r="19" spans="1:10" x14ac:dyDescent="0.15">
      <c r="A19" s="89"/>
      <c r="B19" s="97"/>
      <c r="C19" s="97"/>
      <c r="D19" s="97"/>
      <c r="E19" s="97"/>
      <c r="F19" s="97"/>
      <c r="G19" s="97"/>
      <c r="H19" s="97"/>
      <c r="I19" s="97"/>
    </row>
    <row r="20" spans="1:10" x14ac:dyDescent="0.15">
      <c r="A20" s="113" t="s">
        <v>168</v>
      </c>
      <c r="B20" s="89" t="s">
        <v>170</v>
      </c>
      <c r="C20" s="89"/>
      <c r="D20" s="89"/>
      <c r="E20" s="89"/>
      <c r="F20" s="89"/>
      <c r="G20" s="89"/>
      <c r="H20" s="89"/>
      <c r="I20" s="89"/>
    </row>
    <row r="21" spans="1:10" x14ac:dyDescent="0.15">
      <c r="A21" s="96"/>
      <c r="B21" s="89"/>
      <c r="C21" s="89"/>
      <c r="D21" s="89"/>
      <c r="E21" s="89"/>
      <c r="F21" s="89"/>
      <c r="G21" s="89"/>
      <c r="H21" s="89"/>
      <c r="I21" s="89"/>
    </row>
    <row r="22" spans="1:10" x14ac:dyDescent="0.15">
      <c r="A22" s="113" t="s">
        <v>168</v>
      </c>
      <c r="B22" s="89" t="s">
        <v>172</v>
      </c>
      <c r="C22" s="89"/>
      <c r="D22" s="89"/>
      <c r="E22" s="89"/>
      <c r="F22" s="89"/>
      <c r="G22" s="89"/>
      <c r="H22" s="89"/>
      <c r="I22" s="89"/>
      <c r="J22" t="s">
        <v>203</v>
      </c>
    </row>
    <row r="23" spans="1:10" x14ac:dyDescent="0.15">
      <c r="A23" s="89"/>
      <c r="B23" s="154"/>
      <c r="C23" s="154"/>
      <c r="D23" s="154"/>
      <c r="E23" s="154"/>
      <c r="F23" s="154"/>
      <c r="G23" s="154"/>
      <c r="H23" s="154"/>
      <c r="I23" s="154"/>
    </row>
    <row r="24" spans="1:10" x14ac:dyDescent="0.15">
      <c r="A24" s="89"/>
      <c r="B24" s="154"/>
      <c r="C24" s="154"/>
      <c r="D24" s="154"/>
      <c r="E24" s="154"/>
      <c r="F24" s="154"/>
      <c r="G24" s="154"/>
      <c r="H24" s="154"/>
      <c r="I24" s="154"/>
    </row>
    <row r="25" spans="1:10" ht="13.5" customHeight="1" x14ac:dyDescent="0.15">
      <c r="A25" s="91"/>
      <c r="B25" s="154"/>
      <c r="C25" s="154"/>
      <c r="D25" s="154"/>
      <c r="E25" s="154"/>
      <c r="F25" s="154"/>
      <c r="G25" s="154"/>
      <c r="H25" s="154"/>
      <c r="I25" s="154"/>
    </row>
    <row r="26" spans="1:10" x14ac:dyDescent="0.15">
      <c r="A26" s="91"/>
      <c r="B26" s="154"/>
      <c r="C26" s="154"/>
      <c r="D26" s="154"/>
      <c r="E26" s="154"/>
      <c r="F26" s="154"/>
      <c r="G26" s="154"/>
      <c r="H26" s="154"/>
      <c r="I26" s="154"/>
    </row>
    <row r="27" spans="1:10" x14ac:dyDescent="0.15">
      <c r="A27" s="90"/>
      <c r="B27" s="154"/>
      <c r="C27" s="154"/>
      <c r="D27" s="154"/>
      <c r="E27" s="154"/>
      <c r="F27" s="154"/>
      <c r="G27" s="154"/>
      <c r="H27" s="154"/>
      <c r="I27" s="154"/>
    </row>
    <row r="28" spans="1:10" x14ac:dyDescent="0.15">
      <c r="A28" s="90"/>
      <c r="B28" s="154"/>
      <c r="C28" s="154"/>
      <c r="D28" s="154"/>
      <c r="E28" s="154"/>
      <c r="F28" s="154"/>
      <c r="G28" s="154"/>
      <c r="H28" s="154"/>
      <c r="I28" s="154"/>
    </row>
    <row r="29" spans="1:10" x14ac:dyDescent="0.15">
      <c r="A29" s="90"/>
      <c r="B29" s="154"/>
      <c r="C29" s="154"/>
      <c r="D29" s="154"/>
      <c r="E29" s="154"/>
      <c r="F29" s="154"/>
      <c r="G29" s="154"/>
      <c r="H29" s="154"/>
      <c r="I29" s="154"/>
    </row>
    <row r="30" spans="1:10" x14ac:dyDescent="0.15">
      <c r="A30" s="90"/>
      <c r="B30" s="90"/>
      <c r="C30" s="90"/>
      <c r="D30" s="90"/>
      <c r="E30" s="90"/>
      <c r="F30" s="90"/>
      <c r="G30" s="90"/>
      <c r="H30" s="90"/>
      <c r="I30" s="90"/>
    </row>
    <row r="31" spans="1:10" x14ac:dyDescent="0.15">
      <c r="A31" s="11"/>
      <c r="B31" s="11"/>
      <c r="C31" s="11"/>
      <c r="D31" s="11"/>
      <c r="E31" s="11"/>
      <c r="F31" s="11"/>
      <c r="G31" s="11"/>
      <c r="H31" s="11"/>
      <c r="I31" s="11"/>
    </row>
    <row r="32" spans="1:10" x14ac:dyDescent="0.15">
      <c r="A32" s="11"/>
      <c r="B32" s="11"/>
      <c r="C32" s="11"/>
      <c r="D32" s="11"/>
      <c r="E32" s="11"/>
      <c r="F32" s="11"/>
      <c r="G32" s="11"/>
      <c r="H32" s="11"/>
      <c r="I32" s="11"/>
    </row>
    <row r="33" spans="1:9" x14ac:dyDescent="0.15">
      <c r="A33" s="11"/>
      <c r="B33" s="11"/>
      <c r="C33" s="11"/>
      <c r="D33" s="11"/>
      <c r="E33" s="11"/>
      <c r="F33" s="11"/>
      <c r="G33" s="11"/>
      <c r="H33" s="11"/>
      <c r="I33" s="11"/>
    </row>
    <row r="34" spans="1:9" x14ac:dyDescent="0.15">
      <c r="A34" s="11"/>
      <c r="B34" s="11"/>
      <c r="C34" s="11"/>
      <c r="D34" s="11"/>
      <c r="E34" s="11"/>
      <c r="F34" s="11"/>
      <c r="G34" s="11"/>
      <c r="H34" s="11"/>
      <c r="I34" s="11"/>
    </row>
    <row r="35" spans="1:9" x14ac:dyDescent="0.15">
      <c r="A35" s="11"/>
      <c r="B35" s="11"/>
      <c r="C35" s="11"/>
      <c r="D35" s="11"/>
      <c r="E35" s="11"/>
      <c r="F35" s="11"/>
      <c r="G35" s="11"/>
      <c r="H35" s="11"/>
      <c r="I35" s="11"/>
    </row>
    <row r="36" spans="1:9" x14ac:dyDescent="0.15">
      <c r="A36" s="11"/>
      <c r="B36" s="11"/>
      <c r="C36" s="11"/>
      <c r="D36" s="11"/>
      <c r="E36" s="11"/>
      <c r="F36" s="11"/>
      <c r="G36" s="11"/>
      <c r="H36" s="11"/>
      <c r="I36" s="11"/>
    </row>
    <row r="37" spans="1:9" x14ac:dyDescent="0.15">
      <c r="A37" s="11"/>
      <c r="B37" s="11"/>
      <c r="C37" s="11"/>
      <c r="D37" s="11"/>
      <c r="E37" s="11"/>
      <c r="F37" s="11"/>
      <c r="G37" s="11"/>
      <c r="H37" s="11"/>
      <c r="I37" s="11"/>
    </row>
    <row r="38" spans="1:9" x14ac:dyDescent="0.15">
      <c r="A38" s="11"/>
      <c r="B38" s="11"/>
      <c r="C38" s="11"/>
      <c r="D38" s="11"/>
      <c r="E38" s="11"/>
      <c r="F38" s="11"/>
      <c r="G38" s="11"/>
      <c r="H38" s="11"/>
      <c r="I38" s="11"/>
    </row>
    <row r="39" spans="1:9" x14ac:dyDescent="0.15">
      <c r="A39" s="11"/>
      <c r="B39" s="11"/>
      <c r="C39" s="11"/>
      <c r="D39" s="11"/>
      <c r="E39" s="11"/>
      <c r="F39" s="11"/>
      <c r="G39" s="11"/>
      <c r="H39" s="11"/>
      <c r="I39" s="11"/>
    </row>
    <row r="40" spans="1:9" x14ac:dyDescent="0.15">
      <c r="A40" s="11"/>
      <c r="B40" s="11"/>
      <c r="C40" s="11"/>
      <c r="D40" s="11"/>
      <c r="E40" s="11"/>
      <c r="F40" s="11"/>
      <c r="G40" s="11"/>
      <c r="H40" s="11"/>
      <c r="I40" s="11"/>
    </row>
    <row r="41" spans="1:9" x14ac:dyDescent="0.15">
      <c r="A41" s="11"/>
      <c r="B41" s="11"/>
      <c r="C41" s="11"/>
      <c r="D41" s="11"/>
      <c r="E41" s="11"/>
      <c r="F41" s="11"/>
      <c r="G41" s="11"/>
      <c r="H41" s="11"/>
      <c r="I41" s="11"/>
    </row>
    <row r="42" spans="1:9" x14ac:dyDescent="0.15">
      <c r="A42" s="11"/>
      <c r="B42" s="11"/>
      <c r="C42" s="11"/>
      <c r="D42" s="11"/>
      <c r="E42" s="11"/>
      <c r="F42" s="11"/>
      <c r="G42" s="11"/>
      <c r="H42" s="11"/>
      <c r="I42" s="11"/>
    </row>
    <row r="43" spans="1:9" x14ac:dyDescent="0.15">
      <c r="A43" s="11"/>
      <c r="B43" s="11"/>
      <c r="C43" s="11"/>
      <c r="D43" s="11"/>
      <c r="E43" s="11"/>
      <c r="F43" s="11"/>
      <c r="G43" s="11"/>
      <c r="H43" s="11"/>
      <c r="I43" s="11"/>
    </row>
    <row r="44" spans="1:9" x14ac:dyDescent="0.15">
      <c r="A44" s="11"/>
      <c r="B44" s="11"/>
      <c r="C44" s="11"/>
      <c r="D44" s="11"/>
      <c r="E44" s="11"/>
      <c r="F44" s="11"/>
      <c r="G44" s="11"/>
      <c r="H44" s="11"/>
      <c r="I44" s="11"/>
    </row>
    <row r="45" spans="1:9" x14ac:dyDescent="0.15">
      <c r="A45" s="11"/>
      <c r="B45" s="11"/>
      <c r="C45" s="11"/>
      <c r="D45" s="11"/>
      <c r="E45" s="11"/>
      <c r="F45" s="11"/>
      <c r="G45" s="11"/>
      <c r="H45" s="11"/>
      <c r="I45" s="11"/>
    </row>
    <row r="46" spans="1:9" x14ac:dyDescent="0.15">
      <c r="A46" s="11"/>
      <c r="B46" s="11"/>
      <c r="C46" s="11"/>
      <c r="D46" s="11"/>
      <c r="E46" s="11"/>
      <c r="F46" s="11"/>
      <c r="G46" s="11"/>
      <c r="H46" s="11"/>
      <c r="I46" s="11"/>
    </row>
    <row r="47" spans="1:9" x14ac:dyDescent="0.15">
      <c r="A47" s="11"/>
      <c r="B47" s="11"/>
      <c r="C47" s="11"/>
      <c r="D47" s="11"/>
      <c r="E47" s="11"/>
      <c r="F47" s="11"/>
      <c r="G47" s="11"/>
      <c r="H47" s="11"/>
      <c r="I47" s="11"/>
    </row>
    <row r="48" spans="1:9" x14ac:dyDescent="0.15">
      <c r="A48" s="11"/>
      <c r="B48" s="11"/>
      <c r="C48" s="11"/>
      <c r="D48" s="11"/>
      <c r="E48" s="11"/>
      <c r="F48" s="11"/>
      <c r="G48" s="11"/>
      <c r="H48" s="11"/>
      <c r="I48" s="11"/>
    </row>
    <row r="49" spans="1:9" x14ac:dyDescent="0.15">
      <c r="A49" s="11"/>
      <c r="B49" s="11"/>
      <c r="C49" s="11"/>
      <c r="D49" s="11"/>
      <c r="E49" s="11"/>
      <c r="F49" s="11"/>
      <c r="G49" s="11"/>
      <c r="H49" s="11"/>
      <c r="I49" s="11"/>
    </row>
    <row r="50" spans="1:9" x14ac:dyDescent="0.15">
      <c r="A50" s="11"/>
      <c r="B50" s="11"/>
      <c r="C50" s="11"/>
      <c r="D50" s="11"/>
      <c r="E50" s="11"/>
      <c r="F50" s="11"/>
      <c r="G50" s="11"/>
      <c r="H50" s="11"/>
      <c r="I50" s="11"/>
    </row>
    <row r="51" spans="1:9" x14ac:dyDescent="0.15">
      <c r="A51" s="11"/>
      <c r="B51" s="11"/>
      <c r="C51" s="11"/>
      <c r="D51" s="11"/>
      <c r="E51" s="11"/>
      <c r="F51" s="11"/>
      <c r="G51" s="11"/>
      <c r="H51" s="11"/>
      <c r="I51" s="11"/>
    </row>
    <row r="52" spans="1:9" x14ac:dyDescent="0.15">
      <c r="A52" s="11"/>
      <c r="B52" s="11"/>
      <c r="C52" s="11"/>
      <c r="D52" s="11"/>
      <c r="E52" s="11"/>
      <c r="F52" s="11"/>
      <c r="G52" s="11"/>
      <c r="H52" s="11"/>
      <c r="I52" s="11"/>
    </row>
    <row r="53" spans="1:9" x14ac:dyDescent="0.15">
      <c r="A53" s="11"/>
      <c r="B53" s="11"/>
      <c r="C53" s="11"/>
      <c r="D53" s="11"/>
      <c r="E53" s="11"/>
      <c r="F53" s="11"/>
      <c r="G53" s="11"/>
      <c r="H53" s="11"/>
      <c r="I53" s="11"/>
    </row>
    <row r="54" spans="1:9" x14ac:dyDescent="0.15">
      <c r="A54" s="11"/>
      <c r="B54" s="11"/>
      <c r="C54" s="11"/>
      <c r="D54" s="11"/>
      <c r="E54" s="11"/>
      <c r="F54" s="11"/>
      <c r="G54" s="11"/>
      <c r="H54" s="11"/>
      <c r="I54" s="11"/>
    </row>
    <row r="55" spans="1:9" x14ac:dyDescent="0.15">
      <c r="A55" s="11"/>
      <c r="B55" s="11"/>
      <c r="C55" s="11"/>
      <c r="D55" s="11"/>
      <c r="E55" s="11"/>
      <c r="F55" s="11"/>
      <c r="G55" s="11"/>
      <c r="H55" s="11"/>
      <c r="I55" s="11"/>
    </row>
    <row r="56" spans="1:9" x14ac:dyDescent="0.15">
      <c r="A56" s="11"/>
      <c r="B56" s="11"/>
      <c r="C56" s="11"/>
      <c r="D56" s="11"/>
      <c r="E56" s="11"/>
      <c r="F56" s="11"/>
      <c r="G56" s="11"/>
      <c r="H56" s="11"/>
      <c r="I56" s="11"/>
    </row>
    <row r="57" spans="1:9" x14ac:dyDescent="0.15">
      <c r="A57" s="11"/>
      <c r="B57" s="11"/>
      <c r="C57" s="11"/>
      <c r="D57" s="11"/>
      <c r="E57" s="11"/>
      <c r="F57" s="11"/>
      <c r="G57" s="11"/>
      <c r="H57" s="11"/>
      <c r="I57" s="11"/>
    </row>
    <row r="58" spans="1:9" x14ac:dyDescent="0.15">
      <c r="A58" s="11"/>
      <c r="B58" s="11"/>
      <c r="C58" s="11"/>
      <c r="D58" s="11"/>
      <c r="E58" s="11"/>
      <c r="F58" s="11"/>
      <c r="G58" s="11"/>
      <c r="H58" s="11"/>
      <c r="I58" s="11"/>
    </row>
    <row r="59" spans="1:9" x14ac:dyDescent="0.15">
      <c r="A59" s="11"/>
      <c r="B59" s="11"/>
      <c r="C59" s="11"/>
      <c r="D59" s="11"/>
      <c r="E59" s="11"/>
      <c r="F59" s="11"/>
      <c r="G59" s="11"/>
      <c r="H59" s="11"/>
      <c r="I59" s="11"/>
    </row>
    <row r="60" spans="1:9" x14ac:dyDescent="0.15">
      <c r="A60" s="11"/>
      <c r="B60" s="11"/>
      <c r="C60" s="11"/>
      <c r="D60" s="11"/>
      <c r="E60" s="11"/>
      <c r="F60" s="11"/>
      <c r="G60" s="11"/>
      <c r="H60" s="11"/>
      <c r="I60" s="11"/>
    </row>
  </sheetData>
  <sheetProtection sheet="1" objects="1" scenarios="1"/>
  <mergeCells count="10">
    <mergeCell ref="A16:I16"/>
    <mergeCell ref="B17:I18"/>
    <mergeCell ref="B23:I29"/>
    <mergeCell ref="A1:I3"/>
    <mergeCell ref="A5:I6"/>
    <mergeCell ref="E10:I11"/>
    <mergeCell ref="E12:I12"/>
    <mergeCell ref="E13:I13"/>
    <mergeCell ref="E14:I14"/>
    <mergeCell ref="B8:C8"/>
  </mergeCells>
  <phoneticPr fontId="2"/>
  <dataValidations count="1">
    <dataValidation type="list" allowBlank="1" showInputMessage="1" showErrorMessage="1" sqref="A17 A20 A22">
      <formula1>"□,☑"</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34"/>
  <sheetViews>
    <sheetView view="pageBreakPreview" zoomScaleNormal="100" zoomScaleSheetLayoutView="100" workbookViewId="0">
      <selection activeCell="B3" sqref="B3"/>
    </sheetView>
  </sheetViews>
  <sheetFormatPr defaultRowHeight="13.5" x14ac:dyDescent="0.15"/>
  <cols>
    <col min="1" max="1" width="16.625" customWidth="1"/>
    <col min="2" max="2" width="58.625" customWidth="1"/>
    <col min="3" max="3" width="26.375" customWidth="1"/>
  </cols>
  <sheetData>
    <row r="1" spans="1:3" x14ac:dyDescent="0.15">
      <c r="A1" s="85" t="s">
        <v>124</v>
      </c>
      <c r="B1" s="84" t="s">
        <v>162</v>
      </c>
    </row>
    <row r="2" spans="1:3" x14ac:dyDescent="0.15">
      <c r="A2" s="2" t="s">
        <v>21</v>
      </c>
      <c r="B2" s="10" t="s">
        <v>24</v>
      </c>
    </row>
    <row r="3" spans="1:3" x14ac:dyDescent="0.15">
      <c r="A3" s="5" t="s">
        <v>4</v>
      </c>
      <c r="B3" s="29"/>
      <c r="C3" t="s">
        <v>16</v>
      </c>
    </row>
    <row r="4" spans="1:3" x14ac:dyDescent="0.15">
      <c r="A4" s="5" t="s">
        <v>5</v>
      </c>
      <c r="B4" s="29"/>
    </row>
    <row r="5" spans="1:3" x14ac:dyDescent="0.15">
      <c r="A5" s="5" t="s">
        <v>6</v>
      </c>
      <c r="B5" s="29"/>
    </row>
    <row r="6" spans="1:3" x14ac:dyDescent="0.15">
      <c r="A6" s="5" t="s">
        <v>7</v>
      </c>
      <c r="B6" s="80"/>
      <c r="C6" t="s">
        <v>17</v>
      </c>
    </row>
    <row r="7" spans="1:3" x14ac:dyDescent="0.15">
      <c r="A7" s="5" t="s">
        <v>8</v>
      </c>
      <c r="B7" s="29"/>
      <c r="C7" t="s">
        <v>18</v>
      </c>
    </row>
    <row r="8" spans="1:3" x14ac:dyDescent="0.15">
      <c r="A8" s="5" t="s">
        <v>9</v>
      </c>
      <c r="B8" s="29"/>
      <c r="C8" t="s">
        <v>19</v>
      </c>
    </row>
    <row r="9" spans="1:3" x14ac:dyDescent="0.15">
      <c r="A9" s="5" t="s">
        <v>12</v>
      </c>
      <c r="B9" s="29"/>
    </row>
    <row r="10" spans="1:3" x14ac:dyDescent="0.15">
      <c r="A10" s="5" t="s">
        <v>13</v>
      </c>
      <c r="B10" s="29"/>
      <c r="C10" t="s">
        <v>29</v>
      </c>
    </row>
    <row r="11" spans="1:3" x14ac:dyDescent="0.15">
      <c r="A11" s="5" t="s">
        <v>14</v>
      </c>
      <c r="B11" s="29"/>
    </row>
    <row r="12" spans="1:3" x14ac:dyDescent="0.15">
      <c r="A12" s="5" t="s">
        <v>15</v>
      </c>
      <c r="B12" s="29"/>
    </row>
    <row r="13" spans="1:3" x14ac:dyDescent="0.15">
      <c r="A13" s="5" t="s">
        <v>10</v>
      </c>
      <c r="B13" s="9"/>
      <c r="C13" t="s">
        <v>110</v>
      </c>
    </row>
    <row r="14" spans="1:3" x14ac:dyDescent="0.15">
      <c r="A14" s="5" t="s">
        <v>62</v>
      </c>
      <c r="B14" s="9"/>
      <c r="C14" t="str">
        <f>IF(B14="〇","←歳入歳出（見込）書の提出が必要です","←公立の医療機関である場合は、「〇」を入力してください")</f>
        <v>←公立の医療機関である場合は、「〇」を入力してください</v>
      </c>
    </row>
    <row r="15" spans="1:3" x14ac:dyDescent="0.15">
      <c r="A15" s="5" t="s">
        <v>64</v>
      </c>
      <c r="B15" s="9"/>
      <c r="C15" t="s">
        <v>68</v>
      </c>
    </row>
    <row r="16" spans="1:3" x14ac:dyDescent="0.15">
      <c r="A16" s="5" t="s">
        <v>65</v>
      </c>
      <c r="B16" s="9"/>
      <c r="C16" t="s">
        <v>68</v>
      </c>
    </row>
    <row r="17" spans="1:3" x14ac:dyDescent="0.15">
      <c r="A17" s="5" t="s">
        <v>66</v>
      </c>
      <c r="B17" s="9"/>
      <c r="C17" t="s">
        <v>68</v>
      </c>
    </row>
    <row r="18" spans="1:3" x14ac:dyDescent="0.15">
      <c r="A18" s="5" t="s">
        <v>67</v>
      </c>
      <c r="B18" s="26"/>
      <c r="C18" t="s">
        <v>68</v>
      </c>
    </row>
    <row r="19" spans="1:3" x14ac:dyDescent="0.15">
      <c r="A19" s="5" t="s">
        <v>72</v>
      </c>
      <c r="B19" s="26"/>
      <c r="C19" t="s">
        <v>68</v>
      </c>
    </row>
    <row r="20" spans="1:3" x14ac:dyDescent="0.15">
      <c r="A20" s="5" t="s">
        <v>11</v>
      </c>
      <c r="B20" s="29"/>
      <c r="C20" t="s">
        <v>20</v>
      </c>
    </row>
    <row r="23" spans="1:3" x14ac:dyDescent="0.15">
      <c r="A23" s="2" t="s">
        <v>27</v>
      </c>
    </row>
    <row r="24" spans="1:3" x14ac:dyDescent="0.15">
      <c r="A24" s="5" t="s">
        <v>25</v>
      </c>
      <c r="B24" s="29"/>
      <c r="C24" s="73" t="s">
        <v>161</v>
      </c>
    </row>
    <row r="25" spans="1:3" x14ac:dyDescent="0.15">
      <c r="B25" s="78" t="str">
        <f>IF(B24="","",B24*133000)</f>
        <v/>
      </c>
    </row>
    <row r="27" spans="1:3" x14ac:dyDescent="0.15">
      <c r="A27" s="2" t="s">
        <v>121</v>
      </c>
    </row>
    <row r="28" spans="1:3" x14ac:dyDescent="0.15">
      <c r="A28" s="5" t="s">
        <v>25</v>
      </c>
      <c r="B28" s="29"/>
      <c r="C28" s="24" t="s">
        <v>122</v>
      </c>
    </row>
    <row r="29" spans="1:3" x14ac:dyDescent="0.15">
      <c r="B29" s="81" t="str">
        <f>IF(B28="","",B28*4320000)</f>
        <v/>
      </c>
    </row>
    <row r="31" spans="1:3" x14ac:dyDescent="0.15">
      <c r="A31" s="2" t="s">
        <v>120</v>
      </c>
    </row>
    <row r="32" spans="1:3" x14ac:dyDescent="0.15">
      <c r="A32" s="5" t="s">
        <v>22</v>
      </c>
      <c r="B32" s="29"/>
      <c r="C32" t="s">
        <v>28</v>
      </c>
    </row>
    <row r="33" spans="1:3" x14ac:dyDescent="0.15">
      <c r="A33" s="5" t="s">
        <v>23</v>
      </c>
      <c r="B33" s="29"/>
      <c r="C33" t="s">
        <v>212</v>
      </c>
    </row>
    <row r="34" spans="1:3" x14ac:dyDescent="0.15">
      <c r="A34" s="62"/>
      <c r="B34" s="69" t="str">
        <f>IF(B32="","",B32*B33*3600)</f>
        <v/>
      </c>
    </row>
  </sheetData>
  <sheetProtection sheet="1" objects="1" scenarios="1"/>
  <phoneticPr fontId="2"/>
  <conditionalFormatting sqref="A31:J31">
    <cfRule type="expression" priority="3">
      <formula>$B$14=""</formula>
    </cfRule>
  </conditionalFormatting>
  <conditionalFormatting sqref="C14">
    <cfRule type="containsText" dxfId="12" priority="1" operator="containsText" text="←歳入歳出（見込）書の提出が必要です">
      <formula>NOT(ISERROR(SEARCH("←歳入歳出（見込）書の提出が必要です",C14)))</formula>
    </cfRule>
  </conditionalFormatting>
  <dataValidations count="2">
    <dataValidation type="list" allowBlank="1" showInputMessage="1" showErrorMessage="1" sqref="B14">
      <formula1>"〇"</formula1>
    </dataValidation>
    <dataValidation type="list" allowBlank="1" showInputMessage="1" showErrorMessage="1" sqref="B17">
      <formula1>"普通,当座"</formula1>
    </dataValidation>
  </dataValidations>
  <pageMargins left="0.70866141732283472" right="0.70866141732283472" top="0.74803149606299213" bottom="0.74803149606299213" header="0.31496062992125984" footer="0.31496062992125984"/>
  <pageSetup paperSize="9" fitToHeight="0" orientation="portrait" blackAndWhite="1"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G81"/>
  <sheetViews>
    <sheetView view="pageBreakPreview" zoomScaleNormal="100" zoomScaleSheetLayoutView="100" workbookViewId="0">
      <selection activeCell="G26" sqref="G26"/>
    </sheetView>
  </sheetViews>
  <sheetFormatPr defaultRowHeight="13.5" x14ac:dyDescent="0.15"/>
  <cols>
    <col min="1" max="6" width="8.875" customWidth="1"/>
    <col min="7" max="7" width="80.875" customWidth="1"/>
  </cols>
  <sheetData>
    <row r="1" spans="1:7" x14ac:dyDescent="0.15">
      <c r="A1" t="s">
        <v>151</v>
      </c>
      <c r="G1" s="95" t="str">
        <f>IF('計画書1-1a'!B7="","",'計画書1-1a'!B7)</f>
        <v/>
      </c>
    </row>
    <row r="3" spans="1:7" x14ac:dyDescent="0.15">
      <c r="A3" t="s">
        <v>129</v>
      </c>
    </row>
    <row r="4" spans="1:7" x14ac:dyDescent="0.15">
      <c r="A4" t="s">
        <v>150</v>
      </c>
    </row>
    <row r="5" spans="1:7" x14ac:dyDescent="0.15">
      <c r="A5" t="s">
        <v>153</v>
      </c>
    </row>
    <row r="6" spans="1:7" x14ac:dyDescent="0.15">
      <c r="A6" t="s">
        <v>154</v>
      </c>
    </row>
    <row r="7" spans="1:7" x14ac:dyDescent="0.15">
      <c r="A7" t="s">
        <v>146</v>
      </c>
    </row>
    <row r="9" spans="1:7" x14ac:dyDescent="0.15">
      <c r="A9" s="82" t="s">
        <v>132</v>
      </c>
    </row>
    <row r="10" spans="1:7" s="83" customFormat="1" ht="22.5" x14ac:dyDescent="0.15">
      <c r="A10" s="86" t="s">
        <v>131</v>
      </c>
      <c r="B10" s="86" t="s">
        <v>125</v>
      </c>
      <c r="C10" s="86" t="s">
        <v>126</v>
      </c>
      <c r="D10" s="86" t="s">
        <v>127</v>
      </c>
      <c r="E10" s="86" t="s">
        <v>128</v>
      </c>
      <c r="F10" s="87" t="s">
        <v>133</v>
      </c>
      <c r="G10" s="87" t="s">
        <v>134</v>
      </c>
    </row>
    <row r="11" spans="1:7" s="83" customFormat="1" ht="11.25" x14ac:dyDescent="0.15">
      <c r="A11" s="109"/>
      <c r="B11" s="109"/>
      <c r="C11" s="109"/>
      <c r="D11" s="109"/>
      <c r="E11" s="109"/>
      <c r="F11" s="88" t="str">
        <f>IF(OR(E11="",E11=0),"",A11-SUM(B11:E11))</f>
        <v/>
      </c>
      <c r="G11" s="110"/>
    </row>
    <row r="12" spans="1:7" s="83" customFormat="1" ht="11.25" x14ac:dyDescent="0.15">
      <c r="A12" s="83" t="s">
        <v>130</v>
      </c>
    </row>
    <row r="13" spans="1:7" s="83" customFormat="1" ht="11.25" x14ac:dyDescent="0.15">
      <c r="A13" s="83" t="s">
        <v>135</v>
      </c>
    </row>
    <row r="14" spans="1:7" s="83" customFormat="1" ht="11.25" x14ac:dyDescent="0.15"/>
    <row r="15" spans="1:7" s="83" customFormat="1" ht="11.25" x14ac:dyDescent="0.15">
      <c r="A15" s="83" t="s">
        <v>136</v>
      </c>
    </row>
    <row r="16" spans="1:7" s="83" customFormat="1" ht="22.5" x14ac:dyDescent="0.15">
      <c r="A16" s="86" t="s">
        <v>131</v>
      </c>
      <c r="B16" s="86" t="s">
        <v>138</v>
      </c>
      <c r="C16" s="86" t="s">
        <v>139</v>
      </c>
      <c r="D16" s="86" t="s">
        <v>140</v>
      </c>
      <c r="E16" s="86" t="s">
        <v>141</v>
      </c>
      <c r="F16" s="87" t="s">
        <v>133</v>
      </c>
      <c r="G16" s="87" t="s">
        <v>134</v>
      </c>
    </row>
    <row r="17" spans="1:7" s="83" customFormat="1" ht="11.25" x14ac:dyDescent="0.15">
      <c r="A17" s="109"/>
      <c r="B17" s="109"/>
      <c r="C17" s="109"/>
      <c r="D17" s="109"/>
      <c r="E17" s="109"/>
      <c r="F17" s="88" t="str">
        <f>IF(OR(E17="",E17=0),"",A17-SUM(B17:E17))</f>
        <v/>
      </c>
      <c r="G17" s="110"/>
    </row>
    <row r="18" spans="1:7" s="83" customFormat="1" ht="11.25" x14ac:dyDescent="0.15">
      <c r="A18" s="83" t="s">
        <v>130</v>
      </c>
    </row>
    <row r="19" spans="1:7" s="83" customFormat="1" ht="11.25" x14ac:dyDescent="0.15">
      <c r="A19" s="83" t="s">
        <v>135</v>
      </c>
    </row>
    <row r="20" spans="1:7" s="83" customFormat="1" ht="11.25" x14ac:dyDescent="0.15"/>
    <row r="21" spans="1:7" s="83" customFormat="1" ht="11.25" x14ac:dyDescent="0.15">
      <c r="A21" s="83" t="s">
        <v>137</v>
      </c>
    </row>
    <row r="22" spans="1:7" s="83" customFormat="1" ht="22.5" x14ac:dyDescent="0.15">
      <c r="A22" s="86" t="s">
        <v>131</v>
      </c>
      <c r="B22" s="86" t="s">
        <v>138</v>
      </c>
      <c r="C22" s="86" t="s">
        <v>139</v>
      </c>
      <c r="D22" s="86" t="s">
        <v>140</v>
      </c>
      <c r="E22" s="86" t="s">
        <v>141</v>
      </c>
      <c r="F22" s="87" t="s">
        <v>133</v>
      </c>
      <c r="G22" s="87" t="s">
        <v>134</v>
      </c>
    </row>
    <row r="23" spans="1:7" s="83" customFormat="1" ht="11.25" x14ac:dyDescent="0.15">
      <c r="A23" s="109"/>
      <c r="B23" s="109"/>
      <c r="C23" s="109"/>
      <c r="D23" s="109"/>
      <c r="E23" s="109"/>
      <c r="F23" s="88" t="str">
        <f>IF(OR(E23="",E23=0),"",A23-SUM(B23:E23))</f>
        <v/>
      </c>
      <c r="G23" s="110"/>
    </row>
    <row r="24" spans="1:7" s="83" customFormat="1" ht="11.25" x14ac:dyDescent="0.15">
      <c r="A24" s="83" t="s">
        <v>130</v>
      </c>
    </row>
    <row r="25" spans="1:7" s="83" customFormat="1" ht="11.25" x14ac:dyDescent="0.15">
      <c r="A25" s="83" t="s">
        <v>135</v>
      </c>
    </row>
    <row r="26" spans="1:7" s="83" customFormat="1" ht="11.25" x14ac:dyDescent="0.15"/>
    <row r="27" spans="1:7" s="83" customFormat="1" ht="11.25" x14ac:dyDescent="0.15">
      <c r="A27" s="83" t="s">
        <v>145</v>
      </c>
    </row>
    <row r="28" spans="1:7" s="83" customFormat="1" ht="22.5" x14ac:dyDescent="0.15">
      <c r="A28" s="86" t="s">
        <v>131</v>
      </c>
      <c r="B28" s="86" t="s">
        <v>138</v>
      </c>
      <c r="C28" s="86" t="s">
        <v>139</v>
      </c>
      <c r="D28" s="86" t="s">
        <v>140</v>
      </c>
      <c r="E28" s="86" t="s">
        <v>141</v>
      </c>
      <c r="F28" s="87" t="s">
        <v>133</v>
      </c>
      <c r="G28" s="87" t="s">
        <v>134</v>
      </c>
    </row>
    <row r="29" spans="1:7" s="83" customFormat="1" ht="11.25" x14ac:dyDescent="0.15">
      <c r="A29" s="109"/>
      <c r="B29" s="109"/>
      <c r="C29" s="109"/>
      <c r="D29" s="109"/>
      <c r="E29" s="109"/>
      <c r="F29" s="88" t="str">
        <f>IF(OR(E29="",E29=0),"",A29-SUM(B29:E29))</f>
        <v/>
      </c>
      <c r="G29" s="110"/>
    </row>
    <row r="30" spans="1:7" s="83" customFormat="1" ht="11.25" x14ac:dyDescent="0.15">
      <c r="A30" s="83" t="s">
        <v>130</v>
      </c>
    </row>
    <row r="31" spans="1:7" s="83" customFormat="1" ht="11.25" x14ac:dyDescent="0.15">
      <c r="A31" s="83" t="s">
        <v>135</v>
      </c>
    </row>
    <row r="32" spans="1:7" s="83" customFormat="1" ht="11.25" x14ac:dyDescent="0.15"/>
    <row r="33" spans="1:7" s="83" customFormat="1" ht="11.25" x14ac:dyDescent="0.15">
      <c r="A33" s="83" t="s">
        <v>144</v>
      </c>
    </row>
    <row r="34" spans="1:7" s="83" customFormat="1" ht="22.5" x14ac:dyDescent="0.15">
      <c r="A34" s="86" t="s">
        <v>142</v>
      </c>
      <c r="B34" s="86" t="s">
        <v>138</v>
      </c>
      <c r="C34" s="86" t="s">
        <v>139</v>
      </c>
      <c r="D34" s="86" t="s">
        <v>140</v>
      </c>
      <c r="E34" s="86" t="s">
        <v>141</v>
      </c>
      <c r="F34" s="87" t="s">
        <v>133</v>
      </c>
      <c r="G34" s="87" t="s">
        <v>134</v>
      </c>
    </row>
    <row r="35" spans="1:7" s="83" customFormat="1" ht="11.25" x14ac:dyDescent="0.15">
      <c r="A35" s="109"/>
      <c r="B35" s="109"/>
      <c r="C35" s="109"/>
      <c r="D35" s="109"/>
      <c r="E35" s="109"/>
      <c r="F35" s="88" t="str">
        <f>IF(OR(E35="",E35=0),"",A35-SUM(B35:E35))</f>
        <v/>
      </c>
      <c r="G35" s="110"/>
    </row>
    <row r="36" spans="1:7" s="83" customFormat="1" ht="11.25" x14ac:dyDescent="0.15">
      <c r="A36" s="83" t="s">
        <v>143</v>
      </c>
    </row>
    <row r="37" spans="1:7" s="83" customFormat="1" ht="11.25" x14ac:dyDescent="0.15">
      <c r="A37" s="83" t="s">
        <v>135</v>
      </c>
    </row>
    <row r="38" spans="1:7" s="83" customFormat="1" ht="11.25" x14ac:dyDescent="0.15"/>
    <row r="39" spans="1:7" s="83" customFormat="1" ht="11.25" x14ac:dyDescent="0.15">
      <c r="A39" s="83" t="s">
        <v>147</v>
      </c>
    </row>
    <row r="40" spans="1:7" s="83" customFormat="1" ht="11.25" x14ac:dyDescent="0.15">
      <c r="A40" s="87" t="s">
        <v>148</v>
      </c>
      <c r="B40" s="126" t="s">
        <v>149</v>
      </c>
      <c r="C40" s="127"/>
      <c r="D40" s="127"/>
      <c r="E40" s="128"/>
      <c r="F40" s="98" t="s">
        <v>174</v>
      </c>
      <c r="G40" s="87" t="s">
        <v>134</v>
      </c>
    </row>
    <row r="41" spans="1:7" x14ac:dyDescent="0.15">
      <c r="A41" s="27"/>
      <c r="B41" s="123"/>
      <c r="C41" s="124"/>
      <c r="D41" s="124"/>
      <c r="E41" s="125"/>
      <c r="F41" s="111"/>
      <c r="G41" s="110"/>
    </row>
    <row r="42" spans="1:7" x14ac:dyDescent="0.15">
      <c r="A42" s="27"/>
      <c r="B42" s="123"/>
      <c r="C42" s="124"/>
      <c r="D42" s="124"/>
      <c r="E42" s="125"/>
      <c r="F42" s="111"/>
      <c r="G42" s="110"/>
    </row>
    <row r="43" spans="1:7" x14ac:dyDescent="0.15">
      <c r="A43" s="27"/>
      <c r="B43" s="123"/>
      <c r="C43" s="124"/>
      <c r="D43" s="124"/>
      <c r="E43" s="125"/>
      <c r="F43" s="111"/>
      <c r="G43" s="110"/>
    </row>
    <row r="44" spans="1:7" x14ac:dyDescent="0.15">
      <c r="A44" s="27"/>
      <c r="B44" s="123"/>
      <c r="C44" s="124"/>
      <c r="D44" s="124"/>
      <c r="E44" s="125"/>
      <c r="F44" s="111"/>
      <c r="G44" s="110"/>
    </row>
    <row r="45" spans="1:7" x14ac:dyDescent="0.15">
      <c r="A45" s="27"/>
      <c r="B45" s="123"/>
      <c r="C45" s="124"/>
      <c r="D45" s="124"/>
      <c r="E45" s="125"/>
      <c r="F45" s="111"/>
      <c r="G45" s="110"/>
    </row>
    <row r="46" spans="1:7" x14ac:dyDescent="0.15">
      <c r="A46" s="27"/>
      <c r="B46" s="123"/>
      <c r="C46" s="124"/>
      <c r="D46" s="124"/>
      <c r="E46" s="125"/>
      <c r="F46" s="111"/>
      <c r="G46" s="110"/>
    </row>
    <row r="47" spans="1:7" x14ac:dyDescent="0.15">
      <c r="A47" s="27"/>
      <c r="B47" s="123"/>
      <c r="C47" s="124"/>
      <c r="D47" s="124"/>
      <c r="E47" s="125"/>
      <c r="F47" s="111"/>
      <c r="G47" s="110"/>
    </row>
    <row r="48" spans="1:7" x14ac:dyDescent="0.15">
      <c r="A48" s="27"/>
      <c r="B48" s="123"/>
      <c r="C48" s="124"/>
      <c r="D48" s="124"/>
      <c r="E48" s="125"/>
      <c r="F48" s="111"/>
      <c r="G48" s="110"/>
    </row>
    <row r="49" spans="1:7" x14ac:dyDescent="0.15">
      <c r="A49" s="27"/>
      <c r="B49" s="123"/>
      <c r="C49" s="124"/>
      <c r="D49" s="124"/>
      <c r="E49" s="125"/>
      <c r="F49" s="111"/>
      <c r="G49" s="110"/>
    </row>
    <row r="50" spans="1:7" x14ac:dyDescent="0.15">
      <c r="A50" s="27"/>
      <c r="B50" s="123"/>
      <c r="C50" s="124"/>
      <c r="D50" s="124"/>
      <c r="E50" s="125"/>
      <c r="F50" s="111"/>
      <c r="G50" s="110"/>
    </row>
    <row r="51" spans="1:7" x14ac:dyDescent="0.15">
      <c r="A51" s="27"/>
      <c r="B51" s="123"/>
      <c r="C51" s="124"/>
      <c r="D51" s="124"/>
      <c r="E51" s="125"/>
      <c r="F51" s="111"/>
      <c r="G51" s="110"/>
    </row>
    <row r="52" spans="1:7" x14ac:dyDescent="0.15">
      <c r="A52" s="27"/>
      <c r="B52" s="123"/>
      <c r="C52" s="124"/>
      <c r="D52" s="124"/>
      <c r="E52" s="125"/>
      <c r="F52" s="111"/>
      <c r="G52" s="110"/>
    </row>
    <row r="53" spans="1:7" x14ac:dyDescent="0.15">
      <c r="A53" s="27"/>
      <c r="B53" s="123"/>
      <c r="C53" s="124"/>
      <c r="D53" s="124"/>
      <c r="E53" s="125"/>
      <c r="F53" s="111"/>
      <c r="G53" s="110"/>
    </row>
    <row r="54" spans="1:7" x14ac:dyDescent="0.15">
      <c r="A54" s="27"/>
      <c r="B54" s="123"/>
      <c r="C54" s="124"/>
      <c r="D54" s="124"/>
      <c r="E54" s="125"/>
      <c r="F54" s="111"/>
      <c r="G54" s="110"/>
    </row>
    <row r="55" spans="1:7" x14ac:dyDescent="0.15">
      <c r="A55" s="27"/>
      <c r="B55" s="123"/>
      <c r="C55" s="124"/>
      <c r="D55" s="124"/>
      <c r="E55" s="125"/>
      <c r="F55" s="111"/>
      <c r="G55" s="110"/>
    </row>
    <row r="56" spans="1:7" x14ac:dyDescent="0.15">
      <c r="A56" s="27"/>
      <c r="B56" s="123"/>
      <c r="C56" s="124"/>
      <c r="D56" s="124"/>
      <c r="E56" s="125"/>
      <c r="F56" s="111"/>
      <c r="G56" s="110"/>
    </row>
    <row r="57" spans="1:7" x14ac:dyDescent="0.15">
      <c r="A57" s="27"/>
      <c r="B57" s="123"/>
      <c r="C57" s="124"/>
      <c r="D57" s="124"/>
      <c r="E57" s="125"/>
      <c r="F57" s="111"/>
      <c r="G57" s="110"/>
    </row>
    <row r="58" spans="1:7" x14ac:dyDescent="0.15">
      <c r="A58" s="27"/>
      <c r="B58" s="123"/>
      <c r="C58" s="124"/>
      <c r="D58" s="124"/>
      <c r="E58" s="125"/>
      <c r="F58" s="111"/>
      <c r="G58" s="110"/>
    </row>
    <row r="59" spans="1:7" x14ac:dyDescent="0.15">
      <c r="A59" s="27"/>
      <c r="B59" s="123"/>
      <c r="C59" s="124"/>
      <c r="D59" s="124"/>
      <c r="E59" s="125"/>
      <c r="F59" s="111"/>
      <c r="G59" s="110"/>
    </row>
    <row r="60" spans="1:7" x14ac:dyDescent="0.15">
      <c r="A60" s="27"/>
      <c r="B60" s="123"/>
      <c r="C60" s="124"/>
      <c r="D60" s="124"/>
      <c r="E60" s="125"/>
      <c r="F60" s="111"/>
      <c r="G60" s="110"/>
    </row>
    <row r="61" spans="1:7" x14ac:dyDescent="0.15">
      <c r="A61" s="27"/>
      <c r="B61" s="123"/>
      <c r="C61" s="124"/>
      <c r="D61" s="124"/>
      <c r="E61" s="125"/>
      <c r="F61" s="111"/>
      <c r="G61" s="110"/>
    </row>
    <row r="62" spans="1:7" x14ac:dyDescent="0.15">
      <c r="A62" s="27"/>
      <c r="B62" s="123"/>
      <c r="C62" s="124"/>
      <c r="D62" s="124"/>
      <c r="E62" s="125"/>
      <c r="F62" s="111"/>
      <c r="G62" s="110"/>
    </row>
    <row r="63" spans="1:7" x14ac:dyDescent="0.15">
      <c r="A63" s="27"/>
      <c r="B63" s="123"/>
      <c r="C63" s="124"/>
      <c r="D63" s="124"/>
      <c r="E63" s="125"/>
      <c r="F63" s="111"/>
      <c r="G63" s="110"/>
    </row>
    <row r="64" spans="1:7" x14ac:dyDescent="0.15">
      <c r="A64" s="27"/>
      <c r="B64" s="123"/>
      <c r="C64" s="124"/>
      <c r="D64" s="124"/>
      <c r="E64" s="125"/>
      <c r="F64" s="111"/>
      <c r="G64" s="110"/>
    </row>
    <row r="65" spans="1:7" x14ac:dyDescent="0.15">
      <c r="A65" s="27"/>
      <c r="B65" s="123"/>
      <c r="C65" s="124"/>
      <c r="D65" s="124"/>
      <c r="E65" s="125"/>
      <c r="F65" s="111"/>
      <c r="G65" s="110"/>
    </row>
    <row r="66" spans="1:7" x14ac:dyDescent="0.15">
      <c r="A66" s="27"/>
      <c r="B66" s="123"/>
      <c r="C66" s="124"/>
      <c r="D66" s="124"/>
      <c r="E66" s="125"/>
      <c r="F66" s="111"/>
      <c r="G66" s="110"/>
    </row>
    <row r="67" spans="1:7" x14ac:dyDescent="0.15">
      <c r="A67" s="27"/>
      <c r="B67" s="123"/>
      <c r="C67" s="124"/>
      <c r="D67" s="124"/>
      <c r="E67" s="125"/>
      <c r="F67" s="111"/>
      <c r="G67" s="110"/>
    </row>
    <row r="68" spans="1:7" x14ac:dyDescent="0.15">
      <c r="A68" s="27"/>
      <c r="B68" s="123"/>
      <c r="C68" s="124"/>
      <c r="D68" s="124"/>
      <c r="E68" s="125"/>
      <c r="F68" s="111"/>
      <c r="G68" s="110"/>
    </row>
    <row r="69" spans="1:7" x14ac:dyDescent="0.15">
      <c r="A69" s="27"/>
      <c r="B69" s="123"/>
      <c r="C69" s="124"/>
      <c r="D69" s="124"/>
      <c r="E69" s="125"/>
      <c r="F69" s="111"/>
      <c r="G69" s="110"/>
    </row>
    <row r="70" spans="1:7" x14ac:dyDescent="0.15">
      <c r="A70" s="27"/>
      <c r="B70" s="123"/>
      <c r="C70" s="124"/>
      <c r="D70" s="124"/>
      <c r="E70" s="125"/>
      <c r="F70" s="111"/>
      <c r="G70" s="110"/>
    </row>
    <row r="71" spans="1:7" x14ac:dyDescent="0.15">
      <c r="A71" s="27"/>
      <c r="B71" s="123"/>
      <c r="C71" s="124"/>
      <c r="D71" s="124"/>
      <c r="E71" s="125"/>
      <c r="F71" s="111"/>
      <c r="G71" s="110"/>
    </row>
    <row r="72" spans="1:7" x14ac:dyDescent="0.15">
      <c r="A72" s="27"/>
      <c r="B72" s="123"/>
      <c r="C72" s="124"/>
      <c r="D72" s="124"/>
      <c r="E72" s="125"/>
      <c r="F72" s="111"/>
      <c r="G72" s="110"/>
    </row>
    <row r="73" spans="1:7" x14ac:dyDescent="0.15">
      <c r="A73" s="27"/>
      <c r="B73" s="123"/>
      <c r="C73" s="124"/>
      <c r="D73" s="124"/>
      <c r="E73" s="125"/>
      <c r="F73" s="111"/>
      <c r="G73" s="110"/>
    </row>
    <row r="74" spans="1:7" x14ac:dyDescent="0.15">
      <c r="A74" s="27"/>
      <c r="B74" s="123"/>
      <c r="C74" s="124"/>
      <c r="D74" s="124"/>
      <c r="E74" s="125"/>
      <c r="F74" s="111"/>
      <c r="G74" s="110"/>
    </row>
    <row r="75" spans="1:7" x14ac:dyDescent="0.15">
      <c r="A75" s="27"/>
      <c r="B75" s="123"/>
      <c r="C75" s="124"/>
      <c r="D75" s="124"/>
      <c r="E75" s="125"/>
      <c r="F75" s="111"/>
      <c r="G75" s="110"/>
    </row>
    <row r="76" spans="1:7" x14ac:dyDescent="0.15">
      <c r="A76" s="27"/>
      <c r="B76" s="123"/>
      <c r="C76" s="124"/>
      <c r="D76" s="124"/>
      <c r="E76" s="125"/>
      <c r="F76" s="111"/>
      <c r="G76" s="110"/>
    </row>
    <row r="77" spans="1:7" x14ac:dyDescent="0.15">
      <c r="A77" s="27"/>
      <c r="B77" s="123"/>
      <c r="C77" s="124"/>
      <c r="D77" s="124"/>
      <c r="E77" s="125"/>
      <c r="F77" s="111"/>
      <c r="G77" s="110"/>
    </row>
    <row r="78" spans="1:7" x14ac:dyDescent="0.15">
      <c r="A78" s="27"/>
      <c r="B78" s="123"/>
      <c r="C78" s="124"/>
      <c r="D78" s="124"/>
      <c r="E78" s="125"/>
      <c r="F78" s="111"/>
      <c r="G78" s="110"/>
    </row>
    <row r="79" spans="1:7" x14ac:dyDescent="0.15">
      <c r="A79" s="27"/>
      <c r="B79" s="123"/>
      <c r="C79" s="124"/>
      <c r="D79" s="124"/>
      <c r="E79" s="125"/>
      <c r="F79" s="111"/>
      <c r="G79" s="110"/>
    </row>
    <row r="80" spans="1:7" x14ac:dyDescent="0.15">
      <c r="A80" s="27"/>
      <c r="B80" s="123"/>
      <c r="C80" s="124"/>
      <c r="D80" s="124"/>
      <c r="E80" s="125"/>
      <c r="F80" s="111"/>
      <c r="G80" s="110"/>
    </row>
    <row r="81" spans="1:1" x14ac:dyDescent="0.15">
      <c r="A81" t="s">
        <v>152</v>
      </c>
    </row>
  </sheetData>
  <sheetProtection sheet="1" objects="1" scenarios="1"/>
  <mergeCells count="41">
    <mergeCell ref="B77:E77"/>
    <mergeCell ref="B78:E78"/>
    <mergeCell ref="B79:E79"/>
    <mergeCell ref="B80:E80"/>
    <mergeCell ref="B66:E66"/>
    <mergeCell ref="B67:E67"/>
    <mergeCell ref="B68:E68"/>
    <mergeCell ref="B69:E69"/>
    <mergeCell ref="B70:E70"/>
    <mergeCell ref="B71:E71"/>
    <mergeCell ref="B72:E72"/>
    <mergeCell ref="B73:E73"/>
    <mergeCell ref="B74:E74"/>
    <mergeCell ref="B75:E75"/>
    <mergeCell ref="B76:E76"/>
    <mergeCell ref="B61:E61"/>
    <mergeCell ref="B62:E62"/>
    <mergeCell ref="B63:E63"/>
    <mergeCell ref="B64:E64"/>
    <mergeCell ref="B65:E65"/>
    <mergeCell ref="B56:E56"/>
    <mergeCell ref="B57:E57"/>
    <mergeCell ref="B58:E58"/>
    <mergeCell ref="B59:E59"/>
    <mergeCell ref="B60:E60"/>
    <mergeCell ref="B51:E51"/>
    <mergeCell ref="B52:E52"/>
    <mergeCell ref="B53:E53"/>
    <mergeCell ref="B54:E54"/>
    <mergeCell ref="B55:E55"/>
    <mergeCell ref="B40:E40"/>
    <mergeCell ref="B41:E41"/>
    <mergeCell ref="B42:E42"/>
    <mergeCell ref="B43:E43"/>
    <mergeCell ref="B44:E44"/>
    <mergeCell ref="B50:E50"/>
    <mergeCell ref="B45:E45"/>
    <mergeCell ref="B46:E46"/>
    <mergeCell ref="B47:E47"/>
    <mergeCell ref="B48:E48"/>
    <mergeCell ref="B49:E49"/>
  </mergeCells>
  <phoneticPr fontId="2"/>
  <pageMargins left="0.70866141732283472" right="0.31496062992125984" top="0.35433070866141736" bottom="0.35433070866141736" header="0.31496062992125984" footer="0.31496062992125984"/>
  <pageSetup paperSize="9" scale="70" fitToHeight="0" orientation="portrait" blackAndWhite="1"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61"/>
  <sheetViews>
    <sheetView view="pageBreakPreview" zoomScale="70" zoomScaleNormal="100" zoomScaleSheetLayoutView="70" workbookViewId="0">
      <selection activeCell="C6" sqref="C6"/>
    </sheetView>
  </sheetViews>
  <sheetFormatPr defaultRowHeight="13.5" x14ac:dyDescent="0.15"/>
  <cols>
    <col min="1" max="1" width="11.5" customWidth="1"/>
    <col min="2" max="2" width="8.125" customWidth="1"/>
    <col min="3" max="3" width="48.75" customWidth="1"/>
    <col min="4" max="4" width="16.375" style="1" customWidth="1"/>
    <col min="5" max="5" width="28.5" bestFit="1" customWidth="1"/>
    <col min="6" max="6" width="11.625" bestFit="1" customWidth="1"/>
  </cols>
  <sheetData>
    <row r="1" spans="1:4" ht="19.899999999999999" customHeight="1" x14ac:dyDescent="0.15">
      <c r="A1" t="s">
        <v>111</v>
      </c>
    </row>
    <row r="2" spans="1:4" ht="19.899999999999999" customHeight="1" x14ac:dyDescent="0.15">
      <c r="A2" t="str">
        <f>IF('計画書1-1a'!B7="","",'計画書1-1a'!B7)</f>
        <v/>
      </c>
    </row>
    <row r="3" spans="1:4" ht="19.899999999999999" customHeight="1" x14ac:dyDescent="0.15">
      <c r="A3" s="64"/>
      <c r="B3" s="64"/>
      <c r="C3" s="66" t="str">
        <f>IF('計画書1-1a'!B24="","",'計画書1-1a'!B24*133000)</f>
        <v/>
      </c>
      <c r="D3" s="64"/>
    </row>
    <row r="4" spans="1:4" ht="19.899999999999999" customHeight="1" x14ac:dyDescent="0.15">
      <c r="A4" s="79"/>
      <c r="B4" s="64"/>
      <c r="C4" s="65" t="str">
        <f>IF('計画書1-1a'!B24="","",MIN(SUM(D:D),C3))</f>
        <v/>
      </c>
      <c r="D4" s="64"/>
    </row>
    <row r="5" spans="1:4" s="2" customFormat="1" x14ac:dyDescent="0.15">
      <c r="A5" s="63" t="s">
        <v>92</v>
      </c>
      <c r="B5" s="6" t="s">
        <v>123</v>
      </c>
      <c r="C5" s="6" t="s">
        <v>26</v>
      </c>
      <c r="D5" s="7" t="s">
        <v>93</v>
      </c>
    </row>
    <row r="6" spans="1:4" x14ac:dyDescent="0.15">
      <c r="A6" s="27"/>
      <c r="B6" s="27"/>
      <c r="C6" s="112"/>
      <c r="D6" s="28"/>
    </row>
    <row r="7" spans="1:4" x14ac:dyDescent="0.15">
      <c r="A7" s="27"/>
      <c r="B7" s="27"/>
      <c r="C7" s="112"/>
      <c r="D7" s="28"/>
    </row>
    <row r="8" spans="1:4" x14ac:dyDescent="0.15">
      <c r="A8" s="27"/>
      <c r="B8" s="27"/>
      <c r="C8" s="112"/>
      <c r="D8" s="28"/>
    </row>
    <row r="9" spans="1:4" x14ac:dyDescent="0.15">
      <c r="A9" s="27"/>
      <c r="B9" s="27"/>
      <c r="C9" s="112"/>
      <c r="D9" s="28"/>
    </row>
    <row r="10" spans="1:4" x14ac:dyDescent="0.15">
      <c r="A10" s="27"/>
      <c r="B10" s="27"/>
      <c r="C10" s="112"/>
      <c r="D10" s="28"/>
    </row>
    <row r="11" spans="1:4" x14ac:dyDescent="0.15">
      <c r="A11" s="27"/>
      <c r="B11" s="27"/>
      <c r="C11" s="112"/>
      <c r="D11" s="28"/>
    </row>
    <row r="12" spans="1:4" x14ac:dyDescent="0.15">
      <c r="A12" s="27"/>
      <c r="B12" s="27"/>
      <c r="C12" s="112"/>
      <c r="D12" s="28"/>
    </row>
    <row r="13" spans="1:4" x14ac:dyDescent="0.15">
      <c r="A13" s="27"/>
      <c r="B13" s="27"/>
      <c r="C13" s="112"/>
      <c r="D13" s="28"/>
    </row>
    <row r="14" spans="1:4" x14ac:dyDescent="0.15">
      <c r="A14" s="27"/>
      <c r="B14" s="27"/>
      <c r="C14" s="112"/>
      <c r="D14" s="28"/>
    </row>
    <row r="15" spans="1:4" x14ac:dyDescent="0.15">
      <c r="A15" s="27"/>
      <c r="B15" s="27"/>
      <c r="C15" s="112"/>
      <c r="D15" s="28"/>
    </row>
    <row r="16" spans="1:4" x14ac:dyDescent="0.15">
      <c r="A16" s="27"/>
      <c r="B16" s="27"/>
      <c r="C16" s="112"/>
      <c r="D16" s="28"/>
    </row>
    <row r="17" spans="1:4" x14ac:dyDescent="0.15">
      <c r="A17" s="27"/>
      <c r="B17" s="27"/>
      <c r="C17" s="112"/>
      <c r="D17" s="28"/>
    </row>
    <row r="18" spans="1:4" x14ac:dyDescent="0.15">
      <c r="A18" s="27"/>
      <c r="B18" s="27"/>
      <c r="C18" s="112"/>
      <c r="D18" s="28"/>
    </row>
    <row r="19" spans="1:4" x14ac:dyDescent="0.15">
      <c r="A19" s="27"/>
      <c r="B19" s="27"/>
      <c r="C19" s="112"/>
      <c r="D19" s="28"/>
    </row>
    <row r="20" spans="1:4" x14ac:dyDescent="0.15">
      <c r="A20" s="27"/>
      <c r="B20" s="27"/>
      <c r="C20" s="112"/>
      <c r="D20" s="28"/>
    </row>
    <row r="21" spans="1:4" x14ac:dyDescent="0.15">
      <c r="A21" s="27"/>
      <c r="B21" s="27"/>
      <c r="C21" s="112"/>
      <c r="D21" s="28"/>
    </row>
    <row r="22" spans="1:4" x14ac:dyDescent="0.15">
      <c r="A22" s="27"/>
      <c r="B22" s="27"/>
      <c r="C22" s="112"/>
      <c r="D22" s="28"/>
    </row>
    <row r="23" spans="1:4" x14ac:dyDescent="0.15">
      <c r="A23" s="27"/>
      <c r="B23" s="27"/>
      <c r="C23" s="112"/>
      <c r="D23" s="28"/>
    </row>
    <row r="24" spans="1:4" x14ac:dyDescent="0.15">
      <c r="A24" s="27"/>
      <c r="B24" s="27"/>
      <c r="C24" s="112"/>
      <c r="D24" s="28"/>
    </row>
    <row r="25" spans="1:4" x14ac:dyDescent="0.15">
      <c r="A25" s="27"/>
      <c r="B25" s="27"/>
      <c r="C25" s="112"/>
      <c r="D25" s="28"/>
    </row>
    <row r="26" spans="1:4" x14ac:dyDescent="0.15">
      <c r="A26" s="27"/>
      <c r="B26" s="27"/>
      <c r="C26" s="112"/>
      <c r="D26" s="28"/>
    </row>
    <row r="27" spans="1:4" x14ac:dyDescent="0.15">
      <c r="A27" s="27"/>
      <c r="B27" s="27"/>
      <c r="C27" s="112"/>
      <c r="D27" s="28"/>
    </row>
    <row r="28" spans="1:4" x14ac:dyDescent="0.15">
      <c r="A28" s="27"/>
      <c r="B28" s="27"/>
      <c r="C28" s="112"/>
      <c r="D28" s="28"/>
    </row>
    <row r="29" spans="1:4" x14ac:dyDescent="0.15">
      <c r="A29" s="27"/>
      <c r="B29" s="27"/>
      <c r="C29" s="112"/>
      <c r="D29" s="28"/>
    </row>
    <row r="30" spans="1:4" x14ac:dyDescent="0.15">
      <c r="A30" s="27"/>
      <c r="B30" s="27"/>
      <c r="C30" s="112"/>
      <c r="D30" s="28"/>
    </row>
    <row r="31" spans="1:4" x14ac:dyDescent="0.15">
      <c r="A31" s="27"/>
      <c r="B31" s="27"/>
      <c r="C31" s="112"/>
      <c r="D31" s="28"/>
    </row>
    <row r="32" spans="1:4" x14ac:dyDescent="0.15">
      <c r="A32" s="27"/>
      <c r="B32" s="27"/>
      <c r="C32" s="112"/>
      <c r="D32" s="28"/>
    </row>
    <row r="33" spans="1:4" x14ac:dyDescent="0.15">
      <c r="A33" s="27"/>
      <c r="B33" s="27"/>
      <c r="C33" s="112"/>
      <c r="D33" s="28"/>
    </row>
    <row r="34" spans="1:4" x14ac:dyDescent="0.15">
      <c r="A34" s="27"/>
      <c r="B34" s="27"/>
      <c r="C34" s="112"/>
      <c r="D34" s="28"/>
    </row>
    <row r="35" spans="1:4" x14ac:dyDescent="0.15">
      <c r="A35" s="27"/>
      <c r="B35" s="27"/>
      <c r="C35" s="112"/>
      <c r="D35" s="28"/>
    </row>
    <row r="36" spans="1:4" x14ac:dyDescent="0.15">
      <c r="A36" s="27"/>
      <c r="B36" s="27"/>
      <c r="C36" s="112"/>
      <c r="D36" s="28"/>
    </row>
    <row r="37" spans="1:4" x14ac:dyDescent="0.15">
      <c r="A37" s="27"/>
      <c r="B37" s="27"/>
      <c r="C37" s="112"/>
      <c r="D37" s="28"/>
    </row>
    <row r="38" spans="1:4" x14ac:dyDescent="0.15">
      <c r="A38" s="27"/>
      <c r="B38" s="27"/>
      <c r="C38" s="112"/>
      <c r="D38" s="28"/>
    </row>
    <row r="39" spans="1:4" x14ac:dyDescent="0.15">
      <c r="A39" s="27"/>
      <c r="B39" s="27"/>
      <c r="C39" s="112"/>
      <c r="D39" s="28"/>
    </row>
    <row r="40" spans="1:4" x14ac:dyDescent="0.15">
      <c r="A40" s="27"/>
      <c r="B40" s="27"/>
      <c r="C40" s="112"/>
      <c r="D40" s="28"/>
    </row>
    <row r="41" spans="1:4" x14ac:dyDescent="0.15">
      <c r="A41" s="27"/>
      <c r="B41" s="27"/>
      <c r="C41" s="112"/>
      <c r="D41" s="28"/>
    </row>
    <row r="42" spans="1:4" x14ac:dyDescent="0.15">
      <c r="A42" s="27"/>
      <c r="B42" s="27"/>
      <c r="C42" s="112"/>
      <c r="D42" s="28"/>
    </row>
    <row r="43" spans="1:4" x14ac:dyDescent="0.15">
      <c r="A43" s="27"/>
      <c r="B43" s="27"/>
      <c r="C43" s="112"/>
      <c r="D43" s="28"/>
    </row>
    <row r="44" spans="1:4" x14ac:dyDescent="0.15">
      <c r="A44" s="27"/>
      <c r="B44" s="27"/>
      <c r="C44" s="112"/>
      <c r="D44" s="28"/>
    </row>
    <row r="45" spans="1:4" x14ac:dyDescent="0.15">
      <c r="A45" s="27"/>
      <c r="B45" s="27"/>
      <c r="C45" s="112"/>
      <c r="D45" s="28"/>
    </row>
    <row r="46" spans="1:4" x14ac:dyDescent="0.15">
      <c r="A46" s="27"/>
      <c r="B46" s="27"/>
      <c r="C46" s="112"/>
      <c r="D46" s="28"/>
    </row>
    <row r="47" spans="1:4" x14ac:dyDescent="0.15">
      <c r="A47" s="27"/>
      <c r="B47" s="27"/>
      <c r="C47" s="112"/>
      <c r="D47" s="28"/>
    </row>
    <row r="48" spans="1:4" x14ac:dyDescent="0.15">
      <c r="A48" s="27"/>
      <c r="B48" s="27"/>
      <c r="C48" s="112"/>
      <c r="D48" s="28"/>
    </row>
    <row r="49" spans="1:4" x14ac:dyDescent="0.15">
      <c r="A49" s="27"/>
      <c r="B49" s="27"/>
      <c r="C49" s="112"/>
      <c r="D49" s="28"/>
    </row>
    <row r="50" spans="1:4" x14ac:dyDescent="0.15">
      <c r="A50" s="27"/>
      <c r="B50" s="27"/>
      <c r="C50" s="112"/>
      <c r="D50" s="28"/>
    </row>
    <row r="51" spans="1:4" x14ac:dyDescent="0.15">
      <c r="A51" s="27"/>
      <c r="B51" s="27"/>
      <c r="C51" s="112"/>
      <c r="D51" s="28"/>
    </row>
    <row r="52" spans="1:4" x14ac:dyDescent="0.15">
      <c r="A52" s="27"/>
      <c r="B52" s="27"/>
      <c r="C52" s="112"/>
      <c r="D52" s="28"/>
    </row>
    <row r="53" spans="1:4" x14ac:dyDescent="0.15">
      <c r="A53" s="27"/>
      <c r="B53" s="27"/>
      <c r="C53" s="112"/>
      <c r="D53" s="28"/>
    </row>
    <row r="54" spans="1:4" x14ac:dyDescent="0.15">
      <c r="A54" s="27"/>
      <c r="B54" s="27"/>
      <c r="C54" s="112"/>
      <c r="D54" s="28"/>
    </row>
    <row r="55" spans="1:4" x14ac:dyDescent="0.15">
      <c r="A55" s="27"/>
      <c r="B55" s="27"/>
      <c r="C55" s="112"/>
      <c r="D55" s="28"/>
    </row>
    <row r="56" spans="1:4" x14ac:dyDescent="0.15">
      <c r="A56" s="27"/>
      <c r="B56" s="27"/>
      <c r="C56" s="112"/>
      <c r="D56" s="28"/>
    </row>
    <row r="57" spans="1:4" x14ac:dyDescent="0.15">
      <c r="A57" s="27"/>
      <c r="B57" s="27"/>
      <c r="C57" s="112"/>
      <c r="D57" s="28"/>
    </row>
    <row r="58" spans="1:4" x14ac:dyDescent="0.15">
      <c r="A58" s="27"/>
      <c r="B58" s="27"/>
      <c r="C58" s="112"/>
      <c r="D58" s="28"/>
    </row>
    <row r="59" spans="1:4" x14ac:dyDescent="0.15">
      <c r="A59" s="27"/>
      <c r="B59" s="27"/>
      <c r="C59" s="112"/>
      <c r="D59" s="28"/>
    </row>
    <row r="60" spans="1:4" x14ac:dyDescent="0.15">
      <c r="A60" s="27"/>
      <c r="B60" s="27"/>
      <c r="C60" s="112"/>
      <c r="D60" s="28"/>
    </row>
    <row r="61" spans="1:4" x14ac:dyDescent="0.15">
      <c r="A61" s="27"/>
      <c r="B61" s="27"/>
      <c r="C61" s="112"/>
      <c r="D61" s="28"/>
    </row>
  </sheetData>
  <sheetProtection sheet="1" objects="1" scenarios="1"/>
  <phoneticPr fontId="2"/>
  <dataValidations count="1">
    <dataValidation type="list" allowBlank="1" showInputMessage="1" showErrorMessage="1" sqref="A6:A61">
      <formula1>"初回申請,変更1回目,変更2回目,変更3回目"</formula1>
    </dataValidation>
  </dataValidations>
  <pageMargins left="0.70866141732283472" right="0.70866141732283472" top="0.74803149606299213" bottom="0.74803149606299213" header="0.31496062992125984" footer="0.31496062992125984"/>
  <pageSetup paperSize="9" scale="95"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68"/>
  <sheetViews>
    <sheetView view="pageBreakPreview" zoomScale="70" zoomScaleNormal="100" zoomScaleSheetLayoutView="70" workbookViewId="0">
      <selection activeCell="C6" sqref="C6"/>
    </sheetView>
  </sheetViews>
  <sheetFormatPr defaultRowHeight="13.5" x14ac:dyDescent="0.15"/>
  <cols>
    <col min="1" max="1" width="11" bestFit="1" customWidth="1"/>
    <col min="2" max="2" width="8.125" customWidth="1"/>
    <col min="3" max="3" width="50.75" customWidth="1"/>
    <col min="4" max="4" width="16.625" style="1" customWidth="1"/>
    <col min="5" max="5" width="28.5" bestFit="1" customWidth="1"/>
    <col min="6" max="6" width="11.625" bestFit="1" customWidth="1"/>
  </cols>
  <sheetData>
    <row r="1" spans="1:4" ht="19.899999999999999" customHeight="1" x14ac:dyDescent="0.15">
      <c r="A1" t="s">
        <v>112</v>
      </c>
    </row>
    <row r="2" spans="1:4" ht="19.899999999999999" customHeight="1" x14ac:dyDescent="0.15">
      <c r="A2" s="73" t="str">
        <f>IF('計画書1-1a'!B7="","",'計画書1-1a'!B7)</f>
        <v/>
      </c>
    </row>
    <row r="3" spans="1:4" ht="19.899999999999999" customHeight="1" x14ac:dyDescent="0.15">
      <c r="C3" s="67" t="str">
        <f>IF('計画書1-1a'!B32="","",'計画書1-1a'!B32*'計画書1-1a'!B33*3600)</f>
        <v/>
      </c>
    </row>
    <row r="4" spans="1:4" ht="19.899999999999999" customHeight="1" x14ac:dyDescent="0.15">
      <c r="C4" s="68">
        <f>MIN(SUM(D:D),C3)</f>
        <v>0</v>
      </c>
    </row>
    <row r="5" spans="1:4" s="2" customFormat="1" x14ac:dyDescent="0.15">
      <c r="A5" s="63" t="s">
        <v>92</v>
      </c>
      <c r="B5" s="6" t="s">
        <v>123</v>
      </c>
      <c r="C5" s="6" t="s">
        <v>91</v>
      </c>
      <c r="D5" s="7" t="s">
        <v>93</v>
      </c>
    </row>
    <row r="6" spans="1:4" x14ac:dyDescent="0.15">
      <c r="A6" s="27"/>
      <c r="B6" s="27"/>
      <c r="C6" s="112"/>
      <c r="D6" s="28"/>
    </row>
    <row r="7" spans="1:4" x14ac:dyDescent="0.15">
      <c r="A7" s="27"/>
      <c r="B7" s="27"/>
      <c r="C7" s="112"/>
      <c r="D7" s="28"/>
    </row>
    <row r="8" spans="1:4" x14ac:dyDescent="0.15">
      <c r="A8" s="27"/>
      <c r="B8" s="27"/>
      <c r="C8" s="112"/>
      <c r="D8" s="28"/>
    </row>
    <row r="9" spans="1:4" x14ac:dyDescent="0.15">
      <c r="A9" s="27"/>
      <c r="B9" s="27"/>
      <c r="C9" s="112"/>
      <c r="D9" s="28"/>
    </row>
    <row r="10" spans="1:4" x14ac:dyDescent="0.15">
      <c r="A10" s="27"/>
      <c r="B10" s="27"/>
      <c r="C10" s="112"/>
      <c r="D10" s="28"/>
    </row>
    <row r="11" spans="1:4" x14ac:dyDescent="0.15">
      <c r="A11" s="27"/>
      <c r="B11" s="27"/>
      <c r="C11" s="112"/>
      <c r="D11" s="28"/>
    </row>
    <row r="12" spans="1:4" x14ac:dyDescent="0.15">
      <c r="A12" s="27"/>
      <c r="B12" s="27"/>
      <c r="C12" s="112"/>
      <c r="D12" s="28"/>
    </row>
    <row r="13" spans="1:4" x14ac:dyDescent="0.15">
      <c r="A13" s="27"/>
      <c r="B13" s="27"/>
      <c r="C13" s="112"/>
      <c r="D13" s="28"/>
    </row>
    <row r="14" spans="1:4" x14ac:dyDescent="0.15">
      <c r="A14" s="27"/>
      <c r="B14" s="27"/>
      <c r="C14" s="112"/>
      <c r="D14" s="28"/>
    </row>
    <row r="15" spans="1:4" x14ac:dyDescent="0.15">
      <c r="A15" s="27"/>
      <c r="B15" s="27"/>
      <c r="C15" s="112"/>
      <c r="D15" s="28"/>
    </row>
    <row r="16" spans="1:4" x14ac:dyDescent="0.15">
      <c r="A16" s="27"/>
      <c r="B16" s="27"/>
      <c r="C16" s="112"/>
      <c r="D16" s="28"/>
    </row>
    <row r="17" spans="1:4" x14ac:dyDescent="0.15">
      <c r="A17" s="27"/>
      <c r="B17" s="27"/>
      <c r="C17" s="112"/>
      <c r="D17" s="28"/>
    </row>
    <row r="18" spans="1:4" x14ac:dyDescent="0.15">
      <c r="A18" s="27"/>
      <c r="B18" s="27"/>
      <c r="C18" s="112"/>
      <c r="D18" s="28"/>
    </row>
    <row r="19" spans="1:4" x14ac:dyDescent="0.15">
      <c r="A19" s="27"/>
      <c r="B19" s="27"/>
      <c r="C19" s="112"/>
      <c r="D19" s="28"/>
    </row>
    <row r="20" spans="1:4" x14ac:dyDescent="0.15">
      <c r="A20" s="27"/>
      <c r="B20" s="27"/>
      <c r="C20" s="112"/>
      <c r="D20" s="28"/>
    </row>
    <row r="21" spans="1:4" x14ac:dyDescent="0.15">
      <c r="A21" s="27"/>
      <c r="B21" s="27"/>
      <c r="C21" s="112"/>
      <c r="D21" s="28"/>
    </row>
    <row r="22" spans="1:4" x14ac:dyDescent="0.15">
      <c r="A22" s="27"/>
      <c r="B22" s="27"/>
      <c r="C22" s="112"/>
      <c r="D22" s="28"/>
    </row>
    <row r="23" spans="1:4" x14ac:dyDescent="0.15">
      <c r="A23" s="27"/>
      <c r="B23" s="27"/>
      <c r="C23" s="112"/>
      <c r="D23" s="28"/>
    </row>
    <row r="24" spans="1:4" x14ac:dyDescent="0.15">
      <c r="A24" s="27"/>
      <c r="B24" s="27"/>
      <c r="C24" s="112"/>
      <c r="D24" s="28"/>
    </row>
    <row r="25" spans="1:4" x14ac:dyDescent="0.15">
      <c r="A25" s="27"/>
      <c r="B25" s="27"/>
      <c r="C25" s="112"/>
      <c r="D25" s="28"/>
    </row>
    <row r="26" spans="1:4" x14ac:dyDescent="0.15">
      <c r="A26" s="27"/>
      <c r="B26" s="27"/>
      <c r="C26" s="112"/>
      <c r="D26" s="28"/>
    </row>
    <row r="27" spans="1:4" x14ac:dyDescent="0.15">
      <c r="A27" s="27"/>
      <c r="B27" s="27"/>
      <c r="C27" s="112"/>
      <c r="D27" s="28"/>
    </row>
    <row r="28" spans="1:4" x14ac:dyDescent="0.15">
      <c r="A28" s="27"/>
      <c r="B28" s="27"/>
      <c r="C28" s="112"/>
      <c r="D28" s="28"/>
    </row>
    <row r="29" spans="1:4" x14ac:dyDescent="0.15">
      <c r="A29" s="27"/>
      <c r="B29" s="27"/>
      <c r="C29" s="112"/>
      <c r="D29" s="28"/>
    </row>
    <row r="30" spans="1:4" x14ac:dyDescent="0.15">
      <c r="A30" s="27"/>
      <c r="B30" s="27"/>
      <c r="C30" s="112"/>
      <c r="D30" s="28"/>
    </row>
    <row r="31" spans="1:4" x14ac:dyDescent="0.15">
      <c r="A31" s="27"/>
      <c r="B31" s="27"/>
      <c r="C31" s="112"/>
      <c r="D31" s="28"/>
    </row>
    <row r="32" spans="1:4" x14ac:dyDescent="0.15">
      <c r="A32" s="27"/>
      <c r="B32" s="27"/>
      <c r="C32" s="112"/>
      <c r="D32" s="28"/>
    </row>
    <row r="33" spans="1:4" x14ac:dyDescent="0.15">
      <c r="A33" s="27"/>
      <c r="B33" s="27"/>
      <c r="C33" s="112"/>
      <c r="D33" s="28"/>
    </row>
    <row r="34" spans="1:4" x14ac:dyDescent="0.15">
      <c r="A34" s="27"/>
      <c r="B34" s="27"/>
      <c r="C34" s="112"/>
      <c r="D34" s="28"/>
    </row>
    <row r="35" spans="1:4" x14ac:dyDescent="0.15">
      <c r="A35" s="27"/>
      <c r="B35" s="27"/>
      <c r="C35" s="112"/>
      <c r="D35" s="28"/>
    </row>
    <row r="36" spans="1:4" x14ac:dyDescent="0.15">
      <c r="A36" s="27"/>
      <c r="B36" s="27"/>
      <c r="C36" s="112"/>
      <c r="D36" s="28"/>
    </row>
    <row r="37" spans="1:4" x14ac:dyDescent="0.15">
      <c r="A37" s="27"/>
      <c r="B37" s="27"/>
      <c r="C37" s="112"/>
      <c r="D37" s="28"/>
    </row>
    <row r="38" spans="1:4" x14ac:dyDescent="0.15">
      <c r="A38" s="27"/>
      <c r="B38" s="27"/>
      <c r="C38" s="112"/>
      <c r="D38" s="28"/>
    </row>
    <row r="39" spans="1:4" x14ac:dyDescent="0.15">
      <c r="A39" s="27"/>
      <c r="B39" s="27"/>
      <c r="C39" s="112"/>
      <c r="D39" s="28"/>
    </row>
    <row r="40" spans="1:4" x14ac:dyDescent="0.15">
      <c r="A40" s="27"/>
      <c r="B40" s="27"/>
      <c r="C40" s="112"/>
      <c r="D40" s="28"/>
    </row>
    <row r="41" spans="1:4" x14ac:dyDescent="0.15">
      <c r="A41" s="27"/>
      <c r="B41" s="27"/>
      <c r="C41" s="112"/>
      <c r="D41" s="28"/>
    </row>
    <row r="42" spans="1:4" x14ac:dyDescent="0.15">
      <c r="A42" s="27"/>
      <c r="B42" s="27"/>
      <c r="C42" s="112"/>
      <c r="D42" s="28"/>
    </row>
    <row r="43" spans="1:4" x14ac:dyDescent="0.15">
      <c r="A43" s="27"/>
      <c r="B43" s="27"/>
      <c r="C43" s="112"/>
      <c r="D43" s="28"/>
    </row>
    <row r="44" spans="1:4" x14ac:dyDescent="0.15">
      <c r="A44" s="27"/>
      <c r="B44" s="27"/>
      <c r="C44" s="112"/>
      <c r="D44" s="28"/>
    </row>
    <row r="45" spans="1:4" x14ac:dyDescent="0.15">
      <c r="A45" s="27"/>
      <c r="B45" s="27"/>
      <c r="C45" s="112"/>
      <c r="D45" s="28"/>
    </row>
    <row r="46" spans="1:4" x14ac:dyDescent="0.15">
      <c r="A46" s="27"/>
      <c r="B46" s="27"/>
      <c r="C46" s="112"/>
      <c r="D46" s="28"/>
    </row>
    <row r="47" spans="1:4" x14ac:dyDescent="0.15">
      <c r="A47" s="27"/>
      <c r="B47" s="27"/>
      <c r="C47" s="112"/>
      <c r="D47" s="28"/>
    </row>
    <row r="48" spans="1:4" x14ac:dyDescent="0.15">
      <c r="A48" s="27"/>
      <c r="B48" s="27"/>
      <c r="C48" s="112"/>
      <c r="D48" s="28"/>
    </row>
    <row r="49" spans="1:4" x14ac:dyDescent="0.15">
      <c r="A49" s="27"/>
      <c r="B49" s="27"/>
      <c r="C49" s="112"/>
      <c r="D49" s="28"/>
    </row>
    <row r="50" spans="1:4" x14ac:dyDescent="0.15">
      <c r="A50" s="27"/>
      <c r="B50" s="27"/>
      <c r="C50" s="112"/>
      <c r="D50" s="28"/>
    </row>
    <row r="51" spans="1:4" x14ac:dyDescent="0.15">
      <c r="A51" s="27"/>
      <c r="B51" s="27"/>
      <c r="C51" s="112"/>
      <c r="D51" s="28"/>
    </row>
    <row r="52" spans="1:4" x14ac:dyDescent="0.15">
      <c r="A52" s="27"/>
      <c r="B52" s="27"/>
      <c r="C52" s="112"/>
      <c r="D52" s="28"/>
    </row>
    <row r="53" spans="1:4" x14ac:dyDescent="0.15">
      <c r="A53" s="27"/>
      <c r="B53" s="27"/>
      <c r="C53" s="112"/>
      <c r="D53" s="28"/>
    </row>
    <row r="54" spans="1:4" x14ac:dyDescent="0.15">
      <c r="A54" s="27"/>
      <c r="B54" s="27"/>
      <c r="C54" s="112"/>
      <c r="D54" s="28"/>
    </row>
    <row r="55" spans="1:4" x14ac:dyDescent="0.15">
      <c r="A55" s="27"/>
      <c r="B55" s="27"/>
      <c r="C55" s="112"/>
      <c r="D55" s="28"/>
    </row>
    <row r="56" spans="1:4" x14ac:dyDescent="0.15">
      <c r="A56" s="27"/>
      <c r="B56" s="27"/>
      <c r="C56" s="112"/>
      <c r="D56" s="28"/>
    </row>
    <row r="57" spans="1:4" x14ac:dyDescent="0.15">
      <c r="A57" s="27"/>
      <c r="B57" s="27"/>
      <c r="C57" s="112"/>
      <c r="D57" s="28"/>
    </row>
    <row r="58" spans="1:4" x14ac:dyDescent="0.15">
      <c r="A58" s="27"/>
      <c r="B58" s="27"/>
      <c r="C58" s="112"/>
      <c r="D58" s="28"/>
    </row>
    <row r="59" spans="1:4" x14ac:dyDescent="0.15">
      <c r="A59" s="27"/>
      <c r="B59" s="27"/>
      <c r="C59" s="112"/>
      <c r="D59" s="28"/>
    </row>
    <row r="60" spans="1:4" x14ac:dyDescent="0.15">
      <c r="A60" s="27"/>
      <c r="B60" s="27"/>
      <c r="C60" s="112"/>
      <c r="D60" s="28"/>
    </row>
    <row r="61" spans="1:4" x14ac:dyDescent="0.15">
      <c r="A61" s="27"/>
      <c r="B61" s="27"/>
      <c r="C61" s="112"/>
      <c r="D61" s="28"/>
    </row>
    <row r="62" spans="1:4" x14ac:dyDescent="0.15">
      <c r="A62" s="27"/>
      <c r="B62" s="27"/>
      <c r="C62" s="112"/>
      <c r="D62" s="28"/>
    </row>
    <row r="63" spans="1:4" x14ac:dyDescent="0.15">
      <c r="A63" s="27"/>
      <c r="B63" s="27"/>
      <c r="C63" s="112"/>
      <c r="D63" s="28"/>
    </row>
    <row r="64" spans="1:4" x14ac:dyDescent="0.15">
      <c r="A64" s="27"/>
      <c r="B64" s="27"/>
      <c r="C64" s="112"/>
      <c r="D64" s="28"/>
    </row>
    <row r="65" spans="1:4" x14ac:dyDescent="0.15">
      <c r="A65" s="27"/>
      <c r="B65" s="27"/>
      <c r="C65" s="112"/>
      <c r="D65" s="28"/>
    </row>
    <row r="66" spans="1:4" x14ac:dyDescent="0.15">
      <c r="A66" s="27"/>
      <c r="B66" s="27"/>
      <c r="C66" s="112"/>
      <c r="D66" s="28"/>
    </row>
    <row r="67" spans="1:4" x14ac:dyDescent="0.15">
      <c r="A67" s="27"/>
      <c r="B67" s="27"/>
      <c r="C67" s="112"/>
      <c r="D67" s="28"/>
    </row>
    <row r="68" spans="1:4" x14ac:dyDescent="0.15">
      <c r="A68" s="27"/>
      <c r="B68" s="27"/>
      <c r="C68" s="112"/>
      <c r="D68" s="28"/>
    </row>
  </sheetData>
  <sheetProtection sheet="1" objects="1" scenarios="1"/>
  <phoneticPr fontId="2"/>
  <dataValidations count="1">
    <dataValidation type="list" allowBlank="1" showInputMessage="1" showErrorMessage="1" sqref="A6:A68">
      <formula1>"初回申請,変更1回目,変更2回目,変更3回目"</formula1>
    </dataValidation>
  </dataValidations>
  <pageMargins left="0.70866141732283472" right="0.70866141732283472" top="0.74803149606299213" bottom="0.74803149606299213" header="0.31496062992125984" footer="0.31496062992125984"/>
  <pageSetup paperSize="9" scale="85"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69"/>
  <sheetViews>
    <sheetView view="pageBreakPreview" zoomScale="70" zoomScaleNormal="100" zoomScaleSheetLayoutView="70" workbookViewId="0">
      <selection activeCell="D4" sqref="D4"/>
    </sheetView>
  </sheetViews>
  <sheetFormatPr defaultRowHeight="13.5" x14ac:dyDescent="0.15"/>
  <cols>
    <col min="1" max="1" width="11" bestFit="1" customWidth="1"/>
    <col min="2" max="2" width="8.125" customWidth="1"/>
    <col min="3" max="3" width="22.25" customWidth="1"/>
    <col min="4" max="4" width="57.625" customWidth="1"/>
    <col min="5" max="5" width="16.625" style="1" customWidth="1"/>
    <col min="6" max="6" width="28.5" bestFit="1" customWidth="1"/>
    <col min="7" max="7" width="11.625" bestFit="1" customWidth="1"/>
  </cols>
  <sheetData>
    <row r="1" spans="1:5" ht="19.899999999999999" customHeight="1" x14ac:dyDescent="0.15">
      <c r="A1" t="s">
        <v>113</v>
      </c>
      <c r="D1" t="str">
        <f>IF(AND(COUNTIF(C:C,"簡易病室本体")=0,COUNTIF(C:C,"付帯備品")&gt;0),"付帯備品のみの申請はできません","")</f>
        <v/>
      </c>
    </row>
    <row r="2" spans="1:5" ht="19.899999999999999" customHeight="1" x14ac:dyDescent="0.15">
      <c r="A2" t="str">
        <f>IF('計画書1-1a'!B7="","",'計画書1-1a'!B7)</f>
        <v/>
      </c>
    </row>
    <row r="3" spans="1:5" s="2" customFormat="1" ht="19.899999999999999" customHeight="1" x14ac:dyDescent="0.15">
      <c r="A3" s="63" t="s">
        <v>92</v>
      </c>
      <c r="B3" s="6" t="s">
        <v>123</v>
      </c>
      <c r="C3" s="6" t="s">
        <v>1</v>
      </c>
      <c r="D3" s="6" t="s">
        <v>26</v>
      </c>
      <c r="E3" s="7" t="s">
        <v>3</v>
      </c>
    </row>
    <row r="4" spans="1:5" x14ac:dyDescent="0.15">
      <c r="A4" s="27"/>
      <c r="B4" s="27"/>
      <c r="C4" s="30"/>
      <c r="D4" s="30"/>
      <c r="E4" s="28"/>
    </row>
    <row r="5" spans="1:5" x14ac:dyDescent="0.15">
      <c r="A5" s="27"/>
      <c r="B5" s="27"/>
      <c r="C5" s="30"/>
      <c r="D5" s="30"/>
      <c r="E5" s="28"/>
    </row>
    <row r="6" spans="1:5" x14ac:dyDescent="0.15">
      <c r="A6" s="27"/>
      <c r="B6" s="27"/>
      <c r="C6" s="30"/>
      <c r="D6" s="30"/>
      <c r="E6" s="28"/>
    </row>
    <row r="7" spans="1:5" x14ac:dyDescent="0.15">
      <c r="A7" s="27"/>
      <c r="B7" s="27"/>
      <c r="C7" s="30"/>
      <c r="D7" s="30"/>
      <c r="E7" s="28"/>
    </row>
    <row r="8" spans="1:5" x14ac:dyDescent="0.15">
      <c r="A8" s="27"/>
      <c r="B8" s="27"/>
      <c r="C8" s="30"/>
      <c r="D8" s="30"/>
      <c r="E8" s="28"/>
    </row>
    <row r="9" spans="1:5" x14ac:dyDescent="0.15">
      <c r="A9" s="27"/>
      <c r="B9" s="27"/>
      <c r="C9" s="30"/>
      <c r="D9" s="30"/>
      <c r="E9" s="28"/>
    </row>
    <row r="10" spans="1:5" x14ac:dyDescent="0.15">
      <c r="A10" s="27"/>
      <c r="B10" s="27"/>
      <c r="C10" s="30"/>
      <c r="D10" s="30"/>
      <c r="E10" s="28"/>
    </row>
    <row r="11" spans="1:5" x14ac:dyDescent="0.15">
      <c r="A11" s="27"/>
      <c r="B11" s="27"/>
      <c r="C11" s="30"/>
      <c r="D11" s="30"/>
      <c r="E11" s="28"/>
    </row>
    <row r="12" spans="1:5" x14ac:dyDescent="0.15">
      <c r="A12" s="27"/>
      <c r="B12" s="27"/>
      <c r="C12" s="30"/>
      <c r="D12" s="30"/>
      <c r="E12" s="28"/>
    </row>
    <row r="13" spans="1:5" x14ac:dyDescent="0.15">
      <c r="A13" s="27"/>
      <c r="B13" s="27"/>
      <c r="C13" s="30"/>
      <c r="D13" s="30"/>
      <c r="E13" s="28"/>
    </row>
    <row r="14" spans="1:5" x14ac:dyDescent="0.15">
      <c r="A14" s="27"/>
      <c r="B14" s="27"/>
      <c r="C14" s="30"/>
      <c r="D14" s="30"/>
      <c r="E14" s="28"/>
    </row>
    <row r="15" spans="1:5" x14ac:dyDescent="0.15">
      <c r="A15" s="27"/>
      <c r="B15" s="27"/>
      <c r="C15" s="30"/>
      <c r="D15" s="30"/>
      <c r="E15" s="28"/>
    </row>
    <row r="16" spans="1:5" x14ac:dyDescent="0.15">
      <c r="A16" s="27"/>
      <c r="B16" s="27"/>
      <c r="C16" s="30"/>
      <c r="D16" s="30"/>
      <c r="E16" s="28"/>
    </row>
    <row r="17" spans="1:5" x14ac:dyDescent="0.15">
      <c r="A17" s="27"/>
      <c r="B17" s="27"/>
      <c r="C17" s="30"/>
      <c r="D17" s="30"/>
      <c r="E17" s="28"/>
    </row>
    <row r="18" spans="1:5" x14ac:dyDescent="0.15">
      <c r="A18" s="27"/>
      <c r="B18" s="27"/>
      <c r="C18" s="30"/>
      <c r="D18" s="30"/>
      <c r="E18" s="28"/>
    </row>
    <row r="19" spans="1:5" x14ac:dyDescent="0.15">
      <c r="A19" s="27"/>
      <c r="B19" s="27"/>
      <c r="C19" s="30"/>
      <c r="D19" s="30"/>
      <c r="E19" s="28"/>
    </row>
    <row r="20" spans="1:5" x14ac:dyDescent="0.15">
      <c r="A20" s="27"/>
      <c r="B20" s="27"/>
      <c r="C20" s="30"/>
      <c r="D20" s="30"/>
      <c r="E20" s="28"/>
    </row>
    <row r="21" spans="1:5" x14ac:dyDescent="0.15">
      <c r="A21" s="27"/>
      <c r="B21" s="27"/>
      <c r="C21" s="30"/>
      <c r="D21" s="30"/>
      <c r="E21" s="28"/>
    </row>
    <row r="22" spans="1:5" x14ac:dyDescent="0.15">
      <c r="A22" s="27"/>
      <c r="B22" s="27"/>
      <c r="C22" s="30"/>
      <c r="D22" s="30"/>
      <c r="E22" s="28"/>
    </row>
    <row r="23" spans="1:5" x14ac:dyDescent="0.15">
      <c r="A23" s="27"/>
      <c r="B23" s="27"/>
      <c r="C23" s="30"/>
      <c r="D23" s="30"/>
      <c r="E23" s="28"/>
    </row>
    <row r="24" spans="1:5" x14ac:dyDescent="0.15">
      <c r="A24" s="27"/>
      <c r="B24" s="27"/>
      <c r="C24" s="30"/>
      <c r="D24" s="30"/>
      <c r="E24" s="28"/>
    </row>
    <row r="25" spans="1:5" x14ac:dyDescent="0.15">
      <c r="A25" s="27"/>
      <c r="B25" s="27"/>
      <c r="C25" s="30"/>
      <c r="D25" s="30"/>
      <c r="E25" s="28"/>
    </row>
    <row r="26" spans="1:5" x14ac:dyDescent="0.15">
      <c r="A26" s="27"/>
      <c r="B26" s="27"/>
      <c r="C26" s="30"/>
      <c r="D26" s="30"/>
      <c r="E26" s="28"/>
    </row>
    <row r="27" spans="1:5" x14ac:dyDescent="0.15">
      <c r="A27" s="27"/>
      <c r="B27" s="27"/>
      <c r="C27" s="30"/>
      <c r="D27" s="30"/>
      <c r="E27" s="28"/>
    </row>
    <row r="28" spans="1:5" x14ac:dyDescent="0.15">
      <c r="A28" s="27"/>
      <c r="B28" s="27"/>
      <c r="C28" s="30"/>
      <c r="D28" s="30"/>
      <c r="E28" s="28"/>
    </row>
    <row r="29" spans="1:5" x14ac:dyDescent="0.15">
      <c r="A29" s="27"/>
      <c r="B29" s="27"/>
      <c r="C29" s="30"/>
      <c r="D29" s="30"/>
      <c r="E29" s="28"/>
    </row>
    <row r="30" spans="1:5" x14ac:dyDescent="0.15">
      <c r="A30" s="27"/>
      <c r="B30" s="27"/>
      <c r="C30" s="30"/>
      <c r="D30" s="30"/>
      <c r="E30" s="28"/>
    </row>
    <row r="31" spans="1:5" x14ac:dyDescent="0.15">
      <c r="A31" s="27"/>
      <c r="B31" s="27"/>
      <c r="C31" s="30"/>
      <c r="D31" s="30"/>
      <c r="E31" s="28"/>
    </row>
    <row r="32" spans="1:5" x14ac:dyDescent="0.15">
      <c r="A32" s="27"/>
      <c r="B32" s="27"/>
      <c r="C32" s="30"/>
      <c r="D32" s="30"/>
      <c r="E32" s="28"/>
    </row>
    <row r="33" spans="1:5" x14ac:dyDescent="0.15">
      <c r="A33" s="27"/>
      <c r="B33" s="27"/>
      <c r="C33" s="30"/>
      <c r="D33" s="30"/>
      <c r="E33" s="28"/>
    </row>
    <row r="34" spans="1:5" x14ac:dyDescent="0.15">
      <c r="A34" s="27"/>
      <c r="B34" s="27"/>
      <c r="C34" s="30"/>
      <c r="D34" s="30"/>
      <c r="E34" s="28"/>
    </row>
    <row r="35" spans="1:5" x14ac:dyDescent="0.15">
      <c r="A35" s="27"/>
      <c r="B35" s="27"/>
      <c r="C35" s="30"/>
      <c r="D35" s="30"/>
      <c r="E35" s="28"/>
    </row>
    <row r="36" spans="1:5" x14ac:dyDescent="0.15">
      <c r="A36" s="27"/>
      <c r="B36" s="27"/>
      <c r="C36" s="30"/>
      <c r="D36" s="30"/>
      <c r="E36" s="28"/>
    </row>
    <row r="37" spans="1:5" x14ac:dyDescent="0.15">
      <c r="A37" s="27"/>
      <c r="B37" s="27"/>
      <c r="C37" s="30"/>
      <c r="D37" s="30"/>
      <c r="E37" s="28"/>
    </row>
    <row r="38" spans="1:5" x14ac:dyDescent="0.15">
      <c r="A38" s="27"/>
      <c r="B38" s="27"/>
      <c r="C38" s="30"/>
      <c r="D38" s="30"/>
      <c r="E38" s="28"/>
    </row>
    <row r="39" spans="1:5" x14ac:dyDescent="0.15">
      <c r="A39" s="27"/>
      <c r="B39" s="27"/>
      <c r="C39" s="30"/>
      <c r="D39" s="30"/>
      <c r="E39" s="28"/>
    </row>
    <row r="40" spans="1:5" x14ac:dyDescent="0.15">
      <c r="A40" s="27"/>
      <c r="B40" s="27"/>
      <c r="C40" s="30"/>
      <c r="D40" s="30"/>
      <c r="E40" s="28"/>
    </row>
    <row r="41" spans="1:5" x14ac:dyDescent="0.15">
      <c r="A41" s="27"/>
      <c r="B41" s="27"/>
      <c r="C41" s="30"/>
      <c r="D41" s="30"/>
      <c r="E41" s="28"/>
    </row>
    <row r="42" spans="1:5" x14ac:dyDescent="0.15">
      <c r="A42" s="27"/>
      <c r="B42" s="27"/>
      <c r="C42" s="30"/>
      <c r="D42" s="30"/>
      <c r="E42" s="28"/>
    </row>
    <row r="43" spans="1:5" x14ac:dyDescent="0.15">
      <c r="A43" s="27"/>
      <c r="B43" s="27"/>
      <c r="C43" s="30"/>
      <c r="D43" s="30"/>
      <c r="E43" s="28"/>
    </row>
    <row r="44" spans="1:5" x14ac:dyDescent="0.15">
      <c r="A44" s="27"/>
      <c r="B44" s="27"/>
      <c r="C44" s="30"/>
      <c r="D44" s="30"/>
      <c r="E44" s="28"/>
    </row>
    <row r="45" spans="1:5" x14ac:dyDescent="0.15">
      <c r="A45" s="27"/>
      <c r="B45" s="27"/>
      <c r="C45" s="30"/>
      <c r="D45" s="30"/>
      <c r="E45" s="28"/>
    </row>
    <row r="46" spans="1:5" x14ac:dyDescent="0.15">
      <c r="A46" s="27"/>
      <c r="B46" s="27"/>
      <c r="C46" s="30"/>
      <c r="D46" s="30"/>
      <c r="E46" s="28"/>
    </row>
    <row r="47" spans="1:5" x14ac:dyDescent="0.15">
      <c r="A47" s="27"/>
      <c r="B47" s="27"/>
      <c r="C47" s="30"/>
      <c r="D47" s="30"/>
      <c r="E47" s="28"/>
    </row>
    <row r="48" spans="1:5" x14ac:dyDescent="0.15">
      <c r="A48" s="27"/>
      <c r="B48" s="27"/>
      <c r="C48" s="30"/>
      <c r="D48" s="30"/>
      <c r="E48" s="28"/>
    </row>
    <row r="49" spans="1:5" x14ac:dyDescent="0.15">
      <c r="A49" s="27"/>
      <c r="B49" s="27"/>
      <c r="C49" s="30"/>
      <c r="D49" s="30"/>
      <c r="E49" s="28"/>
    </row>
    <row r="50" spans="1:5" x14ac:dyDescent="0.15">
      <c r="A50" s="27"/>
      <c r="B50" s="27"/>
      <c r="C50" s="30"/>
      <c r="D50" s="30"/>
      <c r="E50" s="28"/>
    </row>
    <row r="51" spans="1:5" x14ac:dyDescent="0.15">
      <c r="A51" s="27"/>
      <c r="B51" s="27"/>
      <c r="C51" s="30"/>
      <c r="D51" s="30"/>
      <c r="E51" s="28"/>
    </row>
    <row r="52" spans="1:5" x14ac:dyDescent="0.15">
      <c r="A52" s="27"/>
      <c r="B52" s="27"/>
      <c r="C52" s="30"/>
      <c r="D52" s="30"/>
      <c r="E52" s="28"/>
    </row>
    <row r="53" spans="1:5" x14ac:dyDescent="0.15">
      <c r="A53" s="27"/>
      <c r="B53" s="27"/>
      <c r="C53" s="30"/>
      <c r="D53" s="30"/>
      <c r="E53" s="28"/>
    </row>
    <row r="54" spans="1:5" x14ac:dyDescent="0.15">
      <c r="A54" s="27"/>
      <c r="B54" s="27"/>
      <c r="C54" s="30"/>
      <c r="D54" s="30"/>
      <c r="E54" s="28"/>
    </row>
    <row r="55" spans="1:5" x14ac:dyDescent="0.15">
      <c r="A55" s="27"/>
      <c r="B55" s="27"/>
      <c r="C55" s="30"/>
      <c r="D55" s="30"/>
      <c r="E55" s="28"/>
    </row>
    <row r="56" spans="1:5" x14ac:dyDescent="0.15">
      <c r="A56" s="27"/>
      <c r="B56" s="27"/>
      <c r="C56" s="30"/>
      <c r="D56" s="30"/>
      <c r="E56" s="28"/>
    </row>
    <row r="57" spans="1:5" x14ac:dyDescent="0.15">
      <c r="A57" s="27"/>
      <c r="B57" s="27"/>
      <c r="C57" s="30"/>
      <c r="D57" s="30"/>
      <c r="E57" s="28"/>
    </row>
    <row r="58" spans="1:5" x14ac:dyDescent="0.15">
      <c r="A58" s="27"/>
      <c r="B58" s="27"/>
      <c r="C58" s="30"/>
      <c r="D58" s="30"/>
      <c r="E58" s="28"/>
    </row>
    <row r="59" spans="1:5" x14ac:dyDescent="0.15">
      <c r="A59" s="27"/>
      <c r="B59" s="27"/>
      <c r="C59" s="30"/>
      <c r="D59" s="30"/>
      <c r="E59" s="28"/>
    </row>
    <row r="60" spans="1:5" x14ac:dyDescent="0.15">
      <c r="A60" s="27"/>
      <c r="B60" s="27"/>
      <c r="C60" s="30"/>
      <c r="D60" s="30"/>
      <c r="E60" s="28"/>
    </row>
    <row r="61" spans="1:5" x14ac:dyDescent="0.15">
      <c r="A61" s="27"/>
      <c r="B61" s="27"/>
      <c r="C61" s="30"/>
      <c r="D61" s="30"/>
      <c r="E61" s="28"/>
    </row>
    <row r="62" spans="1:5" x14ac:dyDescent="0.15">
      <c r="A62" s="27"/>
      <c r="B62" s="27"/>
      <c r="C62" s="30"/>
      <c r="D62" s="30"/>
      <c r="E62" s="28"/>
    </row>
    <row r="63" spans="1:5" x14ac:dyDescent="0.15">
      <c r="A63" s="27"/>
      <c r="B63" s="27"/>
      <c r="C63" s="30"/>
      <c r="D63" s="30"/>
      <c r="E63" s="28"/>
    </row>
    <row r="64" spans="1:5" x14ac:dyDescent="0.15">
      <c r="A64" s="27"/>
      <c r="B64" s="27"/>
      <c r="C64" s="30"/>
      <c r="D64" s="30"/>
      <c r="E64" s="28"/>
    </row>
    <row r="65" spans="1:5" x14ac:dyDescent="0.15">
      <c r="A65" s="27"/>
      <c r="B65" s="27"/>
      <c r="C65" s="30"/>
      <c r="D65" s="30"/>
      <c r="E65" s="28"/>
    </row>
    <row r="66" spans="1:5" x14ac:dyDescent="0.15">
      <c r="A66" s="27"/>
      <c r="B66" s="27"/>
      <c r="C66" s="30"/>
      <c r="D66" s="30"/>
      <c r="E66" s="28"/>
    </row>
    <row r="67" spans="1:5" x14ac:dyDescent="0.15">
      <c r="A67" s="27"/>
      <c r="B67" s="27"/>
      <c r="C67" s="30"/>
      <c r="D67" s="30"/>
      <c r="E67" s="28"/>
    </row>
    <row r="68" spans="1:5" x14ac:dyDescent="0.15">
      <c r="A68" s="27"/>
      <c r="B68" s="27"/>
      <c r="C68" s="30"/>
      <c r="D68" s="30"/>
      <c r="E68" s="28"/>
    </row>
    <row r="69" spans="1:5" x14ac:dyDescent="0.15">
      <c r="A69" s="27"/>
      <c r="B69" s="27"/>
      <c r="C69" s="30"/>
      <c r="D69" s="30"/>
      <c r="E69" s="28"/>
    </row>
  </sheetData>
  <sheetProtection sheet="1" objects="1" scenarios="1"/>
  <phoneticPr fontId="2"/>
  <conditionalFormatting sqref="D1 C4:C69">
    <cfRule type="expression" dxfId="11" priority="1">
      <formula>$D$1&lt;&gt;""</formula>
    </cfRule>
  </conditionalFormatting>
  <dataValidations count="2">
    <dataValidation type="list" allowBlank="1" showInputMessage="1" showErrorMessage="1" sqref="C4:C69">
      <formula1>"簡易病室本体,付帯備品"</formula1>
    </dataValidation>
    <dataValidation type="list" allowBlank="1" showInputMessage="1" showErrorMessage="1" sqref="A4:A69">
      <formula1>"初回申請,変更1回目,変更2回目,変更3回目"</formula1>
    </dataValidation>
  </dataValidations>
  <pageMargins left="0.70866141732283472" right="0.70866141732283472" top="0.74803149606299213" bottom="0.74803149606299213" header="0.31496062992125984" footer="0.31496062992125984"/>
  <pageSetup paperSize="9" scale="77"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86"/>
  <sheetViews>
    <sheetView view="pageBreakPreview" zoomScale="70" zoomScaleNormal="100" zoomScaleSheetLayoutView="70" workbookViewId="0">
      <selection activeCell="D5" sqref="D5"/>
    </sheetView>
  </sheetViews>
  <sheetFormatPr defaultRowHeight="13.5" x14ac:dyDescent="0.15"/>
  <cols>
    <col min="1" max="1" width="11" bestFit="1" customWidth="1"/>
    <col min="2" max="2" width="8.125" customWidth="1"/>
    <col min="3" max="3" width="37.125" bestFit="1" customWidth="1"/>
    <col min="4" max="4" width="60.5" customWidth="1"/>
    <col min="5" max="5" width="16.625" style="1" customWidth="1"/>
    <col min="6" max="7" width="17.875" style="1" customWidth="1"/>
    <col min="8" max="8" width="28.5" bestFit="1" customWidth="1"/>
    <col min="9" max="9" width="11.625" bestFit="1" customWidth="1"/>
  </cols>
  <sheetData>
    <row r="1" spans="1:8" ht="19.899999999999999" customHeight="1" x14ac:dyDescent="0.15">
      <c r="A1" t="s">
        <v>114</v>
      </c>
      <c r="G1" s="74"/>
    </row>
    <row r="2" spans="1:8" ht="19.899999999999999" customHeight="1" x14ac:dyDescent="0.15">
      <c r="A2" t="str">
        <f>IF('計画書1-1a'!B7="","",'計画書1-1a'!B7)</f>
        <v/>
      </c>
      <c r="F2" s="130">
        <f>MIN(905000,SUMIF(C:C,"HEPAフィルター付空気清浄機",E:E))</f>
        <v>0</v>
      </c>
      <c r="G2" s="130"/>
      <c r="H2" s="93"/>
    </row>
    <row r="3" spans="1:8" ht="19.899999999999999" customHeight="1" x14ac:dyDescent="0.15">
      <c r="F3" s="129">
        <f>MIN(4320000*'計画書1-1a'!B28,SUMIF(C:C,"簡易陰圧装置",E:E))</f>
        <v>0</v>
      </c>
      <c r="G3" s="129"/>
    </row>
    <row r="4" spans="1:8" s="2" customFormat="1" ht="27" x14ac:dyDescent="0.15">
      <c r="A4" s="63" t="s">
        <v>92</v>
      </c>
      <c r="B4" s="6" t="s">
        <v>123</v>
      </c>
      <c r="C4" s="6" t="s">
        <v>1</v>
      </c>
      <c r="D4" s="6" t="s">
        <v>26</v>
      </c>
      <c r="E4" s="7" t="s">
        <v>3</v>
      </c>
      <c r="F4" s="8" t="s">
        <v>2</v>
      </c>
      <c r="G4" s="8" t="s">
        <v>0</v>
      </c>
    </row>
    <row r="5" spans="1:8" x14ac:dyDescent="0.15">
      <c r="A5" s="27"/>
      <c r="B5" s="27"/>
      <c r="C5" s="30"/>
      <c r="D5" s="30"/>
      <c r="E5" s="28"/>
      <c r="F5" s="3" t="str">
        <f>+IF(C5="","",IF(C5="人工呼吸器",5000000,IF(C5="簡易陰圧装置","1病床4,320,000",IF(C5="簡易ベッド",51400,IF(C5="体外式膜型人工肺",21000000,IF(C5="HEPAフィルター付空気清浄機","1施設905,000",IF(C5="HEPAフィルター付パーティション",205000)))))))</f>
        <v/>
      </c>
      <c r="G5" s="4" t="str">
        <f t="shared" ref="G5:G36" si="0">IF(E5="","",IF(OR(C5="HEPAフィルター付空気清浄機",C5="簡易陰圧装置"),"上記のとおり",MIN(E5,F5)))</f>
        <v/>
      </c>
    </row>
    <row r="6" spans="1:8" x14ac:dyDescent="0.15">
      <c r="A6" s="27"/>
      <c r="B6" s="27"/>
      <c r="C6" s="30"/>
      <c r="D6" s="30"/>
      <c r="E6" s="28"/>
      <c r="F6" s="3" t="str">
        <f t="shared" ref="F6:F69" si="1">+IF(C6="","",IF(C6="人工呼吸器",5000000,IF(C6="簡易陰圧装置","1病床4,320,000",IF(C6="簡易ベッド",51400,IF(C6="体外式膜型人工肺",21000000,IF(C6="HEPAフィルター付空気清浄機","1施設905,000",IF(C6="HEPAフィルター付パーティション",205000)))))))</f>
        <v/>
      </c>
      <c r="G6" s="4" t="str">
        <f t="shared" si="0"/>
        <v/>
      </c>
    </row>
    <row r="7" spans="1:8" x14ac:dyDescent="0.15">
      <c r="A7" s="27"/>
      <c r="B7" s="27"/>
      <c r="C7" s="30"/>
      <c r="D7" s="30"/>
      <c r="E7" s="28"/>
      <c r="F7" s="3" t="str">
        <f t="shared" si="1"/>
        <v/>
      </c>
      <c r="G7" s="4" t="str">
        <f t="shared" si="0"/>
        <v/>
      </c>
    </row>
    <row r="8" spans="1:8" x14ac:dyDescent="0.15">
      <c r="A8" s="27"/>
      <c r="B8" s="27"/>
      <c r="C8" s="30"/>
      <c r="D8" s="30"/>
      <c r="E8" s="28"/>
      <c r="F8" s="3" t="str">
        <f t="shared" si="1"/>
        <v/>
      </c>
      <c r="G8" s="4" t="str">
        <f t="shared" si="0"/>
        <v/>
      </c>
    </row>
    <row r="9" spans="1:8" x14ac:dyDescent="0.15">
      <c r="A9" s="27"/>
      <c r="B9" s="27"/>
      <c r="C9" s="30"/>
      <c r="D9" s="30"/>
      <c r="E9" s="28"/>
      <c r="F9" s="3" t="str">
        <f t="shared" si="1"/>
        <v/>
      </c>
      <c r="G9" s="4" t="str">
        <f t="shared" si="0"/>
        <v/>
      </c>
    </row>
    <row r="10" spans="1:8" x14ac:dyDescent="0.15">
      <c r="A10" s="27"/>
      <c r="B10" s="27"/>
      <c r="C10" s="30"/>
      <c r="D10" s="30"/>
      <c r="E10" s="28"/>
      <c r="F10" s="3" t="str">
        <f t="shared" si="1"/>
        <v/>
      </c>
      <c r="G10" s="4" t="str">
        <f t="shared" si="0"/>
        <v/>
      </c>
    </row>
    <row r="11" spans="1:8" x14ac:dyDescent="0.15">
      <c r="A11" s="27"/>
      <c r="B11" s="27"/>
      <c r="C11" s="30"/>
      <c r="D11" s="30"/>
      <c r="E11" s="28"/>
      <c r="F11" s="3" t="str">
        <f t="shared" si="1"/>
        <v/>
      </c>
      <c r="G11" s="4" t="str">
        <f t="shared" si="0"/>
        <v/>
      </c>
    </row>
    <row r="12" spans="1:8" x14ac:dyDescent="0.15">
      <c r="A12" s="27"/>
      <c r="B12" s="27"/>
      <c r="C12" s="30"/>
      <c r="D12" s="30"/>
      <c r="E12" s="28"/>
      <c r="F12" s="3" t="str">
        <f t="shared" si="1"/>
        <v/>
      </c>
      <c r="G12" s="4" t="str">
        <f t="shared" si="0"/>
        <v/>
      </c>
    </row>
    <row r="13" spans="1:8" x14ac:dyDescent="0.15">
      <c r="A13" s="27"/>
      <c r="B13" s="27"/>
      <c r="C13" s="30"/>
      <c r="D13" s="30"/>
      <c r="E13" s="28"/>
      <c r="F13" s="3" t="str">
        <f t="shared" si="1"/>
        <v/>
      </c>
      <c r="G13" s="4" t="str">
        <f t="shared" si="0"/>
        <v/>
      </c>
    </row>
    <row r="14" spans="1:8" x14ac:dyDescent="0.15">
      <c r="A14" s="27"/>
      <c r="B14" s="27"/>
      <c r="C14" s="30"/>
      <c r="D14" s="30"/>
      <c r="E14" s="28"/>
      <c r="F14" s="3" t="str">
        <f t="shared" si="1"/>
        <v/>
      </c>
      <c r="G14" s="4" t="str">
        <f t="shared" si="0"/>
        <v/>
      </c>
    </row>
    <row r="15" spans="1:8" x14ac:dyDescent="0.15">
      <c r="A15" s="27"/>
      <c r="B15" s="27"/>
      <c r="C15" s="30"/>
      <c r="D15" s="30"/>
      <c r="E15" s="28"/>
      <c r="F15" s="3" t="str">
        <f t="shared" si="1"/>
        <v/>
      </c>
      <c r="G15" s="4" t="str">
        <f t="shared" si="0"/>
        <v/>
      </c>
    </row>
    <row r="16" spans="1:8" x14ac:dyDescent="0.15">
      <c r="A16" s="27"/>
      <c r="B16" s="27"/>
      <c r="C16" s="30"/>
      <c r="D16" s="30"/>
      <c r="E16" s="28"/>
      <c r="F16" s="3" t="str">
        <f t="shared" si="1"/>
        <v/>
      </c>
      <c r="G16" s="4" t="str">
        <f t="shared" si="0"/>
        <v/>
      </c>
    </row>
    <row r="17" spans="1:7" x14ac:dyDescent="0.15">
      <c r="A17" s="27"/>
      <c r="B17" s="27"/>
      <c r="C17" s="30"/>
      <c r="D17" s="30"/>
      <c r="E17" s="28"/>
      <c r="F17" s="3" t="str">
        <f t="shared" si="1"/>
        <v/>
      </c>
      <c r="G17" s="4" t="str">
        <f t="shared" si="0"/>
        <v/>
      </c>
    </row>
    <row r="18" spans="1:7" x14ac:dyDescent="0.15">
      <c r="A18" s="27"/>
      <c r="B18" s="27"/>
      <c r="C18" s="30"/>
      <c r="D18" s="30"/>
      <c r="E18" s="28"/>
      <c r="F18" s="3" t="str">
        <f t="shared" si="1"/>
        <v/>
      </c>
      <c r="G18" s="4" t="str">
        <f t="shared" si="0"/>
        <v/>
      </c>
    </row>
    <row r="19" spans="1:7" x14ac:dyDescent="0.15">
      <c r="A19" s="27"/>
      <c r="B19" s="27"/>
      <c r="C19" s="30"/>
      <c r="D19" s="30"/>
      <c r="E19" s="28"/>
      <c r="F19" s="3" t="str">
        <f t="shared" si="1"/>
        <v/>
      </c>
      <c r="G19" s="4" t="str">
        <f t="shared" si="0"/>
        <v/>
      </c>
    </row>
    <row r="20" spans="1:7" x14ac:dyDescent="0.15">
      <c r="A20" s="27"/>
      <c r="B20" s="27"/>
      <c r="C20" s="30"/>
      <c r="D20" s="30"/>
      <c r="E20" s="28"/>
      <c r="F20" s="3" t="str">
        <f t="shared" si="1"/>
        <v/>
      </c>
      <c r="G20" s="4" t="str">
        <f t="shared" si="0"/>
        <v/>
      </c>
    </row>
    <row r="21" spans="1:7" x14ac:dyDescent="0.15">
      <c r="A21" s="27"/>
      <c r="B21" s="27"/>
      <c r="C21" s="30"/>
      <c r="D21" s="30"/>
      <c r="E21" s="28"/>
      <c r="F21" s="3" t="str">
        <f t="shared" si="1"/>
        <v/>
      </c>
      <c r="G21" s="4" t="str">
        <f t="shared" si="0"/>
        <v/>
      </c>
    </row>
    <row r="22" spans="1:7" x14ac:dyDescent="0.15">
      <c r="A22" s="27"/>
      <c r="B22" s="27"/>
      <c r="C22" s="30"/>
      <c r="D22" s="30"/>
      <c r="E22" s="28"/>
      <c r="F22" s="3" t="str">
        <f t="shared" si="1"/>
        <v/>
      </c>
      <c r="G22" s="4" t="str">
        <f t="shared" si="0"/>
        <v/>
      </c>
    </row>
    <row r="23" spans="1:7" x14ac:dyDescent="0.15">
      <c r="A23" s="27"/>
      <c r="B23" s="27"/>
      <c r="C23" s="30"/>
      <c r="D23" s="30"/>
      <c r="E23" s="28"/>
      <c r="F23" s="3" t="str">
        <f t="shared" si="1"/>
        <v/>
      </c>
      <c r="G23" s="4" t="str">
        <f t="shared" si="0"/>
        <v/>
      </c>
    </row>
    <row r="24" spans="1:7" x14ac:dyDescent="0.15">
      <c r="A24" s="27"/>
      <c r="B24" s="27"/>
      <c r="C24" s="30"/>
      <c r="D24" s="30"/>
      <c r="E24" s="28"/>
      <c r="F24" s="3" t="str">
        <f t="shared" si="1"/>
        <v/>
      </c>
      <c r="G24" s="4" t="str">
        <f t="shared" si="0"/>
        <v/>
      </c>
    </row>
    <row r="25" spans="1:7" x14ac:dyDescent="0.15">
      <c r="A25" s="27"/>
      <c r="B25" s="27"/>
      <c r="C25" s="30"/>
      <c r="D25" s="30"/>
      <c r="E25" s="28"/>
      <c r="F25" s="3" t="str">
        <f t="shared" si="1"/>
        <v/>
      </c>
      <c r="G25" s="4" t="str">
        <f t="shared" si="0"/>
        <v/>
      </c>
    </row>
    <row r="26" spans="1:7" x14ac:dyDescent="0.15">
      <c r="A26" s="27"/>
      <c r="B26" s="27"/>
      <c r="C26" s="30"/>
      <c r="D26" s="30"/>
      <c r="E26" s="28"/>
      <c r="F26" s="3" t="str">
        <f t="shared" si="1"/>
        <v/>
      </c>
      <c r="G26" s="4" t="str">
        <f t="shared" si="0"/>
        <v/>
      </c>
    </row>
    <row r="27" spans="1:7" x14ac:dyDescent="0.15">
      <c r="A27" s="27"/>
      <c r="B27" s="27"/>
      <c r="C27" s="30"/>
      <c r="D27" s="30"/>
      <c r="E27" s="28"/>
      <c r="F27" s="3" t="str">
        <f t="shared" si="1"/>
        <v/>
      </c>
      <c r="G27" s="4" t="str">
        <f t="shared" si="0"/>
        <v/>
      </c>
    </row>
    <row r="28" spans="1:7" x14ac:dyDescent="0.15">
      <c r="A28" s="27"/>
      <c r="B28" s="27"/>
      <c r="C28" s="30"/>
      <c r="D28" s="30"/>
      <c r="E28" s="28"/>
      <c r="F28" s="3" t="str">
        <f t="shared" si="1"/>
        <v/>
      </c>
      <c r="G28" s="4" t="str">
        <f t="shared" si="0"/>
        <v/>
      </c>
    </row>
    <row r="29" spans="1:7" x14ac:dyDescent="0.15">
      <c r="A29" s="27"/>
      <c r="B29" s="27"/>
      <c r="C29" s="30"/>
      <c r="D29" s="30"/>
      <c r="E29" s="28"/>
      <c r="F29" s="3" t="str">
        <f t="shared" si="1"/>
        <v/>
      </c>
      <c r="G29" s="4" t="str">
        <f t="shared" si="0"/>
        <v/>
      </c>
    </row>
    <row r="30" spans="1:7" x14ac:dyDescent="0.15">
      <c r="A30" s="27"/>
      <c r="B30" s="27"/>
      <c r="C30" s="30"/>
      <c r="D30" s="30"/>
      <c r="E30" s="28"/>
      <c r="F30" s="3" t="str">
        <f t="shared" si="1"/>
        <v/>
      </c>
      <c r="G30" s="4" t="str">
        <f t="shared" si="0"/>
        <v/>
      </c>
    </row>
    <row r="31" spans="1:7" x14ac:dyDescent="0.15">
      <c r="A31" s="27"/>
      <c r="B31" s="27"/>
      <c r="C31" s="30"/>
      <c r="D31" s="30"/>
      <c r="E31" s="28"/>
      <c r="F31" s="3" t="str">
        <f t="shared" si="1"/>
        <v/>
      </c>
      <c r="G31" s="4" t="str">
        <f t="shared" si="0"/>
        <v/>
      </c>
    </row>
    <row r="32" spans="1:7" x14ac:dyDescent="0.15">
      <c r="A32" s="27"/>
      <c r="B32" s="27"/>
      <c r="C32" s="30"/>
      <c r="D32" s="30"/>
      <c r="E32" s="28"/>
      <c r="F32" s="3" t="str">
        <f t="shared" si="1"/>
        <v/>
      </c>
      <c r="G32" s="4" t="str">
        <f t="shared" si="0"/>
        <v/>
      </c>
    </row>
    <row r="33" spans="1:7" x14ac:dyDescent="0.15">
      <c r="A33" s="27"/>
      <c r="B33" s="27"/>
      <c r="C33" s="30"/>
      <c r="D33" s="30"/>
      <c r="E33" s="28"/>
      <c r="F33" s="3" t="str">
        <f t="shared" si="1"/>
        <v/>
      </c>
      <c r="G33" s="4" t="str">
        <f t="shared" si="0"/>
        <v/>
      </c>
    </row>
    <row r="34" spans="1:7" x14ac:dyDescent="0.15">
      <c r="A34" s="27"/>
      <c r="B34" s="27"/>
      <c r="C34" s="30"/>
      <c r="D34" s="30"/>
      <c r="E34" s="28"/>
      <c r="F34" s="3" t="str">
        <f t="shared" si="1"/>
        <v/>
      </c>
      <c r="G34" s="4" t="str">
        <f t="shared" si="0"/>
        <v/>
      </c>
    </row>
    <row r="35" spans="1:7" x14ac:dyDescent="0.15">
      <c r="A35" s="27"/>
      <c r="B35" s="27"/>
      <c r="C35" s="30"/>
      <c r="D35" s="30"/>
      <c r="E35" s="28"/>
      <c r="F35" s="3" t="str">
        <f t="shared" si="1"/>
        <v/>
      </c>
      <c r="G35" s="4" t="str">
        <f t="shared" si="0"/>
        <v/>
      </c>
    </row>
    <row r="36" spans="1:7" x14ac:dyDescent="0.15">
      <c r="A36" s="27"/>
      <c r="B36" s="27"/>
      <c r="C36" s="30"/>
      <c r="D36" s="30"/>
      <c r="E36" s="28"/>
      <c r="F36" s="3" t="str">
        <f t="shared" si="1"/>
        <v/>
      </c>
      <c r="G36" s="4" t="str">
        <f t="shared" si="0"/>
        <v/>
      </c>
    </row>
    <row r="37" spans="1:7" x14ac:dyDescent="0.15">
      <c r="A37" s="27"/>
      <c r="B37" s="27"/>
      <c r="C37" s="30"/>
      <c r="D37" s="30"/>
      <c r="E37" s="28"/>
      <c r="F37" s="3" t="str">
        <f t="shared" si="1"/>
        <v/>
      </c>
      <c r="G37" s="4" t="str">
        <f t="shared" ref="G37:G68" si="2">IF(E37="","",IF(OR(C37="HEPAフィルター付空気清浄機",C37="簡易陰圧装置"),"上記のとおり",MIN(E37,F37)))</f>
        <v/>
      </c>
    </row>
    <row r="38" spans="1:7" x14ac:dyDescent="0.15">
      <c r="A38" s="27"/>
      <c r="B38" s="27"/>
      <c r="C38" s="30"/>
      <c r="D38" s="30"/>
      <c r="E38" s="28"/>
      <c r="F38" s="3" t="str">
        <f t="shared" si="1"/>
        <v/>
      </c>
      <c r="G38" s="4" t="str">
        <f t="shared" si="2"/>
        <v/>
      </c>
    </row>
    <row r="39" spans="1:7" x14ac:dyDescent="0.15">
      <c r="A39" s="27"/>
      <c r="B39" s="27"/>
      <c r="C39" s="30"/>
      <c r="D39" s="30"/>
      <c r="E39" s="28"/>
      <c r="F39" s="3" t="str">
        <f t="shared" si="1"/>
        <v/>
      </c>
      <c r="G39" s="4" t="str">
        <f t="shared" si="2"/>
        <v/>
      </c>
    </row>
    <row r="40" spans="1:7" x14ac:dyDescent="0.15">
      <c r="A40" s="27"/>
      <c r="B40" s="27"/>
      <c r="C40" s="30"/>
      <c r="D40" s="30"/>
      <c r="E40" s="28"/>
      <c r="F40" s="3" t="str">
        <f t="shared" si="1"/>
        <v/>
      </c>
      <c r="G40" s="4" t="str">
        <f t="shared" si="2"/>
        <v/>
      </c>
    </row>
    <row r="41" spans="1:7" x14ac:dyDescent="0.15">
      <c r="A41" s="27"/>
      <c r="B41" s="27"/>
      <c r="C41" s="30"/>
      <c r="D41" s="30"/>
      <c r="E41" s="28"/>
      <c r="F41" s="3" t="str">
        <f t="shared" si="1"/>
        <v/>
      </c>
      <c r="G41" s="4" t="str">
        <f t="shared" si="2"/>
        <v/>
      </c>
    </row>
    <row r="42" spans="1:7" x14ac:dyDescent="0.15">
      <c r="A42" s="27"/>
      <c r="B42" s="27"/>
      <c r="C42" s="30"/>
      <c r="D42" s="30"/>
      <c r="E42" s="28"/>
      <c r="F42" s="3" t="str">
        <f t="shared" si="1"/>
        <v/>
      </c>
      <c r="G42" s="4" t="str">
        <f t="shared" si="2"/>
        <v/>
      </c>
    </row>
    <row r="43" spans="1:7" x14ac:dyDescent="0.15">
      <c r="A43" s="27"/>
      <c r="B43" s="27"/>
      <c r="C43" s="30"/>
      <c r="D43" s="30"/>
      <c r="E43" s="28"/>
      <c r="F43" s="3" t="str">
        <f t="shared" si="1"/>
        <v/>
      </c>
      <c r="G43" s="4" t="str">
        <f t="shared" si="2"/>
        <v/>
      </c>
    </row>
    <row r="44" spans="1:7" x14ac:dyDescent="0.15">
      <c r="A44" s="27"/>
      <c r="B44" s="27"/>
      <c r="C44" s="30"/>
      <c r="D44" s="30"/>
      <c r="E44" s="28"/>
      <c r="F44" s="3" t="str">
        <f t="shared" si="1"/>
        <v/>
      </c>
      <c r="G44" s="4" t="str">
        <f t="shared" si="2"/>
        <v/>
      </c>
    </row>
    <row r="45" spans="1:7" x14ac:dyDescent="0.15">
      <c r="A45" s="27"/>
      <c r="B45" s="27"/>
      <c r="C45" s="30"/>
      <c r="D45" s="30"/>
      <c r="E45" s="28"/>
      <c r="F45" s="3" t="str">
        <f t="shared" si="1"/>
        <v/>
      </c>
      <c r="G45" s="4" t="str">
        <f t="shared" si="2"/>
        <v/>
      </c>
    </row>
    <row r="46" spans="1:7" x14ac:dyDescent="0.15">
      <c r="A46" s="27"/>
      <c r="B46" s="27"/>
      <c r="C46" s="30"/>
      <c r="D46" s="30"/>
      <c r="E46" s="28"/>
      <c r="F46" s="3" t="str">
        <f t="shared" si="1"/>
        <v/>
      </c>
      <c r="G46" s="4" t="str">
        <f t="shared" si="2"/>
        <v/>
      </c>
    </row>
    <row r="47" spans="1:7" x14ac:dyDescent="0.15">
      <c r="A47" s="27"/>
      <c r="B47" s="27"/>
      <c r="C47" s="30"/>
      <c r="D47" s="30"/>
      <c r="E47" s="28"/>
      <c r="F47" s="3" t="str">
        <f t="shared" si="1"/>
        <v/>
      </c>
      <c r="G47" s="4" t="str">
        <f t="shared" si="2"/>
        <v/>
      </c>
    </row>
    <row r="48" spans="1:7" x14ac:dyDescent="0.15">
      <c r="A48" s="27"/>
      <c r="B48" s="27"/>
      <c r="C48" s="30"/>
      <c r="D48" s="30"/>
      <c r="E48" s="28"/>
      <c r="F48" s="3" t="str">
        <f t="shared" si="1"/>
        <v/>
      </c>
      <c r="G48" s="4" t="str">
        <f t="shared" si="2"/>
        <v/>
      </c>
    </row>
    <row r="49" spans="1:7" x14ac:dyDescent="0.15">
      <c r="A49" s="27"/>
      <c r="B49" s="27"/>
      <c r="C49" s="30"/>
      <c r="D49" s="30"/>
      <c r="E49" s="28"/>
      <c r="F49" s="3" t="str">
        <f t="shared" si="1"/>
        <v/>
      </c>
      <c r="G49" s="4" t="str">
        <f t="shared" si="2"/>
        <v/>
      </c>
    </row>
    <row r="50" spans="1:7" x14ac:dyDescent="0.15">
      <c r="A50" s="27"/>
      <c r="B50" s="27"/>
      <c r="C50" s="30"/>
      <c r="D50" s="30"/>
      <c r="E50" s="28"/>
      <c r="F50" s="3" t="str">
        <f t="shared" si="1"/>
        <v/>
      </c>
      <c r="G50" s="4" t="str">
        <f t="shared" si="2"/>
        <v/>
      </c>
    </row>
    <row r="51" spans="1:7" x14ac:dyDescent="0.15">
      <c r="A51" s="27"/>
      <c r="B51" s="27"/>
      <c r="C51" s="30"/>
      <c r="D51" s="30"/>
      <c r="E51" s="28"/>
      <c r="F51" s="3" t="str">
        <f t="shared" si="1"/>
        <v/>
      </c>
      <c r="G51" s="4" t="str">
        <f t="shared" si="2"/>
        <v/>
      </c>
    </row>
    <row r="52" spans="1:7" x14ac:dyDescent="0.15">
      <c r="A52" s="27"/>
      <c r="B52" s="27"/>
      <c r="C52" s="30"/>
      <c r="D52" s="30"/>
      <c r="E52" s="28"/>
      <c r="F52" s="3" t="str">
        <f t="shared" si="1"/>
        <v/>
      </c>
      <c r="G52" s="4" t="str">
        <f t="shared" si="2"/>
        <v/>
      </c>
    </row>
    <row r="53" spans="1:7" x14ac:dyDescent="0.15">
      <c r="A53" s="27"/>
      <c r="B53" s="27"/>
      <c r="C53" s="30"/>
      <c r="D53" s="30"/>
      <c r="E53" s="28"/>
      <c r="F53" s="3" t="str">
        <f t="shared" si="1"/>
        <v/>
      </c>
      <c r="G53" s="4" t="str">
        <f t="shared" si="2"/>
        <v/>
      </c>
    </row>
    <row r="54" spans="1:7" x14ac:dyDescent="0.15">
      <c r="A54" s="27"/>
      <c r="B54" s="27"/>
      <c r="C54" s="30"/>
      <c r="D54" s="30"/>
      <c r="E54" s="28"/>
      <c r="F54" s="3" t="str">
        <f t="shared" si="1"/>
        <v/>
      </c>
      <c r="G54" s="4" t="str">
        <f t="shared" si="2"/>
        <v/>
      </c>
    </row>
    <row r="55" spans="1:7" x14ac:dyDescent="0.15">
      <c r="A55" s="27"/>
      <c r="B55" s="27"/>
      <c r="C55" s="30"/>
      <c r="D55" s="30"/>
      <c r="E55" s="28"/>
      <c r="F55" s="3" t="str">
        <f t="shared" si="1"/>
        <v/>
      </c>
      <c r="G55" s="4" t="str">
        <f t="shared" si="2"/>
        <v/>
      </c>
    </row>
    <row r="56" spans="1:7" x14ac:dyDescent="0.15">
      <c r="A56" s="27"/>
      <c r="B56" s="27"/>
      <c r="C56" s="30"/>
      <c r="D56" s="30"/>
      <c r="E56" s="28"/>
      <c r="F56" s="3" t="str">
        <f t="shared" si="1"/>
        <v/>
      </c>
      <c r="G56" s="4" t="str">
        <f t="shared" si="2"/>
        <v/>
      </c>
    </row>
    <row r="57" spans="1:7" x14ac:dyDescent="0.15">
      <c r="A57" s="27"/>
      <c r="B57" s="27"/>
      <c r="C57" s="30"/>
      <c r="D57" s="30"/>
      <c r="E57" s="28"/>
      <c r="F57" s="3" t="str">
        <f t="shared" si="1"/>
        <v/>
      </c>
      <c r="G57" s="4" t="str">
        <f t="shared" si="2"/>
        <v/>
      </c>
    </row>
    <row r="58" spans="1:7" x14ac:dyDescent="0.15">
      <c r="A58" s="27"/>
      <c r="B58" s="27"/>
      <c r="C58" s="30"/>
      <c r="D58" s="30"/>
      <c r="E58" s="28"/>
      <c r="F58" s="3" t="str">
        <f t="shared" si="1"/>
        <v/>
      </c>
      <c r="G58" s="4" t="str">
        <f t="shared" si="2"/>
        <v/>
      </c>
    </row>
    <row r="59" spans="1:7" x14ac:dyDescent="0.15">
      <c r="A59" s="27"/>
      <c r="B59" s="27"/>
      <c r="C59" s="30"/>
      <c r="D59" s="30"/>
      <c r="E59" s="28"/>
      <c r="F59" s="3" t="str">
        <f t="shared" si="1"/>
        <v/>
      </c>
      <c r="G59" s="4" t="str">
        <f t="shared" si="2"/>
        <v/>
      </c>
    </row>
    <row r="60" spans="1:7" x14ac:dyDescent="0.15">
      <c r="A60" s="27"/>
      <c r="B60" s="27"/>
      <c r="C60" s="30"/>
      <c r="D60" s="30"/>
      <c r="E60" s="28"/>
      <c r="F60" s="3" t="str">
        <f t="shared" si="1"/>
        <v/>
      </c>
      <c r="G60" s="4" t="str">
        <f t="shared" si="2"/>
        <v/>
      </c>
    </row>
    <row r="61" spans="1:7" x14ac:dyDescent="0.15">
      <c r="A61" s="27"/>
      <c r="B61" s="27"/>
      <c r="C61" s="30"/>
      <c r="D61" s="30"/>
      <c r="E61" s="28"/>
      <c r="F61" s="3" t="str">
        <f t="shared" si="1"/>
        <v/>
      </c>
      <c r="G61" s="4" t="str">
        <f t="shared" si="2"/>
        <v/>
      </c>
    </row>
    <row r="62" spans="1:7" x14ac:dyDescent="0.15">
      <c r="A62" s="27"/>
      <c r="B62" s="27"/>
      <c r="C62" s="30"/>
      <c r="D62" s="30"/>
      <c r="E62" s="28"/>
      <c r="F62" s="3" t="str">
        <f t="shared" si="1"/>
        <v/>
      </c>
      <c r="G62" s="4" t="str">
        <f t="shared" si="2"/>
        <v/>
      </c>
    </row>
    <row r="63" spans="1:7" x14ac:dyDescent="0.15">
      <c r="A63" s="27"/>
      <c r="B63" s="27"/>
      <c r="C63" s="30"/>
      <c r="D63" s="30"/>
      <c r="E63" s="28"/>
      <c r="F63" s="3" t="str">
        <f t="shared" si="1"/>
        <v/>
      </c>
      <c r="G63" s="4" t="str">
        <f t="shared" si="2"/>
        <v/>
      </c>
    </row>
    <row r="64" spans="1:7" x14ac:dyDescent="0.15">
      <c r="A64" s="27"/>
      <c r="B64" s="27"/>
      <c r="C64" s="30"/>
      <c r="D64" s="30"/>
      <c r="E64" s="28"/>
      <c r="F64" s="3" t="str">
        <f t="shared" si="1"/>
        <v/>
      </c>
      <c r="G64" s="4" t="str">
        <f t="shared" si="2"/>
        <v/>
      </c>
    </row>
    <row r="65" spans="1:7" x14ac:dyDescent="0.15">
      <c r="A65" s="27"/>
      <c r="B65" s="27"/>
      <c r="C65" s="30"/>
      <c r="D65" s="30"/>
      <c r="E65" s="28"/>
      <c r="F65" s="3" t="str">
        <f t="shared" si="1"/>
        <v/>
      </c>
      <c r="G65" s="4" t="str">
        <f t="shared" si="2"/>
        <v/>
      </c>
    </row>
    <row r="66" spans="1:7" x14ac:dyDescent="0.15">
      <c r="A66" s="27"/>
      <c r="B66" s="27"/>
      <c r="C66" s="30"/>
      <c r="D66" s="30"/>
      <c r="E66" s="28"/>
      <c r="F66" s="3" t="str">
        <f t="shared" si="1"/>
        <v/>
      </c>
      <c r="G66" s="4" t="str">
        <f t="shared" si="2"/>
        <v/>
      </c>
    </row>
    <row r="67" spans="1:7" x14ac:dyDescent="0.15">
      <c r="A67" s="27"/>
      <c r="B67" s="27"/>
      <c r="C67" s="30"/>
      <c r="D67" s="30"/>
      <c r="E67" s="28"/>
      <c r="F67" s="3" t="str">
        <f t="shared" si="1"/>
        <v/>
      </c>
      <c r="G67" s="4" t="str">
        <f t="shared" si="2"/>
        <v/>
      </c>
    </row>
    <row r="68" spans="1:7" x14ac:dyDescent="0.15">
      <c r="A68" s="27"/>
      <c r="B68" s="27"/>
      <c r="C68" s="30"/>
      <c r="D68" s="30"/>
      <c r="E68" s="28"/>
      <c r="F68" s="3" t="str">
        <f t="shared" si="1"/>
        <v/>
      </c>
      <c r="G68" s="4" t="str">
        <f t="shared" si="2"/>
        <v/>
      </c>
    </row>
    <row r="69" spans="1:7" x14ac:dyDescent="0.15">
      <c r="A69" s="27"/>
      <c r="B69" s="27"/>
      <c r="C69" s="30"/>
      <c r="D69" s="30"/>
      <c r="E69" s="28"/>
      <c r="F69" s="3" t="str">
        <f t="shared" si="1"/>
        <v/>
      </c>
      <c r="G69" s="4" t="str">
        <f t="shared" ref="G69:G86" si="3">IF(E69="","",IF(OR(C69="HEPAフィルター付空気清浄機",C69="簡易陰圧装置"),"上記のとおり",MIN(E69,F69)))</f>
        <v/>
      </c>
    </row>
    <row r="70" spans="1:7" x14ac:dyDescent="0.15">
      <c r="A70" s="27"/>
      <c r="B70" s="27"/>
      <c r="C70" s="30"/>
      <c r="D70" s="30"/>
      <c r="E70" s="28"/>
      <c r="F70" s="3" t="str">
        <f t="shared" ref="F70:F86" si="4">+IF(C70="","",IF(C70="人工呼吸器",5000000,IF(C70="簡易陰圧装置","1病床4,320,000",IF(C70="簡易ベッド",51400,IF(C70="体外式膜型人工肺",21000000,IF(C70="HEPAフィルター付空気清浄機","1施設905,000",IF(C70="HEPAフィルター付パーティション",205000)))))))</f>
        <v/>
      </c>
      <c r="G70" s="4" t="str">
        <f t="shared" si="3"/>
        <v/>
      </c>
    </row>
    <row r="71" spans="1:7" x14ac:dyDescent="0.15">
      <c r="A71" s="27"/>
      <c r="B71" s="27"/>
      <c r="C71" s="30"/>
      <c r="D71" s="30"/>
      <c r="E71" s="28"/>
      <c r="F71" s="3" t="str">
        <f t="shared" si="4"/>
        <v/>
      </c>
      <c r="G71" s="4" t="str">
        <f t="shared" si="3"/>
        <v/>
      </c>
    </row>
    <row r="72" spans="1:7" x14ac:dyDescent="0.15">
      <c r="A72" s="27"/>
      <c r="B72" s="27"/>
      <c r="C72" s="30"/>
      <c r="D72" s="30"/>
      <c r="E72" s="28"/>
      <c r="F72" s="3" t="str">
        <f t="shared" si="4"/>
        <v/>
      </c>
      <c r="G72" s="4" t="str">
        <f t="shared" si="3"/>
        <v/>
      </c>
    </row>
    <row r="73" spans="1:7" x14ac:dyDescent="0.15">
      <c r="A73" s="27"/>
      <c r="B73" s="27"/>
      <c r="C73" s="30"/>
      <c r="D73" s="30"/>
      <c r="E73" s="28"/>
      <c r="F73" s="3" t="str">
        <f t="shared" si="4"/>
        <v/>
      </c>
      <c r="G73" s="4" t="str">
        <f t="shared" si="3"/>
        <v/>
      </c>
    </row>
    <row r="74" spans="1:7" x14ac:dyDescent="0.15">
      <c r="A74" s="27"/>
      <c r="B74" s="27"/>
      <c r="C74" s="30"/>
      <c r="D74" s="30"/>
      <c r="E74" s="28"/>
      <c r="F74" s="3" t="str">
        <f t="shared" si="4"/>
        <v/>
      </c>
      <c r="G74" s="4" t="str">
        <f t="shared" si="3"/>
        <v/>
      </c>
    </row>
    <row r="75" spans="1:7" x14ac:dyDescent="0.15">
      <c r="A75" s="27"/>
      <c r="B75" s="27"/>
      <c r="C75" s="30"/>
      <c r="D75" s="30"/>
      <c r="E75" s="28"/>
      <c r="F75" s="3" t="str">
        <f t="shared" si="4"/>
        <v/>
      </c>
      <c r="G75" s="4" t="str">
        <f t="shared" si="3"/>
        <v/>
      </c>
    </row>
    <row r="76" spans="1:7" x14ac:dyDescent="0.15">
      <c r="A76" s="27"/>
      <c r="B76" s="27"/>
      <c r="C76" s="30"/>
      <c r="D76" s="30"/>
      <c r="E76" s="28"/>
      <c r="F76" s="3" t="str">
        <f t="shared" si="4"/>
        <v/>
      </c>
      <c r="G76" s="4" t="str">
        <f t="shared" si="3"/>
        <v/>
      </c>
    </row>
    <row r="77" spans="1:7" x14ac:dyDescent="0.15">
      <c r="A77" s="27"/>
      <c r="B77" s="27"/>
      <c r="C77" s="30"/>
      <c r="D77" s="30"/>
      <c r="E77" s="28"/>
      <c r="F77" s="3" t="str">
        <f t="shared" si="4"/>
        <v/>
      </c>
      <c r="G77" s="4" t="str">
        <f t="shared" si="3"/>
        <v/>
      </c>
    </row>
    <row r="78" spans="1:7" x14ac:dyDescent="0.15">
      <c r="A78" s="27"/>
      <c r="B78" s="27"/>
      <c r="C78" s="30"/>
      <c r="D78" s="30"/>
      <c r="E78" s="28"/>
      <c r="F78" s="3" t="str">
        <f t="shared" si="4"/>
        <v/>
      </c>
      <c r="G78" s="4" t="str">
        <f t="shared" si="3"/>
        <v/>
      </c>
    </row>
    <row r="79" spans="1:7" x14ac:dyDescent="0.15">
      <c r="A79" s="27"/>
      <c r="B79" s="27"/>
      <c r="C79" s="30"/>
      <c r="D79" s="30"/>
      <c r="E79" s="28"/>
      <c r="F79" s="3" t="str">
        <f t="shared" si="4"/>
        <v/>
      </c>
      <c r="G79" s="4" t="str">
        <f t="shared" si="3"/>
        <v/>
      </c>
    </row>
    <row r="80" spans="1:7" x14ac:dyDescent="0.15">
      <c r="A80" s="27"/>
      <c r="B80" s="27"/>
      <c r="C80" s="30"/>
      <c r="D80" s="30"/>
      <c r="E80" s="28"/>
      <c r="F80" s="3" t="str">
        <f t="shared" si="4"/>
        <v/>
      </c>
      <c r="G80" s="4" t="str">
        <f t="shared" si="3"/>
        <v/>
      </c>
    </row>
    <row r="81" spans="1:7" x14ac:dyDescent="0.15">
      <c r="A81" s="27"/>
      <c r="B81" s="27"/>
      <c r="C81" s="30"/>
      <c r="D81" s="30"/>
      <c r="E81" s="28"/>
      <c r="F81" s="3" t="str">
        <f t="shared" si="4"/>
        <v/>
      </c>
      <c r="G81" s="4" t="str">
        <f t="shared" si="3"/>
        <v/>
      </c>
    </row>
    <row r="82" spans="1:7" x14ac:dyDescent="0.15">
      <c r="A82" s="27"/>
      <c r="B82" s="27"/>
      <c r="C82" s="30"/>
      <c r="D82" s="30"/>
      <c r="E82" s="28"/>
      <c r="F82" s="3" t="str">
        <f t="shared" si="4"/>
        <v/>
      </c>
      <c r="G82" s="4" t="str">
        <f t="shared" si="3"/>
        <v/>
      </c>
    </row>
    <row r="83" spans="1:7" x14ac:dyDescent="0.15">
      <c r="A83" s="27"/>
      <c r="B83" s="27"/>
      <c r="C83" s="30"/>
      <c r="D83" s="30"/>
      <c r="E83" s="28"/>
      <c r="F83" s="3" t="str">
        <f t="shared" si="4"/>
        <v/>
      </c>
      <c r="G83" s="4" t="str">
        <f t="shared" si="3"/>
        <v/>
      </c>
    </row>
    <row r="84" spans="1:7" x14ac:dyDescent="0.15">
      <c r="A84" s="27"/>
      <c r="B84" s="27"/>
      <c r="C84" s="30"/>
      <c r="D84" s="30"/>
      <c r="E84" s="28"/>
      <c r="F84" s="3" t="str">
        <f t="shared" si="4"/>
        <v/>
      </c>
      <c r="G84" s="4" t="str">
        <f t="shared" si="3"/>
        <v/>
      </c>
    </row>
    <row r="85" spans="1:7" x14ac:dyDescent="0.15">
      <c r="A85" s="27"/>
      <c r="B85" s="27"/>
      <c r="C85" s="30"/>
      <c r="D85" s="30"/>
      <c r="E85" s="28"/>
      <c r="F85" s="3" t="str">
        <f t="shared" si="4"/>
        <v/>
      </c>
      <c r="G85" s="4" t="str">
        <f t="shared" si="3"/>
        <v/>
      </c>
    </row>
    <row r="86" spans="1:7" x14ac:dyDescent="0.15">
      <c r="A86" s="27"/>
      <c r="B86" s="27"/>
      <c r="C86" s="30"/>
      <c r="D86" s="30"/>
      <c r="E86" s="28"/>
      <c r="F86" s="3" t="str">
        <f t="shared" si="4"/>
        <v/>
      </c>
      <c r="G86" s="4" t="str">
        <f t="shared" si="3"/>
        <v/>
      </c>
    </row>
  </sheetData>
  <sheetProtection sheet="1" objects="1" scenarios="1"/>
  <mergeCells count="2">
    <mergeCell ref="F3:G3"/>
    <mergeCell ref="F2:G2"/>
  </mergeCells>
  <phoneticPr fontId="2"/>
  <dataValidations count="2">
    <dataValidation type="list" allowBlank="1" showInputMessage="1" showErrorMessage="1" sqref="C5:C86">
      <formula1>"人工呼吸器,簡易陰圧装置,簡易ベッド,体外式膜型人工肺"</formula1>
    </dataValidation>
    <dataValidation type="list" allowBlank="1" showInputMessage="1" showErrorMessage="1" sqref="A5:A86">
      <formula1>"初回申請,変更1回目,変更2回目,変更3回目"</formula1>
    </dataValidation>
  </dataValidations>
  <pageMargins left="0.70866141732283472" right="0.70866141732283472" top="0.74803149606299213" bottom="0.74803149606299213" header="0.31496062992125984" footer="0.31496062992125984"/>
  <pageSetup paperSize="9" scale="52"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J59"/>
  <sheetViews>
    <sheetView view="pageBreakPreview" zoomScaleNormal="100" zoomScaleSheetLayoutView="100" workbookViewId="0">
      <selection activeCell="A20" sqref="A20"/>
    </sheetView>
  </sheetViews>
  <sheetFormatPr defaultRowHeight="13.5" x14ac:dyDescent="0.15"/>
  <sheetData>
    <row r="1" spans="1:10" ht="18.600000000000001" customHeight="1" x14ac:dyDescent="0.15">
      <c r="A1" t="s">
        <v>50</v>
      </c>
    </row>
    <row r="2" spans="1:10" ht="18.600000000000001" customHeight="1" x14ac:dyDescent="0.15">
      <c r="A2" s="11"/>
      <c r="B2" s="11"/>
      <c r="C2" s="11"/>
      <c r="D2" s="11"/>
      <c r="E2" s="11"/>
      <c r="F2" s="11"/>
      <c r="G2" s="11"/>
      <c r="H2" s="11"/>
      <c r="I2" s="132" t="str">
        <f>IF('計画書1-1a'!B20="","番号",'計画書1-1a'!B20)</f>
        <v>番号</v>
      </c>
      <c r="J2" s="132"/>
    </row>
    <row r="3" spans="1:10" ht="18.600000000000001" customHeight="1" x14ac:dyDescent="0.15">
      <c r="A3" s="11"/>
      <c r="B3" s="11"/>
      <c r="C3" s="11"/>
      <c r="D3" s="11"/>
      <c r="E3" s="11"/>
      <c r="F3" s="11"/>
      <c r="G3" s="11"/>
      <c r="H3" s="11"/>
      <c r="I3" s="133" t="str">
        <f>IF('計画書1-1a'!B13="","令和　年　月　日",'計画書1-1a'!B13)</f>
        <v>令和　年　月　日</v>
      </c>
      <c r="J3" s="133"/>
    </row>
    <row r="4" spans="1:10" ht="18.600000000000001" customHeight="1" x14ac:dyDescent="0.15">
      <c r="A4" s="11" t="s">
        <v>51</v>
      </c>
      <c r="B4" s="11"/>
      <c r="C4" s="11"/>
      <c r="D4" s="11"/>
      <c r="E4" s="11"/>
      <c r="F4" s="11"/>
      <c r="G4" s="11"/>
      <c r="H4" s="11"/>
      <c r="I4" s="11"/>
      <c r="J4" s="11"/>
    </row>
    <row r="5" spans="1:10" ht="18.600000000000001" customHeight="1" x14ac:dyDescent="0.15">
      <c r="A5" s="11"/>
      <c r="B5" s="11"/>
      <c r="C5" s="11"/>
      <c r="D5" s="11"/>
      <c r="E5" s="11"/>
      <c r="F5" s="11"/>
      <c r="G5" s="11"/>
      <c r="H5" s="11"/>
      <c r="I5" s="11"/>
      <c r="J5" s="11"/>
    </row>
    <row r="6" spans="1:10" ht="18.600000000000001" customHeight="1" x14ac:dyDescent="0.15">
      <c r="A6" s="11"/>
      <c r="B6" s="11"/>
      <c r="C6" s="11"/>
      <c r="D6" s="11"/>
      <c r="E6" s="11" t="s">
        <v>52</v>
      </c>
      <c r="G6" s="11"/>
      <c r="H6" s="11"/>
      <c r="I6" s="11"/>
      <c r="J6" s="11"/>
    </row>
    <row r="7" spans="1:10" ht="28.15" customHeight="1" x14ac:dyDescent="0.15">
      <c r="A7" s="11"/>
      <c r="B7" s="11"/>
      <c r="C7" s="11"/>
      <c r="D7" s="11"/>
      <c r="E7" s="134" t="str">
        <f>IF('計画書1-1a'!B8="","",'計画書1-1a'!B8)</f>
        <v/>
      </c>
      <c r="F7" s="134"/>
      <c r="G7" s="134"/>
      <c r="H7" s="134"/>
      <c r="I7" s="134"/>
      <c r="J7" s="134"/>
    </row>
    <row r="8" spans="1:10" ht="18.600000000000001" customHeight="1" x14ac:dyDescent="0.15">
      <c r="A8" s="11"/>
      <c r="B8" s="11"/>
      <c r="C8" s="11"/>
      <c r="D8" s="11"/>
      <c r="E8" s="135" t="str">
        <f>IF('計画書1-1a'!B3="","",'計画書1-1a'!B3)</f>
        <v/>
      </c>
      <c r="F8" s="135"/>
      <c r="G8" s="135"/>
      <c r="H8" s="135"/>
      <c r="I8" s="135"/>
      <c r="J8" s="135"/>
    </row>
    <row r="9" spans="1:10" ht="18.600000000000001" customHeight="1" x14ac:dyDescent="0.15">
      <c r="A9" s="11"/>
      <c r="B9" s="11"/>
      <c r="C9" s="11"/>
      <c r="D9" s="11"/>
      <c r="E9" s="135" t="str">
        <f>IF('計画書1-1a'!B3='計画書1-1a'!B7,"",'計画書1-1a'!B7)</f>
        <v/>
      </c>
      <c r="F9" s="135"/>
      <c r="G9" s="135"/>
      <c r="H9" s="135"/>
      <c r="I9" s="135"/>
      <c r="J9" s="135"/>
    </row>
    <row r="10" spans="1:10" ht="18.600000000000001" customHeight="1" x14ac:dyDescent="0.15">
      <c r="A10" s="11"/>
      <c r="B10" s="11"/>
      <c r="C10" s="11"/>
      <c r="D10" s="11"/>
      <c r="E10" s="131" t="str">
        <f>'計画書1-1a'!B4&amp;"　　"&amp;'計画書1-1a'!B5</f>
        <v>　　</v>
      </c>
      <c r="F10" s="131"/>
      <c r="G10" s="131"/>
      <c r="H10" s="131"/>
      <c r="I10" s="131"/>
      <c r="J10" s="131"/>
    </row>
    <row r="11" spans="1:10" ht="18.600000000000001" customHeight="1" x14ac:dyDescent="0.15">
      <c r="A11" s="136" t="s">
        <v>158</v>
      </c>
      <c r="B11" s="136"/>
      <c r="C11" s="136"/>
      <c r="D11" s="136"/>
      <c r="E11" s="136"/>
      <c r="F11" s="136"/>
      <c r="G11" s="136"/>
      <c r="H11" s="136"/>
      <c r="I11" s="136"/>
      <c r="J11" s="136"/>
    </row>
    <row r="12" spans="1:10" ht="34.9" customHeight="1" x14ac:dyDescent="0.15">
      <c r="A12" s="134" t="s">
        <v>159</v>
      </c>
      <c r="B12" s="134"/>
      <c r="C12" s="134"/>
      <c r="D12" s="134"/>
      <c r="E12" s="134"/>
      <c r="F12" s="134"/>
      <c r="G12" s="134"/>
      <c r="H12" s="134"/>
      <c r="I12" s="134"/>
      <c r="J12" s="134"/>
    </row>
    <row r="13" spans="1:10" ht="18.600000000000001" customHeight="1" x14ac:dyDescent="0.15">
      <c r="A13" s="136" t="s">
        <v>53</v>
      </c>
      <c r="B13" s="136"/>
      <c r="C13" s="136"/>
      <c r="D13" s="136"/>
      <c r="E13" s="136"/>
      <c r="F13" s="136"/>
      <c r="G13" s="136"/>
      <c r="H13" s="136"/>
      <c r="I13" s="136"/>
      <c r="J13" s="136"/>
    </row>
    <row r="14" spans="1:10" ht="18" customHeight="1" x14ac:dyDescent="0.15">
      <c r="A14" s="134" t="s">
        <v>163</v>
      </c>
      <c r="B14" s="131"/>
      <c r="C14" s="131"/>
      <c r="D14" s="131"/>
      <c r="E14" s="131"/>
      <c r="F14" s="131"/>
      <c r="G14" s="131"/>
      <c r="H14" s="131"/>
      <c r="I14" s="131"/>
      <c r="J14" s="131"/>
    </row>
    <row r="15" spans="1:10" ht="18.600000000000001" customHeight="1" x14ac:dyDescent="0.15">
      <c r="A15" s="137">
        <f>様式第3号!H27</f>
        <v>0</v>
      </c>
      <c r="B15" s="137"/>
      <c r="C15" s="137"/>
      <c r="D15" s="137"/>
      <c r="E15" s="137"/>
      <c r="F15" s="137"/>
      <c r="G15" s="137"/>
      <c r="H15" s="137"/>
      <c r="I15" s="137"/>
      <c r="J15" s="137"/>
    </row>
    <row r="16" spans="1:10" ht="18.600000000000001" customHeight="1" x14ac:dyDescent="0.15">
      <c r="A16" s="11" t="s">
        <v>54</v>
      </c>
      <c r="B16" s="11"/>
      <c r="C16" s="11"/>
      <c r="D16" s="11"/>
      <c r="E16" s="11"/>
      <c r="F16" s="11"/>
      <c r="G16" s="11"/>
      <c r="H16" s="11"/>
      <c r="I16" s="11"/>
      <c r="J16" s="11"/>
    </row>
    <row r="17" spans="1:10" ht="18.600000000000001" customHeight="1" x14ac:dyDescent="0.15">
      <c r="A17" s="25" t="s">
        <v>55</v>
      </c>
      <c r="B17" s="11"/>
      <c r="C17" s="11"/>
      <c r="D17" s="11"/>
      <c r="E17" s="11"/>
      <c r="F17" s="11"/>
      <c r="G17" s="11"/>
      <c r="H17" s="11"/>
      <c r="I17" s="11"/>
      <c r="J17" s="11"/>
    </row>
    <row r="18" spans="1:10" ht="18.600000000000001" customHeight="1" x14ac:dyDescent="0.15">
      <c r="A18" s="11" t="s">
        <v>56</v>
      </c>
      <c r="B18" s="11"/>
      <c r="C18" s="11"/>
      <c r="D18" s="11"/>
      <c r="E18" s="11"/>
      <c r="F18" s="11"/>
      <c r="G18" s="11"/>
      <c r="H18" s="11"/>
      <c r="I18" s="11"/>
      <c r="J18" s="11"/>
    </row>
    <row r="19" spans="1:10" ht="18.600000000000001" customHeight="1" x14ac:dyDescent="0.15">
      <c r="A19" s="11" t="s">
        <v>57</v>
      </c>
      <c r="B19" s="11"/>
      <c r="C19" s="11"/>
      <c r="D19" s="11"/>
      <c r="E19" s="11"/>
      <c r="F19" s="11"/>
      <c r="G19" s="11"/>
      <c r="H19" s="11"/>
      <c r="I19" s="11"/>
      <c r="J19" s="11"/>
    </row>
    <row r="20" spans="1:10" ht="18.600000000000001" customHeight="1" x14ac:dyDescent="0.15">
      <c r="A20" s="34" t="s">
        <v>207</v>
      </c>
      <c r="B20" s="34"/>
      <c r="C20" s="34"/>
      <c r="D20" s="34"/>
      <c r="E20" s="34"/>
      <c r="F20" s="34"/>
      <c r="G20" s="34"/>
      <c r="H20" s="34"/>
      <c r="I20" s="34"/>
      <c r="J20" s="34"/>
    </row>
    <row r="21" spans="1:10" ht="18.600000000000001" customHeight="1" x14ac:dyDescent="0.15">
      <c r="A21" s="11" t="s">
        <v>58</v>
      </c>
      <c r="B21" s="11"/>
      <c r="C21" s="11"/>
      <c r="D21" s="11"/>
      <c r="E21" s="11"/>
      <c r="F21" s="11"/>
      <c r="G21" s="11"/>
      <c r="H21" s="11"/>
      <c r="I21" s="11"/>
      <c r="J21" s="11"/>
    </row>
    <row r="22" spans="1:10" ht="18.600000000000001" customHeight="1" x14ac:dyDescent="0.15">
      <c r="A22" s="25" t="s">
        <v>59</v>
      </c>
      <c r="B22" s="11"/>
      <c r="C22" s="11"/>
      <c r="D22" s="11"/>
      <c r="E22" s="11"/>
      <c r="F22" s="11"/>
      <c r="G22" s="11"/>
      <c r="H22" s="11"/>
      <c r="I22" s="11"/>
      <c r="J22" s="11"/>
    </row>
    <row r="23" spans="1:10" ht="18.600000000000001" customHeight="1" x14ac:dyDescent="0.15">
      <c r="A23" s="25" t="s">
        <v>60</v>
      </c>
      <c r="B23" s="11"/>
      <c r="C23" s="11"/>
      <c r="D23" s="11"/>
      <c r="E23" s="11"/>
      <c r="F23" s="11"/>
      <c r="G23" s="11"/>
      <c r="H23" s="11"/>
      <c r="I23" s="11"/>
      <c r="J23" s="11"/>
    </row>
    <row r="24" spans="1:10" ht="18.600000000000001" customHeight="1" x14ac:dyDescent="0.15">
      <c r="A24" s="25" t="s">
        <v>61</v>
      </c>
      <c r="B24" s="25"/>
      <c r="C24" s="25"/>
      <c r="D24" s="25"/>
      <c r="E24" s="25"/>
      <c r="F24" s="25"/>
      <c r="G24" s="25"/>
      <c r="H24" s="25"/>
      <c r="I24" s="25"/>
      <c r="J24" s="25"/>
    </row>
    <row r="25" spans="1:10" ht="18.600000000000001" customHeight="1" x14ac:dyDescent="0.15">
      <c r="A25" s="11" t="s">
        <v>173</v>
      </c>
      <c r="B25" s="11"/>
      <c r="C25" s="11"/>
      <c r="D25" s="11"/>
      <c r="E25" s="11"/>
      <c r="F25" s="11"/>
      <c r="G25" s="11"/>
      <c r="H25" s="11"/>
      <c r="I25" s="11"/>
      <c r="J25" s="11"/>
    </row>
    <row r="26" spans="1:10" ht="18.600000000000001" customHeight="1" x14ac:dyDescent="0.15">
      <c r="A26" s="11" t="s">
        <v>63</v>
      </c>
      <c r="B26" s="11"/>
      <c r="C26" s="11"/>
      <c r="D26" s="11"/>
      <c r="E26" s="11"/>
      <c r="F26" s="11"/>
      <c r="G26" s="11"/>
      <c r="H26" s="11"/>
      <c r="I26" s="11"/>
      <c r="J26" s="11"/>
    </row>
    <row r="27" spans="1:10" ht="18.600000000000001" customHeight="1" x14ac:dyDescent="0.15">
      <c r="A27" s="11" t="str">
        <f>IF(SUM('計画書1-4'!E:E)=0,"","　　　簡易病室の範囲、整備に用いる設備及び使い方に係る説明資料")</f>
        <v/>
      </c>
      <c r="B27" s="11"/>
      <c r="C27" s="11"/>
      <c r="D27" s="11"/>
      <c r="E27" s="11"/>
      <c r="F27" s="11"/>
      <c r="G27" s="11"/>
      <c r="H27" s="11"/>
      <c r="I27" s="11"/>
      <c r="J27" s="11"/>
    </row>
    <row r="28" spans="1:10" ht="18.600000000000001" customHeight="1" x14ac:dyDescent="0.15">
      <c r="A28" s="11"/>
      <c r="B28" s="11"/>
      <c r="C28" s="11"/>
      <c r="D28" s="11"/>
      <c r="E28" s="11"/>
      <c r="F28" s="11"/>
      <c r="G28" s="11"/>
      <c r="H28" s="11"/>
      <c r="I28" s="11"/>
      <c r="J28" s="11"/>
    </row>
    <row r="29" spans="1:10" ht="18.600000000000001" customHeight="1" x14ac:dyDescent="0.15">
      <c r="A29" s="11"/>
      <c r="B29" s="11"/>
      <c r="C29" s="11"/>
      <c r="D29" s="11"/>
      <c r="E29" s="11"/>
      <c r="F29" s="11"/>
      <c r="G29" s="11"/>
      <c r="H29" s="11"/>
      <c r="I29" s="11"/>
      <c r="J29" s="11"/>
    </row>
    <row r="30" spans="1:10" ht="18.600000000000001" customHeight="1" x14ac:dyDescent="0.15">
      <c r="A30" s="11"/>
      <c r="B30" s="11" t="s">
        <v>69</v>
      </c>
      <c r="C30" s="11"/>
      <c r="D30" s="11"/>
      <c r="E30" s="11"/>
      <c r="F30" s="11"/>
      <c r="G30" s="11"/>
      <c r="H30" s="11"/>
      <c r="I30" s="11"/>
      <c r="J30" s="11"/>
    </row>
    <row r="31" spans="1:10" ht="18.600000000000001" customHeight="1" x14ac:dyDescent="0.15">
      <c r="A31" s="11"/>
      <c r="B31" s="138" t="s">
        <v>70</v>
      </c>
      <c r="C31" s="138"/>
      <c r="D31" s="138" t="str">
        <f>IF('計画書1-1a'!B15="","",'計画書1-1a'!B15)</f>
        <v/>
      </c>
      <c r="E31" s="138"/>
      <c r="F31" s="138"/>
      <c r="G31" s="138"/>
      <c r="H31" s="138"/>
      <c r="I31" s="11"/>
      <c r="J31" s="11"/>
    </row>
    <row r="32" spans="1:10" ht="18.600000000000001" customHeight="1" x14ac:dyDescent="0.15">
      <c r="A32" s="11"/>
      <c r="B32" s="138" t="s">
        <v>65</v>
      </c>
      <c r="C32" s="138"/>
      <c r="D32" s="138" t="str">
        <f>IF('計画書1-1a'!B16="","",'計画書1-1a'!B16)</f>
        <v/>
      </c>
      <c r="E32" s="138"/>
      <c r="F32" s="138"/>
      <c r="G32" s="138"/>
      <c r="H32" s="138"/>
      <c r="I32" s="11"/>
      <c r="J32" s="11"/>
    </row>
    <row r="33" spans="1:10" ht="18.600000000000001" customHeight="1" x14ac:dyDescent="0.15">
      <c r="A33" s="11"/>
      <c r="B33" s="138" t="s">
        <v>71</v>
      </c>
      <c r="C33" s="138"/>
      <c r="D33" s="138" t="str">
        <f>IF('計画書1-1a'!B17="","",'計画書1-1a'!B17)</f>
        <v/>
      </c>
      <c r="E33" s="138"/>
      <c r="F33" s="138"/>
      <c r="G33" s="138"/>
      <c r="H33" s="138"/>
      <c r="I33" s="11"/>
      <c r="J33" s="11"/>
    </row>
    <row r="34" spans="1:10" ht="18.600000000000001" customHeight="1" x14ac:dyDescent="0.15">
      <c r="A34" s="11"/>
      <c r="B34" s="138" t="s">
        <v>67</v>
      </c>
      <c r="C34" s="138"/>
      <c r="D34" s="138" t="str">
        <f>IF('計画書1-1a'!B18="","",'計画書1-1a'!B18)</f>
        <v/>
      </c>
      <c r="E34" s="138"/>
      <c r="F34" s="138"/>
      <c r="G34" s="138"/>
      <c r="H34" s="138"/>
      <c r="I34" s="11"/>
      <c r="J34" s="11"/>
    </row>
    <row r="35" spans="1:10" ht="18.600000000000001" customHeight="1" x14ac:dyDescent="0.15">
      <c r="A35" s="11"/>
      <c r="B35" s="138" t="s">
        <v>72</v>
      </c>
      <c r="C35" s="138"/>
      <c r="D35" s="138" t="str">
        <f>IF('計画書1-1a'!B19="","",'計画書1-1a'!B19)</f>
        <v/>
      </c>
      <c r="E35" s="138"/>
      <c r="F35" s="138"/>
      <c r="G35" s="138"/>
      <c r="H35" s="138"/>
      <c r="I35" s="11"/>
      <c r="J35" s="11"/>
    </row>
    <row r="36" spans="1:10" ht="18.600000000000001" customHeight="1" x14ac:dyDescent="0.15">
      <c r="A36" s="11"/>
      <c r="B36" s="11"/>
      <c r="C36" s="11"/>
      <c r="D36" s="11"/>
      <c r="E36" s="11"/>
      <c r="F36" s="11"/>
      <c r="G36" s="11"/>
      <c r="H36" s="11"/>
      <c r="I36" s="11"/>
      <c r="J36" s="11"/>
    </row>
    <row r="37" spans="1:10" ht="15.6" customHeight="1" x14ac:dyDescent="0.15">
      <c r="A37" s="11"/>
      <c r="B37" s="11"/>
      <c r="C37" s="11"/>
      <c r="D37" s="11"/>
      <c r="E37" s="11"/>
      <c r="F37" s="11"/>
      <c r="G37" s="11"/>
      <c r="H37" s="11"/>
      <c r="I37" s="11"/>
      <c r="J37" s="11"/>
    </row>
    <row r="38" spans="1:10" ht="15.6" customHeight="1" x14ac:dyDescent="0.15">
      <c r="A38" s="11"/>
      <c r="B38" s="11"/>
      <c r="C38" s="11"/>
      <c r="D38" s="11"/>
      <c r="E38" s="11"/>
      <c r="F38" s="11"/>
      <c r="G38" s="11"/>
      <c r="H38" s="11"/>
      <c r="I38" s="11"/>
      <c r="J38" s="11"/>
    </row>
    <row r="39" spans="1:10" ht="15.6" customHeight="1" x14ac:dyDescent="0.15">
      <c r="A39" s="11"/>
      <c r="B39" s="11"/>
      <c r="C39" s="11"/>
      <c r="D39" s="11"/>
      <c r="E39" s="11"/>
      <c r="F39" s="11"/>
      <c r="G39" s="11"/>
      <c r="H39" s="11"/>
      <c r="I39" s="11"/>
      <c r="J39" s="11"/>
    </row>
    <row r="40" spans="1:10" ht="15.6" customHeight="1" x14ac:dyDescent="0.15">
      <c r="A40" s="11"/>
      <c r="B40" s="11"/>
      <c r="C40" s="11"/>
      <c r="D40" s="11"/>
      <c r="E40" s="11"/>
      <c r="F40" s="11"/>
      <c r="G40" s="11"/>
      <c r="H40" s="11"/>
      <c r="I40" s="11"/>
      <c r="J40" s="11"/>
    </row>
    <row r="41" spans="1:10" ht="15.6" customHeight="1" x14ac:dyDescent="0.15">
      <c r="A41" s="11"/>
      <c r="B41" s="11"/>
      <c r="C41" s="11"/>
      <c r="D41" s="11"/>
      <c r="E41" s="11"/>
      <c r="F41" s="11"/>
      <c r="G41" s="11"/>
      <c r="H41" s="11"/>
      <c r="I41" s="11"/>
      <c r="J41" s="11"/>
    </row>
    <row r="42" spans="1:10" ht="15.6" customHeight="1" x14ac:dyDescent="0.15">
      <c r="A42" s="11"/>
      <c r="B42" s="11"/>
      <c r="C42" s="11"/>
      <c r="D42" s="11"/>
      <c r="E42" s="11"/>
      <c r="F42" s="11"/>
      <c r="G42" s="11"/>
      <c r="H42" s="11"/>
      <c r="I42" s="11"/>
      <c r="J42" s="11"/>
    </row>
    <row r="43" spans="1:10" ht="15.6" customHeight="1" x14ac:dyDescent="0.15">
      <c r="A43" s="11"/>
      <c r="B43" s="11"/>
      <c r="C43" s="11"/>
      <c r="D43" s="11"/>
      <c r="E43" s="11"/>
      <c r="F43" s="11"/>
      <c r="G43" s="11"/>
      <c r="H43" s="11"/>
      <c r="I43" s="11"/>
      <c r="J43" s="11"/>
    </row>
    <row r="44" spans="1:10" ht="15.6" customHeight="1" x14ac:dyDescent="0.15">
      <c r="A44" s="11"/>
      <c r="B44" s="11"/>
      <c r="C44" s="11"/>
      <c r="D44" s="11"/>
      <c r="E44" s="11"/>
      <c r="F44" s="11"/>
      <c r="G44" s="11"/>
      <c r="H44" s="11"/>
      <c r="I44" s="11"/>
      <c r="J44" s="11"/>
    </row>
    <row r="45" spans="1:10" ht="15.6" customHeight="1" x14ac:dyDescent="0.15">
      <c r="A45" s="11"/>
      <c r="B45" s="11"/>
      <c r="C45" s="11"/>
      <c r="D45" s="11"/>
      <c r="E45" s="11"/>
      <c r="F45" s="11"/>
      <c r="G45" s="11"/>
      <c r="H45" s="11"/>
      <c r="I45" s="11"/>
      <c r="J45" s="11"/>
    </row>
    <row r="46" spans="1:10" ht="15.6" customHeight="1" x14ac:dyDescent="0.15">
      <c r="A46" s="11"/>
      <c r="B46" s="11"/>
      <c r="C46" s="11"/>
      <c r="D46" s="11"/>
      <c r="E46" s="11"/>
      <c r="F46" s="11"/>
      <c r="G46" s="11"/>
      <c r="H46" s="11"/>
      <c r="I46" s="11"/>
      <c r="J46" s="11"/>
    </row>
    <row r="47" spans="1:10" ht="15.6" customHeight="1" x14ac:dyDescent="0.15">
      <c r="A47" s="11"/>
      <c r="B47" s="11"/>
      <c r="C47" s="11"/>
      <c r="D47" s="11"/>
      <c r="E47" s="11"/>
      <c r="F47" s="11"/>
      <c r="G47" s="11"/>
      <c r="H47" s="11"/>
      <c r="I47" s="11"/>
      <c r="J47" s="11"/>
    </row>
    <row r="48" spans="1:10" ht="15.6" customHeight="1" x14ac:dyDescent="0.15">
      <c r="A48" s="11"/>
      <c r="B48" s="11"/>
      <c r="C48" s="11"/>
      <c r="D48" s="11"/>
      <c r="E48" s="11"/>
      <c r="F48" s="11"/>
      <c r="G48" s="11"/>
      <c r="H48" s="11"/>
      <c r="I48" s="11"/>
      <c r="J48" s="11"/>
    </row>
    <row r="49" spans="1:10" ht="15.6" customHeight="1" x14ac:dyDescent="0.15">
      <c r="A49" s="11"/>
      <c r="B49" s="11"/>
      <c r="C49" s="11"/>
      <c r="D49" s="11"/>
      <c r="E49" s="11"/>
      <c r="F49" s="11"/>
      <c r="G49" s="11"/>
      <c r="H49" s="11"/>
      <c r="I49" s="11"/>
      <c r="J49" s="11"/>
    </row>
    <row r="50" spans="1:10" ht="15.6" customHeight="1" x14ac:dyDescent="0.15">
      <c r="A50" s="11"/>
      <c r="B50" s="11"/>
      <c r="C50" s="11"/>
      <c r="D50" s="11"/>
      <c r="E50" s="11"/>
      <c r="F50" s="11"/>
      <c r="G50" s="11"/>
      <c r="H50" s="11"/>
      <c r="I50" s="11"/>
      <c r="J50" s="11"/>
    </row>
    <row r="51" spans="1:10" ht="15.6" customHeight="1" x14ac:dyDescent="0.15">
      <c r="A51" s="11"/>
      <c r="B51" s="11"/>
      <c r="C51" s="11"/>
      <c r="D51" s="11"/>
      <c r="E51" s="11"/>
      <c r="F51" s="11"/>
      <c r="G51" s="11"/>
      <c r="H51" s="11"/>
      <c r="I51" s="11"/>
      <c r="J51" s="11"/>
    </row>
    <row r="52" spans="1:10" ht="15.6" customHeight="1" x14ac:dyDescent="0.15">
      <c r="A52" s="11"/>
      <c r="B52" s="11"/>
      <c r="C52" s="11"/>
      <c r="D52" s="11"/>
      <c r="E52" s="11"/>
      <c r="F52" s="11"/>
      <c r="G52" s="11"/>
      <c r="H52" s="11"/>
      <c r="I52" s="11"/>
      <c r="J52" s="11"/>
    </row>
    <row r="53" spans="1:10" ht="15.6" customHeight="1" x14ac:dyDescent="0.15">
      <c r="A53" s="11"/>
      <c r="B53" s="11"/>
      <c r="C53" s="11"/>
      <c r="D53" s="11"/>
      <c r="E53" s="11"/>
      <c r="F53" s="11"/>
      <c r="G53" s="11"/>
      <c r="H53" s="11"/>
      <c r="I53" s="11"/>
      <c r="J53" s="11"/>
    </row>
    <row r="54" spans="1:10" ht="15.6" customHeight="1" x14ac:dyDescent="0.15">
      <c r="A54" s="11"/>
      <c r="B54" s="11"/>
      <c r="C54" s="11"/>
      <c r="D54" s="11"/>
      <c r="E54" s="11"/>
      <c r="F54" s="11"/>
      <c r="G54" s="11"/>
      <c r="H54" s="11"/>
      <c r="I54" s="11"/>
      <c r="J54" s="11"/>
    </row>
    <row r="55" spans="1:10" ht="15.6" customHeight="1" x14ac:dyDescent="0.15">
      <c r="A55" s="11"/>
      <c r="B55" s="11"/>
      <c r="C55" s="11"/>
      <c r="D55" s="11"/>
      <c r="E55" s="11"/>
      <c r="F55" s="11"/>
      <c r="G55" s="11"/>
      <c r="H55" s="11"/>
      <c r="I55" s="11"/>
      <c r="J55" s="11"/>
    </row>
    <row r="56" spans="1:10" x14ac:dyDescent="0.15">
      <c r="A56" s="11"/>
      <c r="B56" s="11"/>
      <c r="C56" s="11"/>
      <c r="D56" s="11"/>
      <c r="E56" s="11"/>
      <c r="F56" s="11"/>
      <c r="G56" s="11"/>
      <c r="H56" s="11"/>
      <c r="I56" s="11"/>
      <c r="J56" s="11"/>
    </row>
    <row r="57" spans="1:10" x14ac:dyDescent="0.15">
      <c r="A57" s="11"/>
      <c r="B57" s="11"/>
      <c r="C57" s="11"/>
      <c r="D57" s="11"/>
      <c r="E57" s="11"/>
      <c r="F57" s="11"/>
      <c r="G57" s="11"/>
      <c r="H57" s="11"/>
      <c r="I57" s="11"/>
      <c r="J57" s="11"/>
    </row>
    <row r="58" spans="1:10" x14ac:dyDescent="0.15">
      <c r="A58" s="11"/>
      <c r="B58" s="11"/>
      <c r="C58" s="11"/>
      <c r="D58" s="11"/>
      <c r="E58" s="11"/>
      <c r="F58" s="11"/>
      <c r="G58" s="11"/>
      <c r="H58" s="11"/>
      <c r="I58" s="11"/>
      <c r="J58" s="11"/>
    </row>
    <row r="59" spans="1:10" x14ac:dyDescent="0.15">
      <c r="A59" s="11"/>
      <c r="B59" s="11"/>
      <c r="C59" s="11"/>
      <c r="D59" s="11"/>
      <c r="E59" s="11"/>
      <c r="F59" s="11"/>
      <c r="G59" s="11"/>
      <c r="H59" s="11"/>
      <c r="I59" s="11"/>
      <c r="J59" s="11"/>
    </row>
  </sheetData>
  <sheetProtection sheet="1" objects="1" scenarios="1"/>
  <mergeCells count="21">
    <mergeCell ref="B31:C31"/>
    <mergeCell ref="B32:C32"/>
    <mergeCell ref="B35:C35"/>
    <mergeCell ref="B34:C34"/>
    <mergeCell ref="B33:C33"/>
    <mergeCell ref="D31:H31"/>
    <mergeCell ref="D35:H35"/>
    <mergeCell ref="D34:H34"/>
    <mergeCell ref="D33:H33"/>
    <mergeCell ref="D32:H32"/>
    <mergeCell ref="A11:J11"/>
    <mergeCell ref="A12:J12"/>
    <mergeCell ref="A13:J13"/>
    <mergeCell ref="A15:J15"/>
    <mergeCell ref="A14:J14"/>
    <mergeCell ref="E10:J10"/>
    <mergeCell ref="I2:J2"/>
    <mergeCell ref="I3:J3"/>
    <mergeCell ref="E7:J7"/>
    <mergeCell ref="E8:J8"/>
    <mergeCell ref="E9:J9"/>
  </mergeCells>
  <phoneticPr fontId="2"/>
  <conditionalFormatting sqref="A20:J21">
    <cfRule type="expression" dxfId="10" priority="2">
      <formula>"'報告様式1-1'!$B$14="""""</formula>
    </cfRule>
  </conditionalFormatting>
  <pageMargins left="0.7" right="0.7" top="0.75" bottom="0.75" header="0.3" footer="0.3"/>
  <pageSetup paperSize="9" scale="99" fitToHeight="0"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expression" priority="1" id="{C89C7ED6-FC87-49DF-AD97-F2D79F04192D}">
            <xm:f>'計画書1-1a'!$B$14=""</xm:f>
            <x14:dxf>
              <font>
                <strike/>
              </font>
            </x14:dxf>
          </x14:cfRule>
          <xm:sqref>A20:J21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8"/>
  <sheetViews>
    <sheetView view="pageBreakPreview" zoomScaleNormal="100" zoomScaleSheetLayoutView="100" workbookViewId="0">
      <selection activeCell="A4" sqref="A4"/>
    </sheetView>
  </sheetViews>
  <sheetFormatPr defaultColWidth="8.875" defaultRowHeight="13.5" x14ac:dyDescent="0.15"/>
  <cols>
    <col min="1" max="1" width="30.625" style="11" customWidth="1"/>
    <col min="2" max="9" width="12.875" style="11" customWidth="1"/>
    <col min="10" max="10" width="10.5" style="11" bestFit="1" customWidth="1"/>
    <col min="11" max="16384" width="8.875" style="11"/>
  </cols>
  <sheetData>
    <row r="1" spans="1:10" x14ac:dyDescent="0.15">
      <c r="A1" s="11" t="s">
        <v>30</v>
      </c>
      <c r="I1" s="12" t="str">
        <f>"施設名称："&amp;'計画書1-1a'!B7</f>
        <v>施設名称：</v>
      </c>
    </row>
    <row r="2" spans="1:10" x14ac:dyDescent="0.15">
      <c r="A2" s="136" t="str">
        <f>'計画書1-1a'!B1</f>
        <v>新型コロナウイルス感染症患者等入院医療機関等設備整備事業</v>
      </c>
      <c r="B2" s="136"/>
      <c r="C2" s="136"/>
      <c r="D2" s="136"/>
      <c r="E2" s="136"/>
      <c r="F2" s="136"/>
      <c r="G2" s="136"/>
      <c r="H2" s="136"/>
      <c r="I2" s="136"/>
      <c r="J2" s="136"/>
    </row>
    <row r="3" spans="1:10" x14ac:dyDescent="0.15">
      <c r="A3" s="136" t="s">
        <v>31</v>
      </c>
      <c r="B3" s="136"/>
      <c r="C3" s="136"/>
      <c r="D3" s="136"/>
      <c r="E3" s="136"/>
      <c r="F3" s="136"/>
      <c r="G3" s="136"/>
      <c r="H3" s="136"/>
      <c r="I3" s="136"/>
      <c r="J3" s="136"/>
    </row>
    <row r="4" spans="1:10" ht="45" x14ac:dyDescent="0.15">
      <c r="A4" s="19" t="s">
        <v>32</v>
      </c>
      <c r="B4" s="19" t="s">
        <v>34</v>
      </c>
      <c r="C4" s="19" t="s">
        <v>35</v>
      </c>
      <c r="D4" s="19" t="s">
        <v>36</v>
      </c>
      <c r="E4" s="19" t="s">
        <v>38</v>
      </c>
      <c r="F4" s="19" t="s">
        <v>39</v>
      </c>
      <c r="G4" s="19" t="s">
        <v>37</v>
      </c>
      <c r="H4" s="19" t="s">
        <v>40</v>
      </c>
      <c r="I4" s="19" t="s">
        <v>33</v>
      </c>
    </row>
    <row r="5" spans="1:10" x14ac:dyDescent="0.15">
      <c r="A5" s="22"/>
      <c r="B5" s="23" t="s">
        <v>41</v>
      </c>
      <c r="C5" s="23" t="s">
        <v>41</v>
      </c>
      <c r="D5" s="23" t="s">
        <v>41</v>
      </c>
      <c r="E5" s="23" t="s">
        <v>41</v>
      </c>
      <c r="F5" s="23" t="s">
        <v>41</v>
      </c>
      <c r="G5" s="23" t="s">
        <v>41</v>
      </c>
      <c r="H5" s="23" t="s">
        <v>41</v>
      </c>
      <c r="I5" s="22"/>
    </row>
    <row r="6" spans="1:10" x14ac:dyDescent="0.15">
      <c r="A6" s="18" t="s">
        <v>77</v>
      </c>
      <c r="B6" s="17">
        <f>SUM('計画書1-2'!D:D)</f>
        <v>0</v>
      </c>
      <c r="C6" s="17">
        <v>0</v>
      </c>
      <c r="D6" s="17">
        <f>B6-C6</f>
        <v>0</v>
      </c>
      <c r="E6" s="17" t="str">
        <f>'計画書1-2'!C3</f>
        <v/>
      </c>
      <c r="F6" s="17">
        <f>D6</f>
        <v>0</v>
      </c>
      <c r="G6" s="17" t="str">
        <f>'計画書1-2'!C4</f>
        <v/>
      </c>
      <c r="H6" s="139"/>
      <c r="I6" s="16"/>
    </row>
    <row r="7" spans="1:10" x14ac:dyDescent="0.15">
      <c r="A7" s="16"/>
      <c r="B7" s="17"/>
      <c r="C7" s="17"/>
      <c r="D7" s="17"/>
      <c r="E7" s="17"/>
      <c r="F7" s="17"/>
      <c r="G7" s="17"/>
      <c r="H7" s="139"/>
      <c r="I7" s="16"/>
    </row>
    <row r="8" spans="1:10" x14ac:dyDescent="0.15">
      <c r="A8" s="16"/>
      <c r="B8" s="17"/>
      <c r="C8" s="17"/>
      <c r="D8" s="17"/>
      <c r="E8" s="17"/>
      <c r="F8" s="17"/>
      <c r="G8" s="17"/>
      <c r="H8" s="139"/>
      <c r="I8" s="16"/>
    </row>
    <row r="9" spans="1:10" x14ac:dyDescent="0.15">
      <c r="A9" s="16" t="s">
        <v>42</v>
      </c>
      <c r="B9" s="17">
        <f>SUMIF('計画書1-5'!C:C,"人工呼吸器",'計画書1-5'!E:E)</f>
        <v>0</v>
      </c>
      <c r="C9" s="17">
        <v>0</v>
      </c>
      <c r="D9" s="17">
        <f>B9-C9</f>
        <v>0</v>
      </c>
      <c r="E9" s="17" t="str">
        <f>IF(B9=0,"",SUMIF('計画書1-5'!C:C,"人工呼吸器",'計画書1-5'!F:F))</f>
        <v/>
      </c>
      <c r="F9" s="17">
        <f>D9</f>
        <v>0</v>
      </c>
      <c r="G9" s="17">
        <f>SUMIF('計画書1-5'!C:C,"人工呼吸器",'計画書1-5'!G:G)</f>
        <v>0</v>
      </c>
      <c r="H9" s="139"/>
      <c r="I9" s="16"/>
    </row>
    <row r="10" spans="1:10" x14ac:dyDescent="0.15">
      <c r="A10" s="16"/>
      <c r="B10" s="17"/>
      <c r="C10" s="17"/>
      <c r="D10" s="17"/>
      <c r="E10" s="17"/>
      <c r="F10" s="17"/>
      <c r="G10" s="17"/>
      <c r="H10" s="139"/>
      <c r="I10" s="16"/>
    </row>
    <row r="11" spans="1:10" x14ac:dyDescent="0.15">
      <c r="A11" s="16"/>
      <c r="B11" s="17"/>
      <c r="C11" s="17"/>
      <c r="D11" s="17"/>
      <c r="E11" s="17"/>
      <c r="F11" s="17"/>
      <c r="G11" s="17"/>
      <c r="H11" s="139"/>
      <c r="I11" s="16"/>
    </row>
    <row r="12" spans="1:10" x14ac:dyDescent="0.15">
      <c r="A12" s="16" t="s">
        <v>43</v>
      </c>
      <c r="B12" s="17">
        <f>SUM('計画書1-3'!D:D)</f>
        <v>0</v>
      </c>
      <c r="C12" s="17">
        <v>0</v>
      </c>
      <c r="D12" s="17">
        <f>B12-C12</f>
        <v>0</v>
      </c>
      <c r="E12" s="17" t="str">
        <f>'計画書1-3'!C3</f>
        <v/>
      </c>
      <c r="F12" s="17">
        <f>D12</f>
        <v>0</v>
      </c>
      <c r="G12" s="17">
        <f>'計画書1-3'!C4</f>
        <v>0</v>
      </c>
      <c r="H12" s="139"/>
      <c r="I12" s="16"/>
    </row>
    <row r="13" spans="1:10" x14ac:dyDescent="0.15">
      <c r="A13" s="16"/>
      <c r="B13" s="17"/>
      <c r="C13" s="17"/>
      <c r="D13" s="17"/>
      <c r="E13" s="17"/>
      <c r="F13" s="17"/>
      <c r="G13" s="17"/>
      <c r="H13" s="139"/>
      <c r="I13" s="16"/>
    </row>
    <row r="14" spans="1:10" x14ac:dyDescent="0.15">
      <c r="A14" s="16"/>
      <c r="B14" s="17"/>
      <c r="C14" s="17"/>
      <c r="D14" s="17"/>
      <c r="E14" s="17"/>
      <c r="F14" s="17"/>
      <c r="G14" s="17"/>
      <c r="H14" s="139"/>
      <c r="I14" s="16"/>
    </row>
    <row r="15" spans="1:10" x14ac:dyDescent="0.15">
      <c r="A15" s="16" t="s">
        <v>44</v>
      </c>
      <c r="B15" s="17">
        <f>SUMIF('計画書1-5'!C:C,"簡易陰圧装置",'計画書1-5'!E:E)</f>
        <v>0</v>
      </c>
      <c r="C15" s="17">
        <v>0</v>
      </c>
      <c r="D15" s="17">
        <f>B15-C15</f>
        <v>0</v>
      </c>
      <c r="E15" s="17" t="str">
        <f>IF(B15=0,"",'計画書1-1a'!B24*4320000)</f>
        <v/>
      </c>
      <c r="F15" s="17">
        <f>D15</f>
        <v>0</v>
      </c>
      <c r="G15" s="17">
        <f>'計画書1-5'!F3</f>
        <v>0</v>
      </c>
      <c r="H15" s="139"/>
      <c r="I15" s="16"/>
    </row>
    <row r="16" spans="1:10" x14ac:dyDescent="0.15">
      <c r="A16" s="16"/>
      <c r="B16" s="17"/>
      <c r="C16" s="17"/>
      <c r="D16" s="17"/>
      <c r="E16" s="17"/>
      <c r="F16" s="17"/>
      <c r="G16" s="17"/>
      <c r="H16" s="139"/>
      <c r="I16" s="16"/>
    </row>
    <row r="17" spans="1:9" x14ac:dyDescent="0.15">
      <c r="A17" s="16"/>
      <c r="B17" s="17"/>
      <c r="C17" s="17"/>
      <c r="D17" s="17"/>
      <c r="E17" s="17"/>
      <c r="F17" s="17"/>
      <c r="G17" s="17"/>
      <c r="H17" s="139"/>
      <c r="I17" s="16"/>
    </row>
    <row r="18" spans="1:9" x14ac:dyDescent="0.15">
      <c r="A18" s="16" t="s">
        <v>45</v>
      </c>
      <c r="B18" s="17">
        <f>SUMIF('計画書1-5'!C:C,"簡易ベッド",'計画書1-5'!E:E)</f>
        <v>0</v>
      </c>
      <c r="C18" s="17">
        <v>0</v>
      </c>
      <c r="D18" s="17">
        <f>B18-C18</f>
        <v>0</v>
      </c>
      <c r="E18" s="17" t="str">
        <f>IF(B18=0,"",SUMIF('計画書1-5'!C:C,"簡易ベッド",'計画書1-5'!F:F))</f>
        <v/>
      </c>
      <c r="F18" s="17">
        <f>D18</f>
        <v>0</v>
      </c>
      <c r="G18" s="17">
        <f>SUMIF('計画書1-5'!C:C,"簡易ベッド",'計画書1-5'!G:G)</f>
        <v>0</v>
      </c>
      <c r="H18" s="139"/>
      <c r="I18" s="16"/>
    </row>
    <row r="19" spans="1:9" x14ac:dyDescent="0.15">
      <c r="A19" s="16"/>
      <c r="B19" s="17"/>
      <c r="C19" s="17"/>
      <c r="D19" s="17"/>
      <c r="E19" s="17"/>
      <c r="F19" s="17"/>
      <c r="G19" s="17"/>
      <c r="H19" s="139"/>
      <c r="I19" s="16"/>
    </row>
    <row r="20" spans="1:9" x14ac:dyDescent="0.15">
      <c r="A20" s="16"/>
      <c r="B20" s="17"/>
      <c r="C20" s="17"/>
      <c r="D20" s="17"/>
      <c r="E20" s="17"/>
      <c r="F20" s="17"/>
      <c r="G20" s="17"/>
      <c r="H20" s="139"/>
      <c r="I20" s="16"/>
    </row>
    <row r="21" spans="1:9" x14ac:dyDescent="0.15">
      <c r="A21" s="16" t="s">
        <v>46</v>
      </c>
      <c r="B21" s="17">
        <f>SUMIF('計画書1-5'!C:C,"体外式膜型人工肺",'計画書1-5'!E:E)</f>
        <v>0</v>
      </c>
      <c r="C21" s="17">
        <v>0</v>
      </c>
      <c r="D21" s="17">
        <f>B21-C21</f>
        <v>0</v>
      </c>
      <c r="E21" s="17" t="str">
        <f>IF(B21=0,"",SUMIF('計画書1-5'!C:C,"体外式膜型人工肺",'計画書1-5'!F:F))</f>
        <v/>
      </c>
      <c r="F21" s="17">
        <f>D21</f>
        <v>0</v>
      </c>
      <c r="G21" s="17">
        <f>SUMIF('計画書1-5'!C:C,"体外式膜型人工肺",'計画書1-5'!G:G)</f>
        <v>0</v>
      </c>
      <c r="H21" s="139"/>
      <c r="I21" s="16"/>
    </row>
    <row r="22" spans="1:9" x14ac:dyDescent="0.15">
      <c r="A22" s="16"/>
      <c r="B22" s="17"/>
      <c r="C22" s="17"/>
      <c r="D22" s="17"/>
      <c r="E22" s="17"/>
      <c r="F22" s="17"/>
      <c r="G22" s="17"/>
      <c r="H22" s="139"/>
      <c r="I22" s="16"/>
    </row>
    <row r="23" spans="1:9" x14ac:dyDescent="0.15">
      <c r="A23" s="16"/>
      <c r="B23" s="17"/>
      <c r="C23" s="17"/>
      <c r="D23" s="17"/>
      <c r="E23" s="17"/>
      <c r="F23" s="17"/>
      <c r="G23" s="17"/>
      <c r="H23" s="139"/>
      <c r="I23" s="16"/>
    </row>
    <row r="24" spans="1:9" x14ac:dyDescent="0.15">
      <c r="A24" s="16" t="s">
        <v>47</v>
      </c>
      <c r="B24" s="17">
        <f>SUM('計画書1-4'!E:E)</f>
        <v>0</v>
      </c>
      <c r="C24" s="17">
        <v>0</v>
      </c>
      <c r="D24" s="17">
        <f>B24-C24</f>
        <v>0</v>
      </c>
      <c r="E24" s="17" t="str">
        <f>IF(B24=0,"","所要額")</f>
        <v/>
      </c>
      <c r="F24" s="17">
        <f>D24</f>
        <v>0</v>
      </c>
      <c r="G24" s="17">
        <f>F24</f>
        <v>0</v>
      </c>
      <c r="H24" s="139"/>
      <c r="I24" s="16"/>
    </row>
    <row r="25" spans="1:9" x14ac:dyDescent="0.15">
      <c r="A25" s="16"/>
      <c r="B25" s="17"/>
      <c r="C25" s="17"/>
      <c r="D25" s="17"/>
      <c r="E25" s="17"/>
      <c r="F25" s="17"/>
      <c r="G25" s="17"/>
      <c r="H25" s="139"/>
      <c r="I25" s="16"/>
    </row>
    <row r="26" spans="1:9" x14ac:dyDescent="0.15">
      <c r="A26" s="16"/>
      <c r="B26" s="17"/>
      <c r="C26" s="17"/>
      <c r="D26" s="17"/>
      <c r="E26" s="17"/>
      <c r="F26" s="17"/>
      <c r="G26" s="17"/>
      <c r="H26" s="139"/>
      <c r="I26" s="16"/>
    </row>
    <row r="27" spans="1:9" x14ac:dyDescent="0.15">
      <c r="A27" s="14" t="s">
        <v>48</v>
      </c>
      <c r="B27" s="21">
        <f>SUM(B24,B21,B18,B15,B12,B9,B6)</f>
        <v>0</v>
      </c>
      <c r="C27" s="21">
        <f t="shared" ref="C27:D27" si="0">SUM(C24,C21,C18,C15,C12,C9,C6)</f>
        <v>0</v>
      </c>
      <c r="D27" s="21">
        <f t="shared" si="0"/>
        <v>0</v>
      </c>
      <c r="E27" s="21" t="s">
        <v>157</v>
      </c>
      <c r="F27" s="21">
        <f>SUM(F24,F21,F18,F15,F12,F9,F6)</f>
        <v>0</v>
      </c>
      <c r="G27" s="21">
        <f>SUM(G24,G21,G18,G15,G12,G9,G6)</f>
        <v>0</v>
      </c>
      <c r="H27" s="20">
        <f>ROUNDDOWN(G27,-3)</f>
        <v>0</v>
      </c>
      <c r="I27" s="15"/>
    </row>
    <row r="28" spans="1:9" x14ac:dyDescent="0.15">
      <c r="A28" s="13" t="s">
        <v>49</v>
      </c>
      <c r="B28" s="13"/>
      <c r="C28" s="13"/>
      <c r="D28" s="13"/>
      <c r="E28" s="13"/>
      <c r="F28" s="13"/>
      <c r="G28" s="13"/>
      <c r="H28" s="13"/>
      <c r="I28" s="13"/>
    </row>
  </sheetData>
  <sheetProtection sheet="1" objects="1" scenarios="1"/>
  <mergeCells count="3">
    <mergeCell ref="A2:J2"/>
    <mergeCell ref="A3:J3"/>
    <mergeCell ref="H6:H26"/>
  </mergeCells>
  <phoneticPr fontId="2"/>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チェックリスト</vt:lpstr>
      <vt:lpstr>計画書1-1a</vt:lpstr>
      <vt:lpstr>計画書1-1b</vt:lpstr>
      <vt:lpstr>計画書1-2</vt:lpstr>
      <vt:lpstr>計画書1-3</vt:lpstr>
      <vt:lpstr>計画書1-4</vt:lpstr>
      <vt:lpstr>計画書1-5</vt:lpstr>
      <vt:lpstr>様式第1号</vt:lpstr>
      <vt:lpstr>様式第3号</vt:lpstr>
      <vt:lpstr>様式第3号別紙</vt:lpstr>
      <vt:lpstr>様式第4号</vt:lpstr>
      <vt:lpstr>確認書1</vt:lpstr>
      <vt:lpstr>撤去費申告（リース用）</vt:lpstr>
      <vt:lpstr>撤去費申告（購入用）</vt:lpstr>
      <vt:lpstr>チェックリスト!Print_Area</vt:lpstr>
      <vt:lpstr>確認書1!Print_Area</vt:lpstr>
      <vt:lpstr>'計画書1-1a'!Print_Area</vt:lpstr>
      <vt:lpstr>'計画書1-1b'!Print_Area</vt:lpstr>
      <vt:lpstr>'計画書1-2'!Print_Area</vt:lpstr>
      <vt:lpstr>'計画書1-3'!Print_Area</vt:lpstr>
      <vt:lpstr>'計画書1-4'!Print_Area</vt:lpstr>
      <vt:lpstr>'計画書1-5'!Print_Area</vt:lpstr>
      <vt:lpstr>'撤去費申告（リース用）'!Print_Area</vt:lpstr>
      <vt:lpstr>'撤去費申告（購入用）'!Print_Area</vt:lpstr>
      <vt:lpstr>様式第1号!Print_Area</vt:lpstr>
      <vt:lpstr>様式第3号!Print_Area</vt:lpstr>
      <vt:lpstr>様式第3号別紙!Print_Area</vt:lpstr>
      <vt:lpstr>様式第4号!Print_Area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000829</cp:lastModifiedBy>
  <cp:lastPrinted>2023-06-14T02:08:26Z</cp:lastPrinted>
  <dcterms:created xsi:type="dcterms:W3CDTF">2009-08-28T07:16:53Z</dcterms:created>
  <dcterms:modified xsi:type="dcterms:W3CDTF">2023-06-26T04:18:19Z</dcterms:modified>
</cp:coreProperties>
</file>