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25" tabRatio="848" activeTab="0"/>
  </bookViews>
  <sheets>
    <sheet name="集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7">'10月'!$A$1:$AI$38</definedName>
    <definedName name="_xlnm.Print_Area" localSheetId="8">'11月'!$A$1:$AI$38</definedName>
    <definedName name="_xlnm.Print_Area" localSheetId="9">'12月'!$A$1:$AI$38</definedName>
    <definedName name="_xlnm.Print_Area" localSheetId="10">'1月'!$A$1:$AI$38</definedName>
    <definedName name="_xlnm.Print_Area" localSheetId="11">'2月'!$A$1:$AI$38</definedName>
    <definedName name="_xlnm.Print_Area" localSheetId="12">'3月'!$A$1:$AI$38</definedName>
    <definedName name="_xlnm.Print_Area" localSheetId="1">'4月'!$A$1:$AI$38</definedName>
    <definedName name="_xlnm.Print_Area" localSheetId="2">'5月'!$A$1:$AI$38</definedName>
    <definedName name="_xlnm.Print_Area" localSheetId="3">'6月'!$A$1:$AI$38</definedName>
    <definedName name="_xlnm.Print_Area" localSheetId="4">'7月'!$A$1:$AI$38</definedName>
    <definedName name="_xlnm.Print_Area" localSheetId="5">'8月'!$A$1:$AI$38</definedName>
    <definedName name="_xlnm.Print_Area" localSheetId="6">'9月'!$A$1:$AI$38</definedName>
    <definedName name="_xlnm.Print_Area" localSheetId="0">'集計'!$A$1:$EU$36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'集計'!$A:$B</definedName>
  </definedNames>
  <calcPr fullCalcOnLoad="1"/>
</workbook>
</file>

<file path=xl/comments10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1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1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軽米町では、収集運搬は直営。粗大ごみは、5
月、7月、9月、11月、1月、3月に収集している。</t>
        </r>
      </text>
    </comment>
  </commentList>
</comments>
</file>

<file path=xl/comments2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3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4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5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6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7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8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comments9.xml><?xml version="1.0" encoding="utf-8"?>
<comments xmlns="http://schemas.openxmlformats.org/spreadsheetml/2006/main">
  <authors>
    <author>資源循環推進課　平船（内線：5380）</author>
  </authors>
  <commentList>
    <comment ref="M23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M24" authorId="0">
      <text>
        <r>
          <rPr>
            <sz val="9"/>
            <rFont val="ＭＳ Ｐゴシック"/>
            <family val="3"/>
          </rPr>
          <t>大型・不燃ごみとして回収しているので、粗大ごみに全て計上</t>
        </r>
      </text>
    </comment>
    <comment ref="W34" authorId="0">
      <text>
        <r>
          <rPr>
            <sz val="9"/>
            <rFont val="ＭＳ Ｐゴシック"/>
            <family val="3"/>
          </rPr>
          <t>軽米町では、収集運搬は直営。粗大ごみは、３月、６月、９月、１２月に収集している。</t>
        </r>
      </text>
    </comment>
  </commentList>
</comments>
</file>

<file path=xl/sharedStrings.xml><?xml version="1.0" encoding="utf-8"?>
<sst xmlns="http://schemas.openxmlformats.org/spreadsheetml/2006/main" count="1214" uniqueCount="112">
  <si>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</si>
  <si>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</si>
  <si>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</si>
  <si>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</si>
  <si>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</si>
  <si>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</si>
  <si>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</si>
  <si>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</si>
  <si>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</si>
  <si>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</si>
  <si>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</si>
  <si>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</si>
  <si>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</si>
  <si>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</si>
  <si>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</si>
  <si>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</si>
  <si>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</si>
  <si>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</t>
  </si>
  <si>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</si>
  <si>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</si>
  <si>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</si>
  <si>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</si>
  <si>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</si>
  <si>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</si>
  <si>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</si>
  <si>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</si>
  <si>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</si>
  <si>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釜石市</t>
  </si>
  <si>
    <t>二戸市</t>
  </si>
  <si>
    <t>奥州市</t>
  </si>
  <si>
    <t>雫石町</t>
  </si>
  <si>
    <t>岩手町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</si>
  <si>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</si>
  <si>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</si>
  <si>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</si>
  <si>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</si>
  <si>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</si>
  <si>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</si>
  <si>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</si>
  <si>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田野畑村</t>
  </si>
  <si>
    <t>軽米町</t>
  </si>
  <si>
    <t>野田村</t>
  </si>
  <si>
    <t>九戸村</t>
  </si>
  <si>
    <t>一戸町</t>
  </si>
  <si>
    <t>滝沢市</t>
  </si>
  <si>
    <t>雫石町</t>
  </si>
  <si>
    <t>葛巻町</t>
  </si>
  <si>
    <t>岩手町</t>
  </si>
  <si>
    <t>一関市</t>
  </si>
  <si>
    <t>八幡平市</t>
  </si>
  <si>
    <t>紫波町</t>
  </si>
  <si>
    <t>岩泉町</t>
  </si>
  <si>
    <t>普代村</t>
  </si>
  <si>
    <t>野田村</t>
  </si>
  <si>
    <t>洋野町</t>
  </si>
  <si>
    <t>北上市</t>
  </si>
  <si>
    <t>陸前高田市</t>
  </si>
  <si>
    <t>二戸市</t>
  </si>
  <si>
    <t>奥州市</t>
  </si>
  <si>
    <t>矢巾町</t>
  </si>
  <si>
    <t>九戸村</t>
  </si>
  <si>
    <t>家庭系ごみ</t>
  </si>
  <si>
    <t>【市町村別】
R2年4月分</t>
  </si>
  <si>
    <t>【市町村別】
R2年5月分</t>
  </si>
  <si>
    <t>【市町村別】
R2年6月分</t>
  </si>
  <si>
    <t>【市町村別】
R2年7月分</t>
  </si>
  <si>
    <t>【市町村別】
R2年8月分</t>
  </si>
  <si>
    <t>【市町村別】
R2年9月分</t>
  </si>
  <si>
    <t>【市町村別】
R2年10月分</t>
  </si>
  <si>
    <t>【市町村別】
R2年11月分</t>
  </si>
  <si>
    <t>【市町村別】
R2年12月分</t>
  </si>
  <si>
    <t>【市町村別】
R3年1月分</t>
  </si>
  <si>
    <t>【市町村別】
R3年2月分</t>
  </si>
  <si>
    <t>【市町村別】
R3年3月分</t>
  </si>
  <si>
    <t>ごみ排出量
（速報値）</t>
  </si>
  <si>
    <t>総人口（人）　※基準月（９月）の総人口</t>
  </si>
  <si>
    <t>集団回収量（t）</t>
  </si>
  <si>
    <t>【集団回収量含む】　ごみ総排出量（t）</t>
  </si>
  <si>
    <t>【集団回収量含む】　生活系ごみ排出量（t）</t>
  </si>
  <si>
    <t>生活系ごみ排出量（トン）
（※集団回収量含む）</t>
  </si>
  <si>
    <t>家庭系ごみ排出量（t）</t>
  </si>
  <si>
    <t>事業系ごみ排出量（t）</t>
  </si>
  <si>
    <t>【集団回収量含む】　一人1日当たりごみ総排出量（ｇ）</t>
  </si>
  <si>
    <t>一人1日当たりごみ総排出量（ｇ）
（※集団回収量含む）</t>
  </si>
  <si>
    <t>【集団回収量含む】　一人1日当たり生活系ごみ排出量（ｇ）</t>
  </si>
  <si>
    <t>一人1日当たり生活系ごみ排出量（ｇ）
（※集団回収量含む）</t>
  </si>
  <si>
    <t>一人1日当たり家庭系ごみ排出量（ｇ）</t>
  </si>
  <si>
    <t>一人1日当たり事業系ごみ排出量（ｇ）</t>
  </si>
  <si>
    <t>Ｒ2</t>
  </si>
  <si>
    <t>対前年度比</t>
  </si>
  <si>
    <t>Ｒ1</t>
  </si>
  <si>
    <t>H30</t>
  </si>
  <si>
    <t>Ｈ29</t>
  </si>
  <si>
    <t>Ｈ28</t>
  </si>
  <si>
    <t>Ｈ27</t>
  </si>
  <si>
    <t>Ｈ26</t>
  </si>
  <si>
    <t>Ｈ25</t>
  </si>
  <si>
    <t>Ｈ30</t>
  </si>
  <si>
    <t>H25</t>
  </si>
  <si>
    <t>H29</t>
  </si>
  <si>
    <t>H28</t>
  </si>
  <si>
    <t>H27</t>
  </si>
  <si>
    <t>H26</t>
  </si>
  <si>
    <t>-</t>
  </si>
  <si>
    <t>一関市</t>
  </si>
  <si>
    <t>八幡平市</t>
  </si>
  <si>
    <t>滝沢市</t>
  </si>
  <si>
    <t>葛巻町</t>
  </si>
  <si>
    <t>紫波町</t>
  </si>
  <si>
    <t>-</t>
  </si>
  <si>
    <t>岩泉町</t>
  </si>
  <si>
    <t>洋野町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</si>
</sst>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  <numFmt numFmtId="182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6" fontId="0" fillId="33" borderId="16" xfId="0" applyNumberFormat="1" applyFont="1" applyFill="1" applyBorder="1" applyAlignment="1">
      <alignment horizontal="right" vertical="center" shrinkToFit="1"/>
    </xf>
    <xf numFmtId="178" fontId="4" fillId="34" borderId="17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vertical="center" shrinkToFit="1"/>
    </xf>
    <xf numFmtId="176" fontId="4" fillId="34" borderId="18" xfId="0" applyNumberFormat="1" applyFont="1" applyFill="1" applyBorder="1" applyAlignment="1">
      <alignment vertical="center" shrinkToFit="1"/>
    </xf>
    <xf numFmtId="178" fontId="4" fillId="35" borderId="19" xfId="0" applyNumberFormat="1" applyFont="1" applyFill="1" applyBorder="1" applyAlignment="1">
      <alignment horizontal="center" vertical="center" shrinkToFit="1"/>
    </xf>
    <xf numFmtId="176" fontId="4" fillId="35" borderId="20" xfId="0" applyNumberFormat="1" applyFont="1" applyFill="1" applyBorder="1" applyAlignment="1">
      <alignment horizontal="center" vertical="center" shrinkToFit="1"/>
    </xf>
    <xf numFmtId="176" fontId="4" fillId="36" borderId="21" xfId="0" applyNumberFormat="1" applyFont="1" applyFill="1" applyBorder="1" applyAlignment="1">
      <alignment horizontal="center" vertical="center" shrinkToFit="1"/>
    </xf>
    <xf numFmtId="176" fontId="4" fillId="36" borderId="20" xfId="0" applyNumberFormat="1" applyFont="1" applyFill="1" applyBorder="1" applyAlignment="1">
      <alignment horizontal="center" vertical="center" shrinkToFit="1"/>
    </xf>
    <xf numFmtId="176" fontId="4" fillId="35" borderId="22" xfId="0" applyNumberFormat="1" applyFont="1" applyFill="1" applyBorder="1" applyAlignment="1">
      <alignment horizontal="center" vertical="center" wrapText="1" shrinkToFit="1"/>
    </xf>
    <xf numFmtId="176" fontId="4" fillId="36" borderId="23" xfId="0" applyNumberFormat="1" applyFont="1" applyFill="1" applyBorder="1" applyAlignment="1">
      <alignment horizontal="center" vertical="center" shrinkToFit="1"/>
    </xf>
    <xf numFmtId="177" fontId="6" fillId="35" borderId="24" xfId="0" applyNumberFormat="1" applyFont="1" applyFill="1" applyBorder="1" applyAlignment="1">
      <alignment horizontal="center" vertical="center" wrapText="1" shrinkToFit="1"/>
    </xf>
    <xf numFmtId="177" fontId="4" fillId="36" borderId="20" xfId="0" applyNumberFormat="1" applyFont="1" applyFill="1" applyBorder="1" applyAlignment="1">
      <alignment horizontal="center" vertical="center" shrinkToFit="1"/>
    </xf>
    <xf numFmtId="177" fontId="4" fillId="36" borderId="25" xfId="0" applyNumberFormat="1" applyFont="1" applyFill="1" applyBorder="1" applyAlignment="1">
      <alignment horizontal="center" vertical="center" shrinkToFit="1"/>
    </xf>
    <xf numFmtId="177" fontId="7" fillId="37" borderId="26" xfId="0" applyNumberFormat="1" applyFont="1" applyFill="1" applyBorder="1" applyAlignment="1">
      <alignment horizontal="right" vertical="center" shrinkToFit="1"/>
    </xf>
    <xf numFmtId="178" fontId="7" fillId="35" borderId="27" xfId="0" applyNumberFormat="1" applyFont="1" applyFill="1" applyBorder="1" applyAlignment="1">
      <alignment horizontal="right" vertical="center" shrinkToFit="1"/>
    </xf>
    <xf numFmtId="176" fontId="7" fillId="35" borderId="28" xfId="0" applyNumberFormat="1" applyFont="1" applyFill="1" applyBorder="1" applyAlignment="1">
      <alignment horizontal="right" vertical="center" shrinkToFit="1"/>
    </xf>
    <xf numFmtId="176" fontId="7" fillId="36" borderId="28" xfId="0" applyNumberFormat="1" applyFont="1" applyFill="1" applyBorder="1" applyAlignment="1">
      <alignment horizontal="right" vertical="center" shrinkToFit="1"/>
    </xf>
    <xf numFmtId="176" fontId="7" fillId="38" borderId="28" xfId="0" applyNumberFormat="1" applyFont="1" applyFill="1" applyBorder="1" applyAlignment="1">
      <alignment horizontal="right" vertical="center" shrinkToFit="1"/>
    </xf>
    <xf numFmtId="176" fontId="7" fillId="34" borderId="29" xfId="0" applyNumberFormat="1" applyFont="1" applyFill="1" applyBorder="1" applyAlignment="1">
      <alignment horizontal="right" vertical="center" shrinkToFit="1"/>
    </xf>
    <xf numFmtId="176" fontId="7" fillId="35" borderId="30" xfId="0" applyNumberFormat="1" applyFont="1" applyFill="1" applyBorder="1" applyAlignment="1">
      <alignment vertical="center" shrinkToFit="1"/>
    </xf>
    <xf numFmtId="176" fontId="7" fillId="36" borderId="28" xfId="0" applyNumberFormat="1" applyFont="1" applyFill="1" applyBorder="1" applyAlignment="1">
      <alignment vertical="center" shrinkToFit="1"/>
    </xf>
    <xf numFmtId="176" fontId="7" fillId="36" borderId="31" xfId="0" applyNumberFormat="1" applyFont="1" applyFill="1" applyBorder="1" applyAlignment="1">
      <alignment vertical="center" shrinkToFit="1"/>
    </xf>
    <xf numFmtId="177" fontId="7" fillId="35" borderId="30" xfId="0" applyNumberFormat="1" applyFont="1" applyFill="1" applyBorder="1" applyAlignment="1">
      <alignment vertical="center" shrinkToFit="1"/>
    </xf>
    <xf numFmtId="177" fontId="7" fillId="36" borderId="28" xfId="0" applyNumberFormat="1" applyFont="1" applyFill="1" applyBorder="1" applyAlignment="1">
      <alignment vertical="center" shrinkToFit="1"/>
    </xf>
    <xf numFmtId="177" fontId="7" fillId="36" borderId="29" xfId="0" applyNumberFormat="1" applyFont="1" applyFill="1" applyBorder="1" applyAlignment="1">
      <alignment vertical="center" shrinkToFit="1"/>
    </xf>
    <xf numFmtId="177" fontId="7" fillId="34" borderId="26" xfId="0" applyNumberFormat="1" applyFont="1" applyFill="1" applyBorder="1" applyAlignment="1">
      <alignment vertical="center" shrinkToFit="1"/>
    </xf>
    <xf numFmtId="177" fontId="7" fillId="38" borderId="26" xfId="0" applyNumberFormat="1" applyFont="1" applyFill="1" applyBorder="1" applyAlignment="1">
      <alignment vertical="center" shrinkToFit="1"/>
    </xf>
    <xf numFmtId="176" fontId="7" fillId="28" borderId="26" xfId="0" applyNumberFormat="1" applyFont="1" applyFill="1" applyBorder="1" applyAlignment="1">
      <alignment vertical="center" shrinkToFit="1"/>
    </xf>
    <xf numFmtId="177" fontId="0" fillId="37" borderId="32" xfId="0" applyNumberFormat="1" applyFont="1" applyFill="1" applyBorder="1" applyAlignment="1">
      <alignment horizontal="right" vertical="center" shrinkToFit="1"/>
    </xf>
    <xf numFmtId="178" fontId="0" fillId="35" borderId="33" xfId="0" applyNumberFormat="1" applyFont="1" applyFill="1" applyBorder="1" applyAlignment="1">
      <alignment horizontal="right" vertical="center" shrinkToFit="1"/>
    </xf>
    <xf numFmtId="176" fontId="0" fillId="35" borderId="13" xfId="0" applyNumberFormat="1" applyFont="1" applyFill="1" applyBorder="1" applyAlignment="1">
      <alignment horizontal="right" vertical="center" shrinkToFit="1"/>
    </xf>
    <xf numFmtId="176" fontId="0" fillId="36" borderId="13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4" borderId="14" xfId="0" applyNumberFormat="1" applyFont="1" applyFill="1" applyBorder="1" applyAlignment="1">
      <alignment horizontal="right" vertical="center" shrinkToFit="1"/>
    </xf>
    <xf numFmtId="176" fontId="0" fillId="35" borderId="11" xfId="0" applyNumberFormat="1" applyFont="1" applyFill="1" applyBorder="1" applyAlignment="1">
      <alignment vertical="center" shrinkToFit="1"/>
    </xf>
    <xf numFmtId="176" fontId="0" fillId="36" borderId="13" xfId="0" applyNumberFormat="1" applyFont="1" applyFill="1" applyBorder="1" applyAlignment="1">
      <alignment vertical="center" shrinkToFit="1"/>
    </xf>
    <xf numFmtId="176" fontId="0" fillId="36" borderId="12" xfId="0" applyNumberFormat="1" applyFont="1" applyFill="1" applyBorder="1" applyAlignment="1">
      <alignment vertical="center" shrinkToFit="1"/>
    </xf>
    <xf numFmtId="177" fontId="0" fillId="35" borderId="33" xfId="0" applyNumberFormat="1" applyFont="1" applyFill="1" applyBorder="1" applyAlignment="1">
      <alignment horizontal="right" vertical="center" shrinkToFit="1"/>
    </xf>
    <xf numFmtId="177" fontId="0" fillId="36" borderId="13" xfId="0" applyNumberFormat="1" applyFont="1" applyFill="1" applyBorder="1" applyAlignment="1">
      <alignment horizontal="right" vertical="center" shrinkToFit="1"/>
    </xf>
    <xf numFmtId="177" fontId="0" fillId="36" borderId="14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8" borderId="34" xfId="0" applyNumberFormat="1" applyFont="1" applyFill="1" applyBorder="1" applyAlignment="1">
      <alignment horizontal="right" vertical="center" shrinkToFit="1"/>
    </xf>
    <xf numFmtId="176" fontId="0" fillId="28" borderId="32" xfId="0" applyNumberFormat="1" applyFont="1" applyFill="1" applyBorder="1" applyAlignment="1">
      <alignment horizontal="right" vertical="center" shrinkToFit="1"/>
    </xf>
    <xf numFmtId="177" fontId="0" fillId="37" borderId="3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8" fontId="0" fillId="35" borderId="36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4" borderId="15" xfId="0" applyNumberFormat="1" applyFont="1" applyFill="1" applyBorder="1" applyAlignment="1">
      <alignment horizontal="right" vertical="center" shrinkToFit="1"/>
    </xf>
    <xf numFmtId="176" fontId="0" fillId="35" borderId="10" xfId="0" applyNumberFormat="1" applyFont="1" applyFill="1" applyBorder="1" applyAlignment="1">
      <alignment vertical="center" shrinkToFit="1"/>
    </xf>
    <xf numFmtId="176" fontId="0" fillId="36" borderId="16" xfId="0" applyNumberFormat="1" applyFont="1" applyFill="1" applyBorder="1" applyAlignment="1">
      <alignment vertical="center" shrinkToFit="1"/>
    </xf>
    <xf numFmtId="176" fontId="0" fillId="36" borderId="37" xfId="0" applyNumberFormat="1" applyFont="1" applyFill="1" applyBorder="1" applyAlignment="1">
      <alignment vertical="center" shrinkToFit="1"/>
    </xf>
    <xf numFmtId="177" fontId="0" fillId="35" borderId="36" xfId="0" applyNumberFormat="1" applyFont="1" applyFill="1" applyBorder="1" applyAlignment="1">
      <alignment horizontal="right" vertical="center" shrinkToFit="1"/>
    </xf>
    <xf numFmtId="177" fontId="0" fillId="36" borderId="16" xfId="0" applyNumberFormat="1" applyFont="1" applyFill="1" applyBorder="1" applyAlignment="1">
      <alignment horizontal="right" vertical="center" shrinkToFit="1"/>
    </xf>
    <xf numFmtId="177" fontId="0" fillId="36" borderId="15" xfId="0" applyNumberFormat="1" applyFont="1" applyFill="1" applyBorder="1" applyAlignment="1">
      <alignment horizontal="right" vertical="center" shrinkToFit="1"/>
    </xf>
    <xf numFmtId="177" fontId="0" fillId="34" borderId="35" xfId="0" applyNumberFormat="1" applyFont="1" applyFill="1" applyBorder="1" applyAlignment="1">
      <alignment horizontal="right" vertical="center" shrinkToFit="1"/>
    </xf>
    <xf numFmtId="177" fontId="0" fillId="38" borderId="38" xfId="0" applyNumberFormat="1" applyFont="1" applyFill="1" applyBorder="1" applyAlignment="1">
      <alignment horizontal="right" vertical="center" shrinkToFit="1"/>
    </xf>
    <xf numFmtId="176" fontId="0" fillId="28" borderId="3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77" fontId="0" fillId="35" borderId="10" xfId="0" applyNumberFormat="1" applyFont="1" applyFill="1" applyBorder="1" applyAlignment="1">
      <alignment horizontal="right" vertical="center" shrinkToFit="1"/>
    </xf>
    <xf numFmtId="177" fontId="0" fillId="38" borderId="39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7" fontId="0" fillId="37" borderId="35" xfId="0" applyNumberFormat="1" applyFont="1" applyFill="1" applyBorder="1" applyAlignment="1">
      <alignment horizontal="right" vertical="center" shrinkToFit="1"/>
    </xf>
    <xf numFmtId="178" fontId="0" fillId="35" borderId="36" xfId="0" applyNumberFormat="1" applyFont="1" applyFill="1" applyBorder="1" applyAlignment="1">
      <alignment horizontal="right" vertical="center" shrinkToFit="1"/>
    </xf>
    <xf numFmtId="176" fontId="0" fillId="35" borderId="13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3" borderId="16" xfId="0" applyNumberFormat="1" applyFont="1" applyFill="1" applyBorder="1" applyAlignment="1">
      <alignment horizontal="right" vertical="center" shrinkToFit="1"/>
    </xf>
    <xf numFmtId="176" fontId="0" fillId="34" borderId="15" xfId="0" applyNumberFormat="1" applyFont="1" applyFill="1" applyBorder="1" applyAlignment="1">
      <alignment horizontal="right" vertical="center" shrinkToFit="1"/>
    </xf>
    <xf numFmtId="176" fontId="46" fillId="33" borderId="16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33" borderId="4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 horizontal="right" vertical="center" shrinkToFit="1"/>
    </xf>
    <xf numFmtId="176" fontId="0" fillId="36" borderId="37" xfId="0" applyNumberFormat="1" applyFont="1" applyFill="1" applyBorder="1" applyAlignment="1">
      <alignment horizontal="right" vertical="center" shrinkToFit="1"/>
    </xf>
    <xf numFmtId="176" fontId="0" fillId="35" borderId="10" xfId="0" applyNumberFormat="1" applyFont="1" applyFill="1" applyBorder="1" applyAlignment="1">
      <alignment vertical="center" shrinkToFit="1"/>
    </xf>
    <xf numFmtId="176" fontId="46" fillId="38" borderId="16" xfId="0" applyNumberFormat="1" applyFont="1" applyFill="1" applyBorder="1" applyAlignment="1">
      <alignment horizontal="right" vertical="center" shrinkToFit="1"/>
    </xf>
    <xf numFmtId="177" fontId="0" fillId="0" borderId="41" xfId="0" applyNumberFormat="1" applyFont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7" fontId="0" fillId="37" borderId="42" xfId="0" applyNumberFormat="1" applyFont="1" applyFill="1" applyBorder="1" applyAlignment="1">
      <alignment horizontal="right" vertical="center" shrinkToFit="1"/>
    </xf>
    <xf numFmtId="178" fontId="0" fillId="35" borderId="43" xfId="0" applyNumberFormat="1" applyFont="1" applyFill="1" applyBorder="1" applyAlignment="1">
      <alignment horizontal="right" vertical="center" shrinkToFit="1"/>
    </xf>
    <xf numFmtId="176" fontId="0" fillId="35" borderId="20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horizontal="right" vertical="center" shrinkToFit="1"/>
    </xf>
    <xf numFmtId="176" fontId="0" fillId="33" borderId="20" xfId="0" applyNumberFormat="1" applyFont="1" applyFill="1" applyBorder="1" applyAlignment="1">
      <alignment horizontal="right" vertical="center" shrinkToFit="1"/>
    </xf>
    <xf numFmtId="176" fontId="0" fillId="38" borderId="20" xfId="0" applyNumberFormat="1" applyFont="1" applyFill="1" applyBorder="1" applyAlignment="1">
      <alignment horizontal="right" vertical="center" shrinkToFit="1"/>
    </xf>
    <xf numFmtId="176" fontId="0" fillId="34" borderId="25" xfId="0" applyNumberFormat="1" applyFont="1" applyFill="1" applyBorder="1" applyAlignment="1">
      <alignment horizontal="right" vertical="center" shrinkToFit="1"/>
    </xf>
    <xf numFmtId="176" fontId="0" fillId="35" borderId="41" xfId="0" applyNumberFormat="1" applyFont="1" applyFill="1" applyBorder="1" applyAlignment="1">
      <alignment vertical="center" shrinkToFit="1"/>
    </xf>
    <xf numFmtId="176" fontId="0" fillId="36" borderId="20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7" fontId="0" fillId="35" borderId="43" xfId="0" applyNumberFormat="1" applyFont="1" applyFill="1" applyBorder="1" applyAlignment="1">
      <alignment horizontal="right" vertical="center" shrinkToFit="1"/>
    </xf>
    <xf numFmtId="177" fontId="0" fillId="36" borderId="20" xfId="0" applyNumberFormat="1" applyFont="1" applyFill="1" applyBorder="1" applyAlignment="1">
      <alignment horizontal="right" vertical="center" shrinkToFit="1"/>
    </xf>
    <xf numFmtId="177" fontId="0" fillId="36" borderId="25" xfId="0" applyNumberFormat="1" applyFont="1" applyFill="1" applyBorder="1" applyAlignment="1">
      <alignment horizontal="right" vertical="center" shrinkToFit="1"/>
    </xf>
    <xf numFmtId="177" fontId="0" fillId="34" borderId="42" xfId="0" applyNumberFormat="1" applyFont="1" applyFill="1" applyBorder="1" applyAlignment="1">
      <alignment horizontal="right" vertical="center" shrinkToFit="1"/>
    </xf>
    <xf numFmtId="177" fontId="0" fillId="38" borderId="44" xfId="0" applyNumberFormat="1" applyFont="1" applyFill="1" applyBorder="1" applyAlignment="1">
      <alignment horizontal="right" vertical="center" shrinkToFit="1"/>
    </xf>
    <xf numFmtId="176" fontId="0" fillId="10" borderId="42" xfId="0" applyNumberFormat="1" applyFont="1" applyFill="1" applyBorder="1" applyAlignment="1">
      <alignment horizontal="right" vertical="center" shrinkToFit="1"/>
    </xf>
    <xf numFmtId="177" fontId="46" fillId="37" borderId="35" xfId="0" applyNumberFormat="1" applyFont="1" applyFill="1" applyBorder="1" applyAlignment="1">
      <alignment horizontal="right" vertical="center" shrinkToFit="1"/>
    </xf>
    <xf numFmtId="176" fontId="0" fillId="28" borderId="42" xfId="0" applyNumberFormat="1" applyFont="1" applyFill="1" applyBorder="1" applyAlignment="1">
      <alignment horizontal="right" vertical="center" shrinkToFit="1"/>
    </xf>
    <xf numFmtId="176" fontId="46" fillId="33" borderId="13" xfId="0" applyNumberFormat="1" applyFont="1" applyFill="1" applyBorder="1" applyAlignment="1">
      <alignment horizontal="right" vertical="center" shrinkToFit="1"/>
    </xf>
    <xf numFmtId="177" fontId="5" fillId="28" borderId="45" xfId="0" applyNumberFormat="1" applyFont="1" applyFill="1" applyBorder="1" applyAlignment="1">
      <alignment horizontal="center" vertical="center" wrapText="1" shrinkToFit="1"/>
    </xf>
    <xf numFmtId="177" fontId="5" fillId="28" borderId="46" xfId="0" applyNumberFormat="1" applyFont="1" applyFill="1" applyBorder="1" applyAlignment="1">
      <alignment horizontal="center" vertical="center" wrapText="1" shrinkToFit="1"/>
    </xf>
    <xf numFmtId="177" fontId="5" fillId="28" borderId="47" xfId="0" applyNumberFormat="1" applyFont="1" applyFill="1" applyBorder="1" applyAlignment="1">
      <alignment horizontal="center" vertical="center" wrapText="1" shrinkToFit="1"/>
    </xf>
    <xf numFmtId="176" fontId="3" fillId="35" borderId="36" xfId="0" applyNumberFormat="1" applyFont="1" applyFill="1" applyBorder="1" applyAlignment="1">
      <alignment horizontal="left" vertical="center" shrinkToFit="1"/>
    </xf>
    <xf numFmtId="176" fontId="3" fillId="35" borderId="16" xfId="0" applyNumberFormat="1" applyFont="1" applyFill="1" applyBorder="1" applyAlignment="1">
      <alignment horizontal="left" vertical="center" shrinkToFit="1"/>
    </xf>
    <xf numFmtId="176" fontId="3" fillId="35" borderId="15" xfId="0" applyNumberFormat="1" applyFont="1" applyFill="1" applyBorder="1" applyAlignment="1">
      <alignment horizontal="left" vertical="center" shrinkToFit="1"/>
    </xf>
    <xf numFmtId="176" fontId="3" fillId="35" borderId="48" xfId="0" applyNumberFormat="1" applyFont="1" applyFill="1" applyBorder="1" applyAlignment="1">
      <alignment horizontal="left" vertical="center" shrinkToFit="1"/>
    </xf>
    <xf numFmtId="176" fontId="4" fillId="35" borderId="38" xfId="0" applyNumberFormat="1" applyFont="1" applyFill="1" applyBorder="1" applyAlignment="1">
      <alignment horizontal="center" vertical="center" shrinkToFit="1"/>
    </xf>
    <xf numFmtId="176" fontId="4" fillId="35" borderId="36" xfId="0" applyNumberFormat="1" applyFont="1" applyFill="1" applyBorder="1" applyAlignment="1">
      <alignment horizontal="center" vertical="center" shrinkToFit="1"/>
    </xf>
    <xf numFmtId="176" fontId="3" fillId="38" borderId="16" xfId="0" applyNumberFormat="1" applyFont="1" applyFill="1" applyBorder="1" applyAlignment="1">
      <alignment horizontal="center" vertical="center" wrapText="1" shrinkToFit="1"/>
    </xf>
    <xf numFmtId="176" fontId="3" fillId="38" borderId="20" xfId="0" applyNumberFormat="1" applyFont="1" applyFill="1" applyBorder="1" applyAlignment="1">
      <alignment horizontal="center" vertical="center" wrapText="1" shrinkToFit="1"/>
    </xf>
    <xf numFmtId="176" fontId="3" fillId="34" borderId="49" xfId="0" applyNumberFormat="1" applyFont="1" applyFill="1" applyBorder="1" applyAlignment="1">
      <alignment horizontal="center" vertical="top" wrapText="1" shrinkToFit="1"/>
    </xf>
    <xf numFmtId="176" fontId="3" fillId="34" borderId="50" xfId="0" applyNumberFormat="1" applyFont="1" applyFill="1" applyBorder="1" applyAlignment="1">
      <alignment horizontal="center" vertical="top" wrapText="1" shrinkToFit="1"/>
    </xf>
    <xf numFmtId="176" fontId="3" fillId="36" borderId="51" xfId="0" applyNumberFormat="1" applyFont="1" applyFill="1" applyBorder="1" applyAlignment="1">
      <alignment horizontal="left" vertical="center" shrinkToFit="1"/>
    </xf>
    <xf numFmtId="176" fontId="3" fillId="36" borderId="16" xfId="0" applyNumberFormat="1" applyFont="1" applyFill="1" applyBorder="1" applyAlignment="1">
      <alignment horizontal="left" vertical="center" shrinkToFit="1"/>
    </xf>
    <xf numFmtId="176" fontId="3" fillId="35" borderId="52" xfId="0" applyNumberFormat="1" applyFont="1" applyFill="1" applyBorder="1" applyAlignment="1">
      <alignment horizontal="left" vertical="center" wrapText="1" shrinkToFit="1"/>
    </xf>
    <xf numFmtId="176" fontId="3" fillId="35" borderId="18" xfId="0" applyNumberFormat="1" applyFont="1" applyFill="1" applyBorder="1" applyAlignment="1">
      <alignment horizontal="left" vertical="center" wrapText="1" shrinkToFit="1"/>
    </xf>
    <xf numFmtId="176" fontId="3" fillId="35" borderId="53" xfId="0" applyNumberFormat="1" applyFont="1" applyFill="1" applyBorder="1" applyAlignment="1">
      <alignment horizontal="left" vertical="center" wrapText="1" shrinkToFit="1"/>
    </xf>
    <xf numFmtId="176" fontId="3" fillId="35" borderId="54" xfId="0" applyNumberFormat="1" applyFont="1" applyFill="1" applyBorder="1" applyAlignment="1">
      <alignment horizontal="left" vertical="center" wrapText="1" shrinkToFit="1"/>
    </xf>
    <xf numFmtId="176" fontId="3" fillId="35" borderId="0" xfId="0" applyNumberFormat="1" applyFont="1" applyFill="1" applyBorder="1" applyAlignment="1">
      <alignment horizontal="left" vertical="center" wrapText="1" shrinkToFit="1"/>
    </xf>
    <xf numFmtId="176" fontId="3" fillId="35" borderId="55" xfId="0" applyNumberFormat="1" applyFont="1" applyFill="1" applyBorder="1" applyAlignment="1">
      <alignment horizontal="left" vertical="center" wrapText="1" shrinkToFit="1"/>
    </xf>
    <xf numFmtId="177" fontId="3" fillId="35" borderId="18" xfId="0" applyNumberFormat="1" applyFont="1" applyFill="1" applyBorder="1" applyAlignment="1">
      <alignment horizontal="center" vertical="center" wrapText="1" shrinkToFit="1"/>
    </xf>
    <xf numFmtId="177" fontId="3" fillId="35" borderId="0" xfId="0" applyNumberFormat="1" applyFont="1" applyFill="1" applyBorder="1" applyAlignment="1">
      <alignment horizontal="center" vertical="center" wrapText="1" shrinkToFit="1"/>
    </xf>
    <xf numFmtId="176" fontId="7" fillId="0" borderId="30" xfId="0" applyNumberFormat="1" applyFont="1" applyBorder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177" fontId="5" fillId="34" borderId="56" xfId="0" applyNumberFormat="1" applyFont="1" applyFill="1" applyBorder="1" applyAlignment="1">
      <alignment horizontal="center" vertical="center" wrapText="1" shrinkToFit="1"/>
    </xf>
    <xf numFmtId="177" fontId="5" fillId="34" borderId="35" xfId="0" applyNumberFormat="1" applyFont="1" applyFill="1" applyBorder="1" applyAlignment="1">
      <alignment horizontal="center" vertical="center" wrapText="1" shrinkToFit="1"/>
    </xf>
    <xf numFmtId="177" fontId="5" fillId="34" borderId="42" xfId="0" applyNumberFormat="1" applyFont="1" applyFill="1" applyBorder="1" applyAlignment="1">
      <alignment horizontal="center" vertical="center" wrapText="1" shrinkToFit="1"/>
    </xf>
    <xf numFmtId="177" fontId="5" fillId="38" borderId="17" xfId="0" applyNumberFormat="1" applyFont="1" applyFill="1" applyBorder="1" applyAlignment="1">
      <alignment horizontal="center" vertical="center" wrapText="1" shrinkToFit="1"/>
    </xf>
    <xf numFmtId="177" fontId="5" fillId="38" borderId="38" xfId="0" applyNumberFormat="1" applyFont="1" applyFill="1" applyBorder="1" applyAlignment="1">
      <alignment horizontal="center" vertical="center" wrapText="1" shrinkToFit="1"/>
    </xf>
    <xf numFmtId="177" fontId="5" fillId="38" borderId="44" xfId="0" applyNumberFormat="1" applyFont="1" applyFill="1" applyBorder="1" applyAlignment="1">
      <alignment horizontal="center" vertical="center" wrapText="1" shrinkToFit="1"/>
    </xf>
    <xf numFmtId="176" fontId="2" fillId="0" borderId="52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5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7" fontId="3" fillId="37" borderId="56" xfId="0" applyNumberFormat="1" applyFont="1" applyFill="1" applyBorder="1" applyAlignment="1">
      <alignment horizontal="center" vertical="center" shrinkToFit="1"/>
    </xf>
    <xf numFmtId="177" fontId="3" fillId="37" borderId="35" xfId="0" applyNumberFormat="1" applyFont="1" applyFill="1" applyBorder="1" applyAlignment="1">
      <alignment horizontal="center" vertical="center" shrinkToFit="1"/>
    </xf>
    <xf numFmtId="177" fontId="3" fillId="37" borderId="42" xfId="0" applyNumberFormat="1" applyFont="1" applyFill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0" fontId="2" fillId="37" borderId="58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9" borderId="58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40" borderId="58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13" borderId="58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41" borderId="58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59" xfId="0" applyFont="1" applyFill="1" applyBorder="1" applyAlignment="1">
      <alignment horizontal="center" vertical="center" wrapText="1"/>
    </xf>
    <xf numFmtId="176" fontId="7" fillId="0" borderId="5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6" fontId="2" fillId="0" borderId="55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28" fillId="0" borderId="20" xfId="0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/>
    </xf>
    <xf numFmtId="0" fontId="28" fillId="0" borderId="25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28" fillId="0" borderId="4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/>
    </xf>
    <xf numFmtId="0" fontId="28" fillId="0" borderId="23" xfId="0" applyFont="1" applyBorder="1" applyAlignment="1">
      <alignment vertical="center" shrinkToFit="1"/>
    </xf>
    <xf numFmtId="0" fontId="4" fillId="0" borderId="61" xfId="0" applyFont="1" applyBorder="1" applyAlignment="1">
      <alignment horizontal="center" vertical="center"/>
    </xf>
    <xf numFmtId="176" fontId="7" fillId="0" borderId="5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4" fillId="42" borderId="62" xfId="0" applyNumberFormat="1" applyFont="1" applyFill="1" applyBorder="1" applyAlignment="1">
      <alignment horizontal="center" vertical="center" shrinkToFit="1"/>
    </xf>
    <xf numFmtId="176" fontId="4" fillId="42" borderId="63" xfId="0" applyNumberFormat="1" applyFont="1" applyFill="1" applyBorder="1" applyAlignment="1">
      <alignment horizontal="center" vertical="center" shrinkToFit="1"/>
    </xf>
    <xf numFmtId="177" fontId="4" fillId="42" borderId="64" xfId="0" applyNumberFormat="1" applyFont="1" applyFill="1" applyBorder="1" applyAlignment="1">
      <alignment horizontal="right" vertical="center"/>
    </xf>
    <xf numFmtId="182" fontId="28" fillId="42" borderId="64" xfId="0" applyNumberFormat="1" applyFont="1" applyFill="1" applyBorder="1" applyAlignment="1">
      <alignment vertical="center"/>
    </xf>
    <xf numFmtId="177" fontId="4" fillId="42" borderId="62" xfId="0" applyNumberFormat="1" applyFont="1" applyFill="1" applyBorder="1" applyAlignment="1">
      <alignment horizontal="right" vertical="center"/>
    </xf>
    <xf numFmtId="182" fontId="28" fillId="42" borderId="64" xfId="0" applyNumberFormat="1" applyFont="1" applyFill="1" applyBorder="1" applyAlignment="1">
      <alignment horizontal="right" vertical="center"/>
    </xf>
    <xf numFmtId="177" fontId="4" fillId="42" borderId="65" xfId="0" applyNumberFormat="1" applyFont="1" applyFill="1" applyBorder="1" applyAlignment="1">
      <alignment horizontal="right" vertical="center"/>
    </xf>
    <xf numFmtId="182" fontId="28" fillId="42" borderId="66" xfId="0" applyNumberFormat="1" applyFont="1" applyFill="1" applyBorder="1" applyAlignment="1">
      <alignment horizontal="right" vertical="center"/>
    </xf>
    <xf numFmtId="177" fontId="4" fillId="42" borderId="63" xfId="0" applyNumberFormat="1" applyFont="1" applyFill="1" applyBorder="1" applyAlignment="1">
      <alignment horizontal="right" vertical="center"/>
    </xf>
    <xf numFmtId="182" fontId="28" fillId="42" borderId="66" xfId="0" applyNumberFormat="1" applyFont="1" applyFill="1" applyBorder="1" applyAlignment="1">
      <alignment vertical="center"/>
    </xf>
    <xf numFmtId="182" fontId="28" fillId="42" borderId="63" xfId="0" applyNumberFormat="1" applyFont="1" applyFill="1" applyBorder="1" applyAlignment="1">
      <alignment vertical="center"/>
    </xf>
    <xf numFmtId="177" fontId="4" fillId="42" borderId="67" xfId="0" applyNumberFormat="1" applyFont="1" applyFill="1" applyBorder="1" applyAlignment="1">
      <alignment horizontal="right" vertical="center"/>
    </xf>
    <xf numFmtId="176" fontId="4" fillId="42" borderId="67" xfId="0" applyNumberFormat="1" applyFont="1" applyFill="1" applyBorder="1" applyAlignment="1">
      <alignment horizontal="center" vertical="center" shrinkToFit="1"/>
    </xf>
    <xf numFmtId="176" fontId="4" fillId="42" borderId="63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>
      <alignment horizontal="right" vertical="center"/>
    </xf>
    <xf numFmtId="176" fontId="28" fillId="0" borderId="13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76" fontId="28" fillId="0" borderId="13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horizontal="right" vertical="center"/>
    </xf>
    <xf numFmtId="176" fontId="28" fillId="0" borderId="12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horizontal="right" vertical="center"/>
    </xf>
    <xf numFmtId="176" fontId="4" fillId="0" borderId="68" xfId="0" applyNumberFormat="1" applyFont="1" applyFill="1" applyBorder="1" applyAlignment="1">
      <alignment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177" fontId="4" fillId="43" borderId="10" xfId="0" applyNumberFormat="1" applyFont="1" applyFill="1" applyBorder="1" applyAlignment="1">
      <alignment horizontal="center" vertical="center" shrinkToFit="1"/>
    </xf>
    <xf numFmtId="176" fontId="4" fillId="43" borderId="37" xfId="0" applyNumberFormat="1" applyFont="1" applyFill="1" applyBorder="1" applyAlignment="1">
      <alignment horizontal="left" vertical="center" shrinkToFit="1"/>
    </xf>
    <xf numFmtId="177" fontId="4" fillId="43" borderId="16" xfId="0" applyNumberFormat="1" applyFont="1" applyFill="1" applyBorder="1" applyAlignment="1">
      <alignment horizontal="right" vertical="center"/>
    </xf>
    <xf numFmtId="176" fontId="28" fillId="43" borderId="16" xfId="0" applyNumberFormat="1" applyFont="1" applyFill="1" applyBorder="1" applyAlignment="1">
      <alignment vertical="center"/>
    </xf>
    <xf numFmtId="177" fontId="4" fillId="43" borderId="10" xfId="0" applyNumberFormat="1" applyFont="1" applyFill="1" applyBorder="1" applyAlignment="1">
      <alignment horizontal="right" vertical="center"/>
    </xf>
    <xf numFmtId="176" fontId="28" fillId="43" borderId="16" xfId="0" applyNumberFormat="1" applyFont="1" applyFill="1" applyBorder="1" applyAlignment="1">
      <alignment horizontal="right" vertical="center"/>
    </xf>
    <xf numFmtId="177" fontId="4" fillId="43" borderId="36" xfId="0" applyNumberFormat="1" applyFont="1" applyFill="1" applyBorder="1" applyAlignment="1">
      <alignment horizontal="right" vertical="center"/>
    </xf>
    <xf numFmtId="176" fontId="28" fillId="43" borderId="15" xfId="0" applyNumberFormat="1" applyFont="1" applyFill="1" applyBorder="1" applyAlignment="1">
      <alignment horizontal="right" vertical="center"/>
    </xf>
    <xf numFmtId="176" fontId="28" fillId="43" borderId="15" xfId="0" applyNumberFormat="1" applyFont="1" applyFill="1" applyBorder="1" applyAlignment="1">
      <alignment vertical="center"/>
    </xf>
    <xf numFmtId="177" fontId="4" fillId="43" borderId="38" xfId="0" applyNumberFormat="1" applyFont="1" applyFill="1" applyBorder="1" applyAlignment="1">
      <alignment horizontal="right" vertical="center"/>
    </xf>
    <xf numFmtId="176" fontId="28" fillId="43" borderId="37" xfId="0" applyNumberFormat="1" applyFont="1" applyFill="1" applyBorder="1" applyAlignment="1">
      <alignment vertical="center"/>
    </xf>
    <xf numFmtId="177" fontId="4" fillId="43" borderId="39" xfId="0" applyNumberFormat="1" applyFont="1" applyFill="1" applyBorder="1" applyAlignment="1">
      <alignment horizontal="right" vertical="center"/>
    </xf>
    <xf numFmtId="176" fontId="4" fillId="43" borderId="39" xfId="0" applyNumberFormat="1" applyFont="1" applyFill="1" applyBorder="1" applyAlignment="1">
      <alignment horizontal="left" vertical="center" shrinkToFit="1"/>
    </xf>
    <xf numFmtId="177" fontId="4" fillId="43" borderId="35" xfId="0" applyNumberFormat="1" applyFont="1" applyFill="1" applyBorder="1" applyAlignment="1">
      <alignment horizontal="center" vertical="center" shrinkToFit="1"/>
    </xf>
    <xf numFmtId="0" fontId="4" fillId="43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>
      <alignment horizontal="right" vertical="center"/>
    </xf>
    <xf numFmtId="176" fontId="28" fillId="0" borderId="16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6" fontId="28" fillId="0" borderId="16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6" fontId="28" fillId="0" borderId="15" xfId="0" applyNumberFormat="1" applyFont="1" applyBorder="1" applyAlignment="1">
      <alignment horizontal="right" vertical="center"/>
    </xf>
    <xf numFmtId="176" fontId="28" fillId="0" borderId="15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horizontal="right" vertical="center"/>
    </xf>
    <xf numFmtId="176" fontId="28" fillId="0" borderId="37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horizontal="right" vertical="center"/>
    </xf>
    <xf numFmtId="176" fontId="4" fillId="0" borderId="39" xfId="0" applyNumberFormat="1" applyFont="1" applyFill="1" applyBorder="1" applyAlignment="1">
      <alignment vertical="center" shrinkToFit="1"/>
    </xf>
    <xf numFmtId="177" fontId="4" fillId="0" borderId="35" xfId="0" applyNumberFormat="1" applyFont="1" applyFill="1" applyBorder="1" applyAlignment="1">
      <alignment horizontal="center" vertical="center" shrinkToFit="1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76" fontId="28" fillId="33" borderId="16" xfId="0" applyNumberFormat="1" applyFont="1" applyFill="1" applyBorder="1" applyAlignment="1">
      <alignment vertical="center"/>
    </xf>
    <xf numFmtId="176" fontId="28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7" fontId="4" fillId="0" borderId="20" xfId="0" applyNumberFormat="1" applyFont="1" applyBorder="1" applyAlignment="1">
      <alignment horizontal="right" vertical="center"/>
    </xf>
    <xf numFmtId="176" fontId="28" fillId="0" borderId="2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right" vertical="center"/>
    </xf>
    <xf numFmtId="176" fontId="28" fillId="0" borderId="20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6" fontId="28" fillId="0" borderId="25" xfId="0" applyNumberFormat="1" applyFont="1" applyBorder="1" applyAlignment="1">
      <alignment horizontal="right" vertical="center"/>
    </xf>
    <xf numFmtId="176" fontId="28" fillId="0" borderId="25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horizontal="right" vertical="center"/>
    </xf>
    <xf numFmtId="176" fontId="28" fillId="0" borderId="2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horizontal="right" vertical="center"/>
    </xf>
    <xf numFmtId="176" fontId="4" fillId="0" borderId="61" xfId="0" applyNumberFormat="1" applyFont="1" applyFill="1" applyBorder="1" applyAlignment="1">
      <alignment vertical="center" shrinkToFit="1"/>
    </xf>
    <xf numFmtId="177" fontId="4" fillId="0" borderId="4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8"/>
  <sheetViews>
    <sheetView tabSelected="1" view="pageBreakPreview" zoomScale="80" zoomScaleSheetLayoutView="80" workbookViewId="0" topLeftCell="A7">
      <selection activeCell="T16" sqref="T16"/>
    </sheetView>
  </sheetViews>
  <sheetFormatPr defaultColWidth="9.00390625" defaultRowHeight="13.5"/>
  <cols>
    <col min="1" max="1" width="3.75390625" style="3" customWidth="1"/>
    <col min="2" max="2" width="11.625" style="1" customWidth="1"/>
    <col min="3" max="3" width="9.875" style="270" customWidth="1"/>
    <col min="4" max="4" width="9.00390625" style="271" customWidth="1"/>
    <col min="5" max="5" width="9.875" style="270" customWidth="1"/>
    <col min="6" max="6" width="9.00390625" style="271" customWidth="1"/>
    <col min="7" max="7" width="9.875" style="270" customWidth="1"/>
    <col min="8" max="8" width="9.00390625" style="271" customWidth="1"/>
    <col min="9" max="9" width="9.875" style="270" customWidth="1"/>
    <col min="10" max="10" width="9.00390625" style="271" customWidth="1"/>
    <col min="11" max="11" width="9.875" style="270" customWidth="1"/>
    <col min="12" max="12" width="9.00390625" style="271" customWidth="1"/>
    <col min="13" max="13" width="9.875" style="270" customWidth="1"/>
    <col min="14" max="14" width="9.00390625" style="271" customWidth="1"/>
    <col min="15" max="15" width="9.875" style="270" customWidth="1"/>
    <col min="16" max="16" width="9.00390625" style="271" customWidth="1"/>
    <col min="17" max="17" width="9.875" style="270" hidden="1" customWidth="1"/>
    <col min="18" max="18" width="9.625" style="270" customWidth="1"/>
    <col min="19" max="19" width="9.00390625" style="271" customWidth="1"/>
    <col min="20" max="20" width="9.625" style="270" customWidth="1"/>
    <col min="21" max="21" width="9.00390625" style="271" customWidth="1"/>
    <col min="22" max="22" width="9.625" style="270" customWidth="1"/>
    <col min="23" max="23" width="9.00390625" style="271" customWidth="1"/>
    <col min="24" max="24" width="9.625" style="270" customWidth="1"/>
    <col min="25" max="25" width="9.00390625" style="271" customWidth="1"/>
    <col min="26" max="26" width="9.875" style="270" customWidth="1"/>
    <col min="27" max="27" width="9.00390625" style="271" customWidth="1"/>
    <col min="28" max="28" width="9.875" style="270" customWidth="1"/>
    <col min="29" max="29" width="9.00390625" style="271" customWidth="1"/>
    <col min="30" max="30" width="9.875" style="270" customWidth="1"/>
    <col min="31" max="31" width="9.00390625" style="271" customWidth="1"/>
    <col min="32" max="32" width="9.875" style="270" hidden="1" customWidth="1"/>
    <col min="33" max="33" width="9.875" style="270" customWidth="1"/>
    <col min="34" max="34" width="9.00390625" style="271" customWidth="1"/>
    <col min="35" max="35" width="9.875" style="270" customWidth="1"/>
    <col min="36" max="36" width="9.00390625" style="271" customWidth="1"/>
    <col min="37" max="37" width="9.875" style="270" customWidth="1"/>
    <col min="38" max="38" width="9.00390625" style="271" customWidth="1"/>
    <col min="39" max="39" width="9.875" style="270" customWidth="1"/>
    <col min="40" max="40" width="9.00390625" style="271" customWidth="1"/>
    <col min="41" max="41" width="9.875" style="270" customWidth="1"/>
    <col min="42" max="42" width="9.00390625" style="271" customWidth="1"/>
    <col min="43" max="43" width="9.875" style="270" customWidth="1"/>
    <col min="44" max="44" width="9.00390625" style="271" customWidth="1"/>
    <col min="45" max="45" width="9.875" style="270" customWidth="1"/>
    <col min="46" max="46" width="9.00390625" style="271" customWidth="1"/>
    <col min="47" max="47" width="9.875" style="270" hidden="1" customWidth="1"/>
    <col min="48" max="48" width="9.875" style="270" customWidth="1"/>
    <col min="49" max="49" width="9.00390625" style="271" customWidth="1"/>
    <col min="50" max="50" width="9.875" style="270" customWidth="1"/>
    <col min="51" max="51" width="9.00390625" style="271" customWidth="1"/>
    <col min="52" max="52" width="9.875" style="270" customWidth="1"/>
    <col min="53" max="53" width="9.00390625" style="271" customWidth="1"/>
    <col min="54" max="54" width="9.875" style="270" customWidth="1"/>
    <col min="55" max="55" width="9.00390625" style="271" customWidth="1"/>
    <col min="56" max="56" width="9.875" style="270" customWidth="1"/>
    <col min="57" max="57" width="9.00390625" style="271" customWidth="1"/>
    <col min="58" max="58" width="9.875" style="270" customWidth="1"/>
    <col min="59" max="59" width="9.00390625" style="271" customWidth="1"/>
    <col min="60" max="60" width="9.875" style="270" customWidth="1"/>
    <col min="61" max="61" width="9.00390625" style="271" customWidth="1"/>
    <col min="62" max="62" width="9.875" style="270" hidden="1" customWidth="1"/>
    <col min="63" max="63" width="9.875" style="270" customWidth="1"/>
    <col min="64" max="64" width="9.00390625" style="271" customWidth="1"/>
    <col min="65" max="65" width="9.875" style="270" customWidth="1"/>
    <col min="66" max="66" width="9.00390625" style="271" customWidth="1"/>
    <col min="67" max="67" width="9.875" style="270" customWidth="1"/>
    <col min="68" max="68" width="9.00390625" style="271" customWidth="1"/>
    <col min="69" max="69" width="9.875" style="270" customWidth="1"/>
    <col min="70" max="70" width="9.00390625" style="271" customWidth="1"/>
    <col min="71" max="71" width="9.875" style="270" customWidth="1"/>
    <col min="72" max="72" width="9.00390625" style="271" customWidth="1"/>
    <col min="73" max="73" width="9.875" style="270" customWidth="1"/>
    <col min="74" max="74" width="9.00390625" style="271" customWidth="1"/>
    <col min="75" max="75" width="9.875" style="270" customWidth="1"/>
    <col min="76" max="76" width="9.00390625" style="271" customWidth="1"/>
    <col min="77" max="77" width="9.875" style="270" hidden="1" customWidth="1"/>
    <col min="78" max="78" width="9.875" style="270" customWidth="1"/>
    <col min="79" max="79" width="9.00390625" style="271" customWidth="1"/>
    <col min="80" max="80" width="9.875" style="270" customWidth="1"/>
    <col min="81" max="81" width="9.00390625" style="271" customWidth="1"/>
    <col min="82" max="82" width="9.875" style="270" customWidth="1"/>
    <col min="83" max="83" width="9.00390625" style="271" customWidth="1"/>
    <col min="84" max="84" width="9.875" style="270" customWidth="1"/>
    <col min="85" max="85" width="9.00390625" style="271" customWidth="1"/>
    <col min="86" max="86" width="9.875" style="270" customWidth="1"/>
    <col min="87" max="87" width="9.00390625" style="271" customWidth="1"/>
    <col min="88" max="88" width="9.875" style="270" customWidth="1"/>
    <col min="89" max="89" width="9.00390625" style="271" customWidth="1"/>
    <col min="90" max="90" width="9.875" style="270" customWidth="1"/>
    <col min="91" max="91" width="9.00390625" style="271" customWidth="1"/>
    <col min="92" max="92" width="9.875" style="270" hidden="1" customWidth="1"/>
    <col min="93" max="93" width="9.875" style="270" customWidth="1"/>
    <col min="94" max="94" width="9.00390625" style="271" customWidth="1"/>
    <col min="95" max="95" width="9.875" style="270" customWidth="1"/>
    <col min="96" max="96" width="9.00390625" style="271" customWidth="1"/>
    <col min="97" max="97" width="9.875" style="270" customWidth="1"/>
    <col min="98" max="98" width="9.00390625" style="271" customWidth="1"/>
    <col min="99" max="99" width="9.875" style="270" customWidth="1"/>
    <col min="100" max="100" width="9.00390625" style="271" customWidth="1"/>
    <col min="101" max="101" width="9.875" style="270" customWidth="1"/>
    <col min="102" max="102" width="9.00390625" style="271" customWidth="1"/>
    <col min="103" max="103" width="9.875" style="270" customWidth="1"/>
    <col min="104" max="104" width="9.00390625" style="271" customWidth="1"/>
    <col min="105" max="105" width="9.875" style="270" customWidth="1"/>
    <col min="106" max="106" width="9.00390625" style="271" customWidth="1"/>
    <col min="107" max="107" width="9.875" style="270" hidden="1" customWidth="1"/>
    <col min="108" max="108" width="9.875" style="270" customWidth="1"/>
    <col min="109" max="109" width="9.00390625" style="271" customWidth="1"/>
    <col min="110" max="110" width="9.875" style="270" customWidth="1"/>
    <col min="111" max="111" width="9.00390625" style="271" customWidth="1"/>
    <col min="112" max="112" width="9.875" style="270" customWidth="1"/>
    <col min="113" max="113" width="9.00390625" style="271" customWidth="1"/>
    <col min="114" max="114" width="9.875" style="270" customWidth="1"/>
    <col min="115" max="115" width="9.00390625" style="271" customWidth="1"/>
    <col min="116" max="116" width="9.875" style="270" customWidth="1"/>
    <col min="117" max="117" width="9.00390625" style="271" customWidth="1"/>
    <col min="118" max="118" width="9.875" style="270" customWidth="1"/>
    <col min="119" max="119" width="9.00390625" style="271" customWidth="1"/>
    <col min="120" max="120" width="9.875" style="270" customWidth="1"/>
    <col min="121" max="121" width="9.00390625" style="271" customWidth="1"/>
    <col min="122" max="122" width="9.875" style="270" hidden="1" customWidth="1"/>
    <col min="123" max="123" width="9.875" style="270" customWidth="1"/>
    <col min="124" max="124" width="9.00390625" style="271" customWidth="1"/>
    <col min="125" max="125" width="9.875" style="270" customWidth="1"/>
    <col min="126" max="126" width="9.00390625" style="271" customWidth="1"/>
    <col min="127" max="127" width="9.875" style="270" customWidth="1"/>
    <col min="128" max="128" width="9.00390625" style="271" customWidth="1"/>
    <col min="129" max="129" width="9.875" style="270" customWidth="1"/>
    <col min="130" max="130" width="9.00390625" style="271" customWidth="1"/>
    <col min="131" max="131" width="9.875" style="270" customWidth="1"/>
    <col min="132" max="132" width="9.00390625" style="271" customWidth="1"/>
    <col min="133" max="133" width="9.875" style="270" customWidth="1"/>
    <col min="134" max="134" width="9.00390625" style="271" customWidth="1"/>
    <col min="135" max="135" width="9.875" style="270" customWidth="1"/>
    <col min="136" max="136" width="9.00390625" style="271" customWidth="1"/>
    <col min="137" max="137" width="9.875" style="270" hidden="1" customWidth="1"/>
    <col min="138" max="138" width="9.875" style="270" bestFit="1" customWidth="1"/>
    <col min="139" max="139" width="9.00390625" style="271" customWidth="1"/>
    <col min="140" max="140" width="9.875" style="270" bestFit="1" customWidth="1"/>
    <col min="141" max="141" width="9.00390625" style="271" customWidth="1"/>
    <col min="142" max="142" width="9.875" style="270" bestFit="1" customWidth="1"/>
    <col min="143" max="143" width="9.00390625" style="271" customWidth="1"/>
    <col min="144" max="144" width="9.875" style="270" bestFit="1" customWidth="1"/>
    <col min="145" max="145" width="9.00390625" style="271" customWidth="1"/>
    <col min="146" max="146" width="9.875" style="270" bestFit="1" customWidth="1"/>
    <col min="147" max="147" width="9.00390625" style="271" customWidth="1"/>
    <col min="148" max="148" width="9.875" style="270" bestFit="1" customWidth="1"/>
    <col min="149" max="149" width="9.00390625" style="271" customWidth="1"/>
    <col min="150" max="150" width="9.875" style="270" bestFit="1" customWidth="1"/>
    <col min="151" max="151" width="9.00390625" style="271" customWidth="1"/>
    <col min="152" max="152" width="9.875" style="270" hidden="1" customWidth="1"/>
    <col min="153" max="153" width="11.625" style="1" customWidth="1"/>
    <col min="154" max="154" width="3.75390625" style="3" customWidth="1"/>
    <col min="155" max="16384" width="9.00390625" style="271" customWidth="1"/>
  </cols>
  <sheetData>
    <row r="1" spans="1:154" s="179" customFormat="1" ht="32.25" customHeight="1">
      <c r="A1" s="150" t="s">
        <v>74</v>
      </c>
      <c r="B1" s="159"/>
      <c r="C1" s="160" t="s">
        <v>75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 t="s">
        <v>76</v>
      </c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4" t="s">
        <v>77</v>
      </c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6"/>
      <c r="AV1" s="167" t="s">
        <v>78</v>
      </c>
      <c r="AW1" s="168"/>
      <c r="AX1" s="168" t="s">
        <v>79</v>
      </c>
      <c r="AY1" s="168"/>
      <c r="AZ1" s="168" t="s">
        <v>79</v>
      </c>
      <c r="BA1" s="168"/>
      <c r="BB1" s="168" t="s">
        <v>79</v>
      </c>
      <c r="BC1" s="168"/>
      <c r="BD1" s="168" t="s">
        <v>79</v>
      </c>
      <c r="BE1" s="168"/>
      <c r="BF1" s="168" t="s">
        <v>79</v>
      </c>
      <c r="BG1" s="168"/>
      <c r="BH1" s="168"/>
      <c r="BI1" s="168"/>
      <c r="BJ1" s="168" t="s">
        <v>79</v>
      </c>
      <c r="BK1" s="169" t="s">
        <v>80</v>
      </c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1" t="s">
        <v>81</v>
      </c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3" t="s">
        <v>82</v>
      </c>
      <c r="CP1" s="174"/>
      <c r="CQ1" s="174" t="s">
        <v>83</v>
      </c>
      <c r="CR1" s="174"/>
      <c r="CS1" s="174" t="s">
        <v>83</v>
      </c>
      <c r="CT1" s="174"/>
      <c r="CU1" s="174" t="s">
        <v>83</v>
      </c>
      <c r="CV1" s="174"/>
      <c r="CW1" s="174" t="s">
        <v>83</v>
      </c>
      <c r="CX1" s="174"/>
      <c r="CY1" s="174" t="s">
        <v>83</v>
      </c>
      <c r="CZ1" s="174"/>
      <c r="DA1" s="174" t="s">
        <v>83</v>
      </c>
      <c r="DB1" s="174"/>
      <c r="DC1" s="174" t="s">
        <v>83</v>
      </c>
      <c r="DD1" s="167" t="s">
        <v>84</v>
      </c>
      <c r="DE1" s="168"/>
      <c r="DF1" s="168" t="s">
        <v>85</v>
      </c>
      <c r="DG1" s="168"/>
      <c r="DH1" s="168" t="s">
        <v>85</v>
      </c>
      <c r="DI1" s="168"/>
      <c r="DJ1" s="168" t="s">
        <v>85</v>
      </c>
      <c r="DK1" s="168"/>
      <c r="DL1" s="168" t="s">
        <v>85</v>
      </c>
      <c r="DM1" s="168"/>
      <c r="DN1" s="168"/>
      <c r="DO1" s="168"/>
      <c r="DP1" s="168" t="s">
        <v>85</v>
      </c>
      <c r="DQ1" s="168"/>
      <c r="DR1" s="168" t="s">
        <v>85</v>
      </c>
      <c r="DS1" s="169" t="s">
        <v>86</v>
      </c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5" t="s">
        <v>87</v>
      </c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7"/>
      <c r="EW1" s="178"/>
      <c r="EX1" s="178"/>
    </row>
    <row r="2" spans="1:154" s="193" customFormat="1" ht="19.5" customHeight="1" thickBot="1">
      <c r="A2" s="152"/>
      <c r="B2" s="180"/>
      <c r="C2" s="181" t="s">
        <v>88</v>
      </c>
      <c r="D2" s="182" t="s">
        <v>89</v>
      </c>
      <c r="E2" s="183" t="s">
        <v>90</v>
      </c>
      <c r="F2" s="184" t="s">
        <v>89</v>
      </c>
      <c r="G2" s="185" t="s">
        <v>91</v>
      </c>
      <c r="H2" s="184" t="s">
        <v>89</v>
      </c>
      <c r="I2" s="185" t="s">
        <v>92</v>
      </c>
      <c r="J2" s="182" t="s">
        <v>89</v>
      </c>
      <c r="K2" s="183" t="s">
        <v>93</v>
      </c>
      <c r="L2" s="182" t="s">
        <v>89</v>
      </c>
      <c r="M2" s="185" t="s">
        <v>94</v>
      </c>
      <c r="N2" s="182" t="s">
        <v>89</v>
      </c>
      <c r="O2" s="185" t="s">
        <v>95</v>
      </c>
      <c r="P2" s="182" t="s">
        <v>89</v>
      </c>
      <c r="Q2" s="185" t="s">
        <v>96</v>
      </c>
      <c r="R2" s="181" t="s">
        <v>88</v>
      </c>
      <c r="S2" s="186" t="s">
        <v>89</v>
      </c>
      <c r="T2" s="183" t="s">
        <v>90</v>
      </c>
      <c r="U2" s="186" t="s">
        <v>89</v>
      </c>
      <c r="V2" s="183" t="s">
        <v>97</v>
      </c>
      <c r="W2" s="186" t="s">
        <v>89</v>
      </c>
      <c r="X2" s="183" t="s">
        <v>92</v>
      </c>
      <c r="Y2" s="186" t="s">
        <v>89</v>
      </c>
      <c r="Z2" s="183" t="s">
        <v>93</v>
      </c>
      <c r="AA2" s="186" t="s">
        <v>89</v>
      </c>
      <c r="AB2" s="187" t="s">
        <v>94</v>
      </c>
      <c r="AC2" s="186" t="s">
        <v>89</v>
      </c>
      <c r="AD2" s="187" t="s">
        <v>95</v>
      </c>
      <c r="AE2" s="188" t="s">
        <v>89</v>
      </c>
      <c r="AF2" s="189" t="s">
        <v>96</v>
      </c>
      <c r="AG2" s="181" t="s">
        <v>88</v>
      </c>
      <c r="AH2" s="182" t="s">
        <v>89</v>
      </c>
      <c r="AI2" s="183" t="s">
        <v>90</v>
      </c>
      <c r="AJ2" s="182" t="s">
        <v>89</v>
      </c>
      <c r="AK2" s="183" t="s">
        <v>97</v>
      </c>
      <c r="AL2" s="182" t="s">
        <v>89</v>
      </c>
      <c r="AM2" s="183" t="s">
        <v>92</v>
      </c>
      <c r="AN2" s="182" t="s">
        <v>89</v>
      </c>
      <c r="AO2" s="183" t="s">
        <v>93</v>
      </c>
      <c r="AP2" s="182" t="s">
        <v>89</v>
      </c>
      <c r="AQ2" s="183" t="s">
        <v>94</v>
      </c>
      <c r="AR2" s="182" t="s">
        <v>89</v>
      </c>
      <c r="AS2" s="183" t="s">
        <v>95</v>
      </c>
      <c r="AT2" s="184" t="s">
        <v>89</v>
      </c>
      <c r="AU2" s="185" t="s">
        <v>98</v>
      </c>
      <c r="AV2" s="181" t="s">
        <v>88</v>
      </c>
      <c r="AW2" s="182" t="s">
        <v>89</v>
      </c>
      <c r="AX2" s="183" t="s">
        <v>90</v>
      </c>
      <c r="AY2" s="182" t="s">
        <v>89</v>
      </c>
      <c r="AZ2" s="189" t="s">
        <v>97</v>
      </c>
      <c r="BA2" s="182" t="s">
        <v>89</v>
      </c>
      <c r="BB2" s="189" t="s">
        <v>92</v>
      </c>
      <c r="BC2" s="182" t="s">
        <v>89</v>
      </c>
      <c r="BD2" s="189" t="s">
        <v>93</v>
      </c>
      <c r="BE2" s="182" t="s">
        <v>89</v>
      </c>
      <c r="BF2" s="189" t="s">
        <v>94</v>
      </c>
      <c r="BG2" s="182" t="s">
        <v>89</v>
      </c>
      <c r="BH2" s="189" t="s">
        <v>95</v>
      </c>
      <c r="BI2" s="182" t="s">
        <v>89</v>
      </c>
      <c r="BJ2" s="189" t="s">
        <v>96</v>
      </c>
      <c r="BK2" s="181" t="s">
        <v>88</v>
      </c>
      <c r="BL2" s="182" t="s">
        <v>89</v>
      </c>
      <c r="BM2" s="183" t="s">
        <v>90</v>
      </c>
      <c r="BN2" s="182" t="s">
        <v>89</v>
      </c>
      <c r="BO2" s="183" t="s">
        <v>97</v>
      </c>
      <c r="BP2" s="182" t="s">
        <v>89</v>
      </c>
      <c r="BQ2" s="183" t="s">
        <v>92</v>
      </c>
      <c r="BR2" s="182" t="s">
        <v>89</v>
      </c>
      <c r="BS2" s="183" t="s">
        <v>93</v>
      </c>
      <c r="BT2" s="182" t="s">
        <v>89</v>
      </c>
      <c r="BU2" s="183" t="s">
        <v>94</v>
      </c>
      <c r="BV2" s="182" t="s">
        <v>89</v>
      </c>
      <c r="BW2" s="185" t="s">
        <v>95</v>
      </c>
      <c r="BX2" s="182" t="s">
        <v>89</v>
      </c>
      <c r="BY2" s="185" t="s">
        <v>96</v>
      </c>
      <c r="BZ2" s="181" t="s">
        <v>88</v>
      </c>
      <c r="CA2" s="182" t="s">
        <v>89</v>
      </c>
      <c r="CB2" s="183" t="s">
        <v>90</v>
      </c>
      <c r="CC2" s="182" t="s">
        <v>89</v>
      </c>
      <c r="CD2" s="183" t="s">
        <v>97</v>
      </c>
      <c r="CE2" s="182" t="s">
        <v>89</v>
      </c>
      <c r="CF2" s="183" t="s">
        <v>92</v>
      </c>
      <c r="CG2" s="182" t="s">
        <v>89</v>
      </c>
      <c r="CH2" s="183" t="s">
        <v>93</v>
      </c>
      <c r="CI2" s="182" t="s">
        <v>89</v>
      </c>
      <c r="CJ2" s="183" t="s">
        <v>94</v>
      </c>
      <c r="CK2" s="182" t="s">
        <v>89</v>
      </c>
      <c r="CL2" s="183" t="s">
        <v>95</v>
      </c>
      <c r="CM2" s="184" t="s">
        <v>89</v>
      </c>
      <c r="CN2" s="185" t="s">
        <v>96</v>
      </c>
      <c r="CO2" s="181" t="s">
        <v>88</v>
      </c>
      <c r="CP2" s="182" t="s">
        <v>89</v>
      </c>
      <c r="CQ2" s="183" t="s">
        <v>90</v>
      </c>
      <c r="CR2" s="182" t="s">
        <v>89</v>
      </c>
      <c r="CS2" s="183" t="s">
        <v>91</v>
      </c>
      <c r="CT2" s="182" t="s">
        <v>89</v>
      </c>
      <c r="CU2" s="183" t="s">
        <v>99</v>
      </c>
      <c r="CV2" s="182" t="s">
        <v>89</v>
      </c>
      <c r="CW2" s="183" t="s">
        <v>100</v>
      </c>
      <c r="CX2" s="182" t="s">
        <v>89</v>
      </c>
      <c r="CY2" s="183" t="s">
        <v>101</v>
      </c>
      <c r="CZ2" s="182" t="s">
        <v>89</v>
      </c>
      <c r="DA2" s="183" t="s">
        <v>102</v>
      </c>
      <c r="DB2" s="184" t="s">
        <v>89</v>
      </c>
      <c r="DC2" s="185" t="s">
        <v>98</v>
      </c>
      <c r="DD2" s="181" t="s">
        <v>88</v>
      </c>
      <c r="DE2" s="182" t="s">
        <v>89</v>
      </c>
      <c r="DF2" s="183" t="s">
        <v>90</v>
      </c>
      <c r="DG2" s="182" t="s">
        <v>89</v>
      </c>
      <c r="DH2" s="183" t="s">
        <v>91</v>
      </c>
      <c r="DI2" s="182" t="s">
        <v>89</v>
      </c>
      <c r="DJ2" s="183" t="s">
        <v>99</v>
      </c>
      <c r="DK2" s="182" t="s">
        <v>89</v>
      </c>
      <c r="DL2" s="183" t="s">
        <v>100</v>
      </c>
      <c r="DM2" s="182" t="s">
        <v>89</v>
      </c>
      <c r="DN2" s="183" t="s">
        <v>101</v>
      </c>
      <c r="DO2" s="182" t="s">
        <v>89</v>
      </c>
      <c r="DP2" s="183" t="s">
        <v>102</v>
      </c>
      <c r="DQ2" s="184" t="s">
        <v>89</v>
      </c>
      <c r="DR2" s="185" t="s">
        <v>98</v>
      </c>
      <c r="DS2" s="181" t="s">
        <v>88</v>
      </c>
      <c r="DT2" s="182" t="s">
        <v>89</v>
      </c>
      <c r="DU2" s="183" t="s">
        <v>90</v>
      </c>
      <c r="DV2" s="182" t="s">
        <v>89</v>
      </c>
      <c r="DW2" s="183" t="s">
        <v>97</v>
      </c>
      <c r="DX2" s="182" t="s">
        <v>89</v>
      </c>
      <c r="DY2" s="183" t="s">
        <v>92</v>
      </c>
      <c r="DZ2" s="182" t="s">
        <v>89</v>
      </c>
      <c r="EA2" s="183" t="s">
        <v>93</v>
      </c>
      <c r="EB2" s="182" t="s">
        <v>89</v>
      </c>
      <c r="EC2" s="183" t="s">
        <v>94</v>
      </c>
      <c r="ED2" s="182" t="s">
        <v>89</v>
      </c>
      <c r="EE2" s="183" t="s">
        <v>95</v>
      </c>
      <c r="EF2" s="184" t="s">
        <v>89</v>
      </c>
      <c r="EG2" s="185" t="s">
        <v>96</v>
      </c>
      <c r="EH2" s="181" t="s">
        <v>88</v>
      </c>
      <c r="EI2" s="182" t="s">
        <v>89</v>
      </c>
      <c r="EJ2" s="183" t="s">
        <v>90</v>
      </c>
      <c r="EK2" s="182" t="s">
        <v>89</v>
      </c>
      <c r="EL2" s="183" t="s">
        <v>97</v>
      </c>
      <c r="EM2" s="182" t="s">
        <v>89</v>
      </c>
      <c r="EN2" s="183" t="s">
        <v>92</v>
      </c>
      <c r="EO2" s="182" t="s">
        <v>89</v>
      </c>
      <c r="EP2" s="183" t="s">
        <v>93</v>
      </c>
      <c r="EQ2" s="182" t="s">
        <v>89</v>
      </c>
      <c r="ER2" s="183" t="s">
        <v>94</v>
      </c>
      <c r="ES2" s="182" t="s">
        <v>89</v>
      </c>
      <c r="ET2" s="185" t="s">
        <v>95</v>
      </c>
      <c r="EU2" s="190" t="s">
        <v>89</v>
      </c>
      <c r="EV2" s="191" t="s">
        <v>96</v>
      </c>
      <c r="EW2" s="192"/>
      <c r="EX2" s="192"/>
    </row>
    <row r="3" spans="1:154" s="193" customFormat="1" ht="19.5" customHeight="1" thickBot="1">
      <c r="A3" s="194" t="s">
        <v>18</v>
      </c>
      <c r="B3" s="195"/>
      <c r="C3" s="196">
        <f>SUM(C4:C36)</f>
        <v>1223946</v>
      </c>
      <c r="D3" s="197">
        <f aca="true" t="shared" si="0" ref="D3:D36">C3*100/E3</f>
        <v>98.8483337990609</v>
      </c>
      <c r="E3" s="196">
        <f>SUM(E4:E36)</f>
        <v>1238206</v>
      </c>
      <c r="F3" s="197">
        <f aca="true" t="shared" si="1" ref="F3:F36">E3*100/G3</f>
        <v>98.87960416407131</v>
      </c>
      <c r="G3" s="196">
        <f>SUM(G4:G36)</f>
        <v>1252236</v>
      </c>
      <c r="H3" s="197">
        <f aca="true" t="shared" si="2" ref="H3:H36">G3*100/I3</f>
        <v>98.78864712671516</v>
      </c>
      <c r="I3" s="196">
        <f>SUM(I4:I36)</f>
        <v>1267591</v>
      </c>
      <c r="J3" s="197">
        <f aca="true" t="shared" si="3" ref="J3:J36">I3*100/K3</f>
        <v>99.0402187713644</v>
      </c>
      <c r="K3" s="196">
        <f>SUM(K4:K36)</f>
        <v>1279875</v>
      </c>
      <c r="L3" s="197">
        <f aca="true" t="shared" si="4" ref="L3:L36">K3*100/M3</f>
        <v>99.10817164733868</v>
      </c>
      <c r="M3" s="196">
        <f>SUM(M4:M36)</f>
        <v>1291392</v>
      </c>
      <c r="N3" s="197">
        <f aca="true" t="shared" si="5" ref="N3:N36">M3*100/O3</f>
        <v>99.11658743328354</v>
      </c>
      <c r="O3" s="196">
        <f>SUM(O4:O36)</f>
        <v>1302902</v>
      </c>
      <c r="P3" s="197">
        <f aca="true" t="shared" si="6" ref="P3:P36">O3*100/Q3</f>
        <v>99.23742149143051</v>
      </c>
      <c r="Q3" s="196">
        <f>SUM(Q4:Q36)</f>
        <v>1312914</v>
      </c>
      <c r="R3" s="198">
        <f>SUM(R4:R36)</f>
        <v>14363.400000000003</v>
      </c>
      <c r="S3" s="199">
        <f>R3*100/T3</f>
        <v>82.83725409906974</v>
      </c>
      <c r="T3" s="200">
        <f>SUM(T4:T36)</f>
        <v>17339.300000000003</v>
      </c>
      <c r="U3" s="199">
        <f>T3*100/V3</f>
        <v>96.43981445431997</v>
      </c>
      <c r="V3" s="200">
        <f>SUM(V4:V36)</f>
        <v>17979.399999999998</v>
      </c>
      <c r="W3" s="199">
        <f>V3*100/X3</f>
        <v>93.907802233388</v>
      </c>
      <c r="X3" s="200">
        <f>SUM(X4:X36)</f>
        <v>19145.8</v>
      </c>
      <c r="Y3" s="199">
        <f>X3*100/Z3</f>
        <v>96.97120108591054</v>
      </c>
      <c r="Z3" s="200">
        <f>SUM(Z4:Z36)</f>
        <v>19743.799999999996</v>
      </c>
      <c r="AA3" s="199">
        <f>Z3*100/AB3</f>
        <v>101.94189294547105</v>
      </c>
      <c r="AB3" s="200">
        <f>SUM(AB4:AB36)</f>
        <v>19367.699999999997</v>
      </c>
      <c r="AC3" s="199">
        <f>AB3*100/AD3</f>
        <v>87.07675983832459</v>
      </c>
      <c r="AD3" s="200">
        <f>SUM(AD4:AD36)</f>
        <v>22242.100000000006</v>
      </c>
      <c r="AE3" s="201">
        <f>AD3*100/AF3</f>
        <v>96.13216925271213</v>
      </c>
      <c r="AF3" s="196">
        <f>SUM(AF4:AF36)</f>
        <v>23137</v>
      </c>
      <c r="AG3" s="198">
        <f>SUM(AG4:AG36)</f>
        <v>405291.10000000003</v>
      </c>
      <c r="AH3" s="197">
        <f>AG3*100/AI3</f>
        <v>96.69093822353541</v>
      </c>
      <c r="AI3" s="196">
        <f>SUM(AI4:AI36)</f>
        <v>419161.41000000003</v>
      </c>
      <c r="AJ3" s="197">
        <f>AI3*100/AK3</f>
        <v>99.00209128105716</v>
      </c>
      <c r="AK3" s="196">
        <f>SUM(AK4:AK36)</f>
        <v>423386.4199999999</v>
      </c>
      <c r="AL3" s="197">
        <f>AK3*100/AM3</f>
        <v>99.5178892316733</v>
      </c>
      <c r="AM3" s="196">
        <f>SUM(AM4:AM36)</f>
        <v>425437.4999999998</v>
      </c>
      <c r="AN3" s="197">
        <f>AM3*100/AO3</f>
        <v>99.15339692108992</v>
      </c>
      <c r="AO3" s="196">
        <f>SUM(AO4:AO36)</f>
        <v>429070.01999999996</v>
      </c>
      <c r="AP3" s="197">
        <f>AO3*100/AQ3</f>
        <v>98.03733859038458</v>
      </c>
      <c r="AQ3" s="196">
        <f>SUM(AQ4:AQ36)</f>
        <v>437659.79999999993</v>
      </c>
      <c r="AR3" s="197">
        <f>AQ3*100/AS3</f>
        <v>98.24503039208686</v>
      </c>
      <c r="AS3" s="196">
        <f>SUM(AS4:AS36)</f>
        <v>445477.8</v>
      </c>
      <c r="AT3" s="197">
        <f>AS3*100/AU3</f>
        <v>99.09422695644106</v>
      </c>
      <c r="AU3" s="202">
        <f>SUM(AU4:AU36)</f>
        <v>449549.70000000007</v>
      </c>
      <c r="AV3" s="198">
        <f>SUM(AV4:AV36)</f>
        <v>285582.40000000014</v>
      </c>
      <c r="AW3" s="197">
        <f>AV3*100/AX3</f>
        <v>99.14182532390329</v>
      </c>
      <c r="AX3" s="196">
        <f>SUM(AX4:AX36)</f>
        <v>288054.4099999999</v>
      </c>
      <c r="AY3" s="197">
        <f>AX3*100/AZ3</f>
        <v>99.62757737663726</v>
      </c>
      <c r="AZ3" s="196">
        <f>SUM(AZ4:AZ36)</f>
        <v>289131.20000000007</v>
      </c>
      <c r="BA3" s="197">
        <f>AZ3*100/BB3</f>
        <v>99.45202379023702</v>
      </c>
      <c r="BB3" s="196">
        <f>SUM(BB4:BB36)</f>
        <v>290724.30000000005</v>
      </c>
      <c r="BC3" s="197">
        <f>BB3*100/BD3</f>
        <v>98.9705404953465</v>
      </c>
      <c r="BD3" s="196">
        <f>SUM(BD4:BD36)</f>
        <v>293748.32</v>
      </c>
      <c r="BE3" s="197">
        <f>BD3*100/BF3</f>
        <v>97.93556319855544</v>
      </c>
      <c r="BF3" s="196">
        <f>SUM(BF4:BF36)</f>
        <v>299940.4</v>
      </c>
      <c r="BG3" s="197">
        <f>BF3*100/BH3</f>
        <v>97.76226597989151</v>
      </c>
      <c r="BH3" s="196">
        <f>SUM(BH4:BH36)</f>
        <v>306805.9000000001</v>
      </c>
      <c r="BI3" s="197">
        <f>BH3*100/BJ3</f>
        <v>99.06142077434322</v>
      </c>
      <c r="BJ3" s="202">
        <f>SUM(BJ4:BJ36)</f>
        <v>309712.8</v>
      </c>
      <c r="BK3" s="198">
        <f>SUM(BK4:BK36)</f>
        <v>232669.9999999999</v>
      </c>
      <c r="BL3" s="197">
        <f>BK3*100/BM3</f>
        <v>100.05710483926418</v>
      </c>
      <c r="BM3" s="200">
        <f>SUM(BM4:BM36)</f>
        <v>232537.21</v>
      </c>
      <c r="BN3" s="197">
        <f>BM3*100/BO3</f>
        <v>100.53093890383042</v>
      </c>
      <c r="BO3" s="200">
        <f>SUM(BO4:BO36)</f>
        <v>231309.1</v>
      </c>
      <c r="BP3" s="197">
        <f>BO3*100/BQ3</f>
        <v>99.84167537495264</v>
      </c>
      <c r="BQ3" s="200">
        <f>SUM(BQ4:BQ36)</f>
        <v>231675.90000000008</v>
      </c>
      <c r="BR3" s="197">
        <f>BQ3*100/BS3</f>
        <v>99.07300442919933</v>
      </c>
      <c r="BS3" s="200">
        <f>SUM(BS4:BS36)</f>
        <v>233843.62000000002</v>
      </c>
      <c r="BT3" s="197">
        <f>BS3*100/BU3</f>
        <v>98.02663664095448</v>
      </c>
      <c r="BU3" s="200">
        <f>SUM(BU4:BU36)</f>
        <v>238551.10000000006</v>
      </c>
      <c r="BV3" s="197">
        <f aca="true" t="shared" si="7" ref="BV3:BV36">BU3*100/BW3</f>
        <v>98.87146135159134</v>
      </c>
      <c r="BW3" s="196">
        <f>SUM(BW4:BW36)</f>
        <v>241273.97</v>
      </c>
      <c r="BX3" s="197">
        <f aca="true" t="shared" si="8" ref="BX3:BX36">BW3*100/BZ3</f>
        <v>201.55090649217644</v>
      </c>
      <c r="BY3" s="196">
        <f>SUM(BY4:BY36)</f>
        <v>241270.30000000002</v>
      </c>
      <c r="BZ3" s="198">
        <f>SUM(BZ4:BZ36)</f>
        <v>119708.7</v>
      </c>
      <c r="CA3" s="197">
        <f>BZ3*100/CB3</f>
        <v>91.30610875086761</v>
      </c>
      <c r="CB3" s="200">
        <f>SUM(CB4:CB36)</f>
        <v>131107</v>
      </c>
      <c r="CC3" s="197">
        <f>CB3*100/CD3</f>
        <v>97.65504834746835</v>
      </c>
      <c r="CD3" s="200">
        <f>SUM(CD4:CD36)</f>
        <v>134255.22</v>
      </c>
      <c r="CE3" s="197">
        <f>CD3*100/CF3</f>
        <v>99.66003331522074</v>
      </c>
      <c r="CF3" s="200">
        <f>SUM(CF4:CF36)</f>
        <v>134713.20000000004</v>
      </c>
      <c r="CG3" s="197">
        <f>CF3*100/CH3</f>
        <v>99.55033080429823</v>
      </c>
      <c r="CH3" s="200">
        <f>SUM(CH4:CH36)</f>
        <v>135321.7</v>
      </c>
      <c r="CI3" s="197">
        <f>CH3*100/CJ3</f>
        <v>98.25899619080538</v>
      </c>
      <c r="CJ3" s="200">
        <f>SUM(CJ4:CJ36)</f>
        <v>137719.4</v>
      </c>
      <c r="CK3" s="197">
        <f>CJ3*100/CL3</f>
        <v>99.31312688439405</v>
      </c>
      <c r="CL3" s="200">
        <f>SUM(CL4:CL36)</f>
        <v>138671.89999999997</v>
      </c>
      <c r="CM3" s="203">
        <f>CL3*100/CN3</f>
        <v>99.16688656570616</v>
      </c>
      <c r="CN3" s="196">
        <f>SUM(CN4:CN36)</f>
        <v>139836.9</v>
      </c>
      <c r="CO3" s="198">
        <f aca="true" t="shared" si="9" ref="CO3:CO36">AG3/C3/365*1000000</f>
        <v>907.2185989761524</v>
      </c>
      <c r="CP3" s="197">
        <f aca="true" t="shared" si="10" ref="CP3:CP36">CO3*100/CQ3</f>
        <v>98.08546201769263</v>
      </c>
      <c r="CQ3" s="200">
        <f aca="true" t="shared" si="11" ref="CQ3:CQ36">AI3/E3/366*1000000</f>
        <v>924.9266714087645</v>
      </c>
      <c r="CR3" s="197">
        <f aca="true" t="shared" si="12" ref="CR3:CR36">CQ3*100/CS3</f>
        <v>99.8503125073904</v>
      </c>
      <c r="CS3" s="200">
        <f aca="true" t="shared" si="13" ref="CS3:CS36">AK3/G3/365*1000000</f>
        <v>926.3132464811328</v>
      </c>
      <c r="CT3" s="197">
        <f aca="true" t="shared" si="14" ref="CT3:CT36">CS3*100/CU3</f>
        <v>100.73818411949983</v>
      </c>
      <c r="CU3" s="200">
        <f aca="true" t="shared" si="15" ref="CU3:CU36">AM3/I3/365*1000000</f>
        <v>919.5254555931854</v>
      </c>
      <c r="CV3" s="197">
        <f>CU3*100/CW3</f>
        <v>100.11427493914043</v>
      </c>
      <c r="CW3" s="200">
        <f aca="true" t="shared" si="16" ref="CW3:CW36">AO3/K3/365*1000000</f>
        <v>918.4758678541755</v>
      </c>
      <c r="CX3" s="197">
        <f>CW3*100/CY3</f>
        <v>99.1905434280274</v>
      </c>
      <c r="CY3" s="200">
        <f aca="true" t="shared" si="17" ref="CY3:CY36">AQ3/M3/366*1000000</f>
        <v>925.9712026082618</v>
      </c>
      <c r="CZ3" s="197">
        <f>CY3*100/DA3</f>
        <v>98.84985337418813</v>
      </c>
      <c r="DA3" s="200">
        <f aca="true" t="shared" si="18" ref="DA3:DA36">AS3/O3/365*1000000</f>
        <v>936.7451452892628</v>
      </c>
      <c r="DB3" s="203">
        <f aca="true" t="shared" si="19" ref="DB3:DB36">DA3*100/DC3</f>
        <v>99.8557051031381</v>
      </c>
      <c r="DC3" s="196">
        <f aca="true" t="shared" si="20" ref="DC3:DC36">AU3/Q3/365*1000000</f>
        <v>938.0987739475933</v>
      </c>
      <c r="DD3" s="198">
        <f aca="true" t="shared" si="21" ref="DD3:DD36">AV3/C3/365*1000000</f>
        <v>639.2582142076332</v>
      </c>
      <c r="DE3" s="197">
        <f aca="true" t="shared" si="22" ref="DE3:DE36">DD3*100/DF3</f>
        <v>100.57169700526744</v>
      </c>
      <c r="DF3" s="200">
        <f aca="true" t="shared" si="23" ref="DF3:DF36">AX3/E3/366*1000000</f>
        <v>635.6243687268716</v>
      </c>
      <c r="DG3" s="197">
        <f aca="true" t="shared" si="24" ref="DG3:DG36">DF3*100/DH3</f>
        <v>100.4811575865655</v>
      </c>
      <c r="DH3" s="200">
        <f aca="true" t="shared" si="25" ref="DH3:DH36">AZ3/G3/365*1000000</f>
        <v>632.5806588954501</v>
      </c>
      <c r="DI3" s="197">
        <f aca="true" t="shared" si="26" ref="DI3:DI36">DH3*100/DJ3</f>
        <v>100.67151103169878</v>
      </c>
      <c r="DJ3" s="200">
        <f aca="true" t="shared" si="27" ref="DJ3:DJ36">BB3/I3/365*1000000</f>
        <v>628.3611444912825</v>
      </c>
      <c r="DK3" s="197">
        <f aca="true" t="shared" si="28" ref="DK3:DK36">DJ3*100/DL3</f>
        <v>99.92964648414322</v>
      </c>
      <c r="DL3" s="200">
        <f aca="true" t="shared" si="29" ref="DL3:DL36">BD3/K3/365*1000000</f>
        <v>628.8035298823863</v>
      </c>
      <c r="DM3" s="197">
        <f aca="true" t="shared" si="30" ref="DM3:DM36">DL3*100/DN3</f>
        <v>99.08757086095974</v>
      </c>
      <c r="DN3" s="200">
        <f aca="true" t="shared" si="31" ref="DN3:DN36">BF3/M3/366*1000000</f>
        <v>634.593748155081</v>
      </c>
      <c r="DO3" s="197">
        <f aca="true" t="shared" si="32" ref="DO3:DO36">DN3*100/DP3</f>
        <v>98.36411693368484</v>
      </c>
      <c r="DP3" s="200">
        <f aca="true" t="shared" si="33" ref="DP3:DP36">BH3/O3/365*1000000</f>
        <v>645.1476086375194</v>
      </c>
      <c r="DQ3" s="203">
        <f aca="true" t="shared" si="34" ref="DQ3:DQ36">DP3*100/DR3</f>
        <v>99.82264682572139</v>
      </c>
      <c r="DR3" s="196">
        <f aca="true" t="shared" si="35" ref="DR3:DR36">BJ3/Q3/365*1000000</f>
        <v>646.2938312624301</v>
      </c>
      <c r="DS3" s="198">
        <f aca="true" t="shared" si="36" ref="DS3:DS36">BK3/C3/365*1000000</f>
        <v>520.8171396405726</v>
      </c>
      <c r="DT3" s="197">
        <f aca="true" t="shared" si="37" ref="DT3:DT36">DS3*100/DU3</f>
        <v>101.50017712748894</v>
      </c>
      <c r="DU3" s="200">
        <f aca="true" t="shared" si="38" ref="DU3:DU35">BM3/E3/366*1000000</f>
        <v>513.1194391773347</v>
      </c>
      <c r="DV3" s="197">
        <f aca="true" t="shared" si="39" ref="DV3:DV36">DU3*100/DW3</f>
        <v>101.39225885352073</v>
      </c>
      <c r="DW3" s="200">
        <f aca="true" t="shared" si="40" ref="DW3:DW36">BO3/G3/365*1000000</f>
        <v>506.0735848864237</v>
      </c>
      <c r="DX3" s="197">
        <f aca="true" t="shared" si="41" ref="DX3:DX36">DW3*100/DY3</f>
        <v>101.06594054971396</v>
      </c>
      <c r="DY3" s="200">
        <f aca="true" t="shared" si="42" ref="DY3:DY36">BQ3/I3/365*1000000</f>
        <v>500.73603642711663</v>
      </c>
      <c r="DZ3" s="197">
        <f aca="true" t="shared" si="43" ref="DZ3:DZ36">DY3*100/EA3</f>
        <v>100.03310337784153</v>
      </c>
      <c r="EA3" s="200">
        <f aca="true" t="shared" si="44" ref="EA3:EA36">BS3/K3/365*1000000</f>
        <v>500.57033073916944</v>
      </c>
      <c r="EB3" s="197">
        <f aca="true" t="shared" si="45" ref="EB3:EB36">EA3*100/EC3</f>
        <v>99.17971559248049</v>
      </c>
      <c r="EC3" s="200">
        <f aca="true" t="shared" si="46" ref="EC3:EC36">BU3/M3/366*1000000</f>
        <v>504.7103913828133</v>
      </c>
      <c r="ED3" s="197">
        <f aca="true" t="shared" si="47" ref="ED3:ED36">EC3*100/EE3</f>
        <v>99.48014081212712</v>
      </c>
      <c r="EE3" s="200">
        <f aca="true" t="shared" si="48" ref="EE3:EE36">BW3/O3/365*1000000</f>
        <v>507.34788598257256</v>
      </c>
      <c r="EF3" s="203">
        <f aca="true" t="shared" si="49" ref="EF3:EF36">EE3*100/EG3</f>
        <v>100.7699712594451</v>
      </c>
      <c r="EG3" s="196">
        <f aca="true" t="shared" si="50" ref="EG3:EG36">BY3/Q3/365*1000000</f>
        <v>503.4713016602346</v>
      </c>
      <c r="EH3" s="198">
        <f aca="true" t="shared" si="51" ref="EH3:EH36">BZ3/C3/365*1000000</f>
        <v>267.96038476851953</v>
      </c>
      <c r="EI3" s="197">
        <f aca="true" t="shared" si="52" ref="EI3:EI25">EH3*100/EJ3</f>
        <v>92.62296991225821</v>
      </c>
      <c r="EJ3" s="200">
        <f aca="true" t="shared" si="53" ref="EJ3:EJ36">CB3/E3/366*1000000</f>
        <v>289.30230268189257</v>
      </c>
      <c r="EK3" s="197">
        <f aca="true" t="shared" si="54" ref="EK3:EK25">EJ3*100/EL3</f>
        <v>98.49172850033264</v>
      </c>
      <c r="EL3" s="200">
        <f aca="true" t="shared" si="55" ref="EL3:EL36">CD3/G3/365*1000000</f>
        <v>293.7325875856829</v>
      </c>
      <c r="EM3" s="197">
        <f aca="true" t="shared" si="56" ref="EM3:EM25">EL3*100/EN3</f>
        <v>100.88207118312681</v>
      </c>
      <c r="EN3" s="200">
        <f aca="true" t="shared" si="57" ref="EN3:EN36">CF3/I3/365*1000000</f>
        <v>291.1643111019033</v>
      </c>
      <c r="EO3" s="197">
        <f aca="true" t="shared" si="58" ref="EO3:EO25">EN3*100/EP3</f>
        <v>100.51505543834817</v>
      </c>
      <c r="EP3" s="200">
        <f aca="true" t="shared" si="59" ref="EP3:EP36">CH3/K3/365*1000000</f>
        <v>289.6723379717893</v>
      </c>
      <c r="EQ3" s="197">
        <f aca="true" t="shared" si="60" ref="EQ3:EQ25">EP3*100/ER3</f>
        <v>99.41480836786377</v>
      </c>
      <c r="ER3" s="200">
        <f aca="true" t="shared" si="61" ref="ER3:ER36">CJ3/M3/366*1000000</f>
        <v>291.37745445318086</v>
      </c>
      <c r="ES3" s="197">
        <f aca="true" t="shared" si="62" ref="ES3:ES25">ER3*100/ET3</f>
        <v>99.92452535741906</v>
      </c>
      <c r="ET3" s="196">
        <f aca="true" t="shared" si="63" ref="ET3:ET36">CL3/O3/365*1000000</f>
        <v>291.5975366517436</v>
      </c>
      <c r="EU3" s="204">
        <f aca="true" t="shared" si="64" ref="EU3:EU25">ET3*100/EV3</f>
        <v>99.92892305678214</v>
      </c>
      <c r="EV3" s="205">
        <f aca="true" t="shared" si="65" ref="EV3:EV36">CN3/Q3/365*1000000</f>
        <v>291.80494268516287</v>
      </c>
      <c r="EW3" s="206"/>
      <c r="EX3" s="207"/>
    </row>
    <row r="4" spans="1:154" s="193" customFormat="1" ht="19.5" customHeight="1">
      <c r="A4" s="208">
        <v>1</v>
      </c>
      <c r="B4" s="209" t="s">
        <v>19</v>
      </c>
      <c r="C4" s="210">
        <v>287284</v>
      </c>
      <c r="D4" s="211">
        <f t="shared" si="0"/>
        <v>99.53779736537568</v>
      </c>
      <c r="E4" s="210">
        <v>288618</v>
      </c>
      <c r="F4" s="211">
        <f t="shared" si="1"/>
        <v>99.44355052664584</v>
      </c>
      <c r="G4" s="210">
        <v>290233</v>
      </c>
      <c r="H4" s="211">
        <f t="shared" si="2"/>
        <v>99.39690541586471</v>
      </c>
      <c r="I4" s="210">
        <v>291994</v>
      </c>
      <c r="J4" s="211">
        <f t="shared" si="3"/>
        <v>99.61245863610003</v>
      </c>
      <c r="K4" s="210">
        <v>293130</v>
      </c>
      <c r="L4" s="211">
        <f t="shared" si="4"/>
        <v>99.67323039467375</v>
      </c>
      <c r="M4" s="210">
        <v>294091</v>
      </c>
      <c r="N4" s="211">
        <f t="shared" si="5"/>
        <v>99.64390022429882</v>
      </c>
      <c r="O4" s="210">
        <v>295142</v>
      </c>
      <c r="P4" s="211">
        <f t="shared" si="6"/>
        <v>99.82243537493193</v>
      </c>
      <c r="Q4" s="210">
        <v>295667</v>
      </c>
      <c r="R4" s="212">
        <v>4289.4</v>
      </c>
      <c r="S4" s="213">
        <f>R4*100/T4</f>
        <v>81.84628301022744</v>
      </c>
      <c r="T4" s="214">
        <v>5240.8</v>
      </c>
      <c r="U4" s="213">
        <f>T4*100/V4</f>
        <v>95.64899985399329</v>
      </c>
      <c r="V4" s="214">
        <v>5479.2</v>
      </c>
      <c r="W4" s="213">
        <f>V4*100/X4</f>
        <v>95.3252492214548</v>
      </c>
      <c r="X4" s="214">
        <v>5747.9</v>
      </c>
      <c r="Y4" s="213">
        <f>X4*100/Z4</f>
        <v>91.3554149845831</v>
      </c>
      <c r="Z4" s="214">
        <v>6291.8</v>
      </c>
      <c r="AA4" s="213">
        <f>Z4*100/AB4</f>
        <v>95.67822384428224</v>
      </c>
      <c r="AB4" s="214">
        <v>6576</v>
      </c>
      <c r="AC4" s="213">
        <f aca="true" t="shared" si="66" ref="AC4:AC25">AB4*100/AD4</f>
        <v>95.2408539234713</v>
      </c>
      <c r="AD4" s="214">
        <v>6904.6</v>
      </c>
      <c r="AE4" s="215">
        <f aca="true" t="shared" si="67" ref="AE4:AE33">AD4*100/AF4</f>
        <v>97.49505789325049</v>
      </c>
      <c r="AF4" s="210">
        <v>7082</v>
      </c>
      <c r="AG4" s="212">
        <v>102956.4</v>
      </c>
      <c r="AH4" s="211">
        <f aca="true" t="shared" si="68" ref="AH4:AH15">AG4*100/AI4</f>
        <v>95.15106313959579</v>
      </c>
      <c r="AI4" s="214">
        <v>108203.10000000002</v>
      </c>
      <c r="AJ4" s="211">
        <f aca="true" t="shared" si="69" ref="AJ4:AJ15">AI4*100/AK4</f>
        <v>98.46572590002104</v>
      </c>
      <c r="AK4" s="214">
        <v>109889.09999999999</v>
      </c>
      <c r="AL4" s="211">
        <f aca="true" t="shared" si="70" ref="AL4:AL15">AK4*100/AM4</f>
        <v>99.8962757447056</v>
      </c>
      <c r="AM4" s="214">
        <v>110003.2</v>
      </c>
      <c r="AN4" s="211">
        <f aca="true" t="shared" si="71" ref="AN4:AN14">AM4*100/AO4</f>
        <v>98.52289811541928</v>
      </c>
      <c r="AO4" s="214">
        <v>111652.41999999998</v>
      </c>
      <c r="AP4" s="211">
        <f aca="true" t="shared" si="72" ref="AP4:AP15">AO4*100/AQ4</f>
        <v>97.69835880814958</v>
      </c>
      <c r="AQ4" s="214">
        <v>114282.80000000002</v>
      </c>
      <c r="AR4" s="211">
        <f aca="true" t="shared" si="73" ref="AR4:AR15">AQ4*100/AS4</f>
        <v>98.82464848411479</v>
      </c>
      <c r="AS4" s="214">
        <v>115642</v>
      </c>
      <c r="AT4" s="216">
        <f aca="true" t="shared" si="74" ref="AT4:AT15">AS4*100/AU4</f>
        <v>97.67877550572219</v>
      </c>
      <c r="AU4" s="210">
        <v>118390.1</v>
      </c>
      <c r="AV4" s="212">
        <v>66729</v>
      </c>
      <c r="AW4" s="211">
        <f aca="true" t="shared" si="75" ref="AW4:AW15">AV4*100/AX4</f>
        <v>99.83841285515506</v>
      </c>
      <c r="AX4" s="214">
        <v>66837.00000000001</v>
      </c>
      <c r="AY4" s="211">
        <f aca="true" t="shared" si="76" ref="AY4:AY15">AX4*100/AZ4</f>
        <v>99.43096869212062</v>
      </c>
      <c r="AZ4" s="214">
        <v>67219.5</v>
      </c>
      <c r="BA4" s="211">
        <f aca="true" t="shared" si="77" ref="BA4:BA15">AZ4*100/BB4</f>
        <v>99.26825666395926</v>
      </c>
      <c r="BB4" s="214">
        <v>67714.99999999999</v>
      </c>
      <c r="BC4" s="211">
        <f aca="true" t="shared" si="78" ref="BC4:BC15">BB4*100/BD4</f>
        <v>97.87084834795336</v>
      </c>
      <c r="BD4" s="214">
        <v>69188.12</v>
      </c>
      <c r="BE4" s="211">
        <f aca="true" t="shared" si="79" ref="BE4:BI15">BD4*100/BF4</f>
        <v>96.95549511145491</v>
      </c>
      <c r="BF4" s="214">
        <v>71360.7</v>
      </c>
      <c r="BG4" s="211">
        <f t="shared" si="79"/>
        <v>98.34472132719971</v>
      </c>
      <c r="BH4" s="217">
        <v>72561.8</v>
      </c>
      <c r="BI4" s="211">
        <f t="shared" si="79"/>
        <v>98.10116228606813</v>
      </c>
      <c r="BJ4" s="210">
        <v>73966.29999999999</v>
      </c>
      <c r="BK4" s="212">
        <v>51767.40000000001</v>
      </c>
      <c r="BL4" s="211">
        <f aca="true" t="shared" si="80" ref="BL4:BL15">BK4*100/BM4</f>
        <v>100.72791589565178</v>
      </c>
      <c r="BM4" s="214">
        <v>51393.3</v>
      </c>
      <c r="BN4" s="211">
        <f aca="true" t="shared" si="81" ref="BN4:BN15">BM4*100/BO4</f>
        <v>100.12273452522192</v>
      </c>
      <c r="BO4" s="214">
        <v>51330.30000000002</v>
      </c>
      <c r="BP4" s="211">
        <f aca="true" t="shared" si="82" ref="BP4:BP15">BO4*100/BQ4</f>
        <v>99.27127995961875</v>
      </c>
      <c r="BQ4" s="214">
        <v>51707.09999999999</v>
      </c>
      <c r="BR4" s="211">
        <f aca="true" t="shared" si="83" ref="BR4:BR15">BQ4*100/BS4</f>
        <v>97.42174923580586</v>
      </c>
      <c r="BS4" s="214">
        <v>53075.520000000004</v>
      </c>
      <c r="BT4" s="211">
        <f aca="true" t="shared" si="84" ref="BT4:BT15">BS4*100/BU4</f>
        <v>97.77216131926188</v>
      </c>
      <c r="BU4" s="214">
        <v>54284.90000000001</v>
      </c>
      <c r="BV4" s="211">
        <f t="shared" si="7"/>
        <v>98.29751326842327</v>
      </c>
      <c r="BW4" s="210">
        <v>55225.09999999999</v>
      </c>
      <c r="BX4" s="211">
        <f t="shared" si="8"/>
        <v>152.4401419919729</v>
      </c>
      <c r="BY4" s="210">
        <v>55808.50000000001</v>
      </c>
      <c r="BZ4" s="212">
        <v>36227.4</v>
      </c>
      <c r="CA4" s="211">
        <f aca="true" t="shared" si="85" ref="CA4:CA25">BZ4*100/CB4</f>
        <v>87.5775091197865</v>
      </c>
      <c r="CB4" s="214">
        <v>41366.1</v>
      </c>
      <c r="CC4" s="211">
        <f aca="true" t="shared" si="86" ref="CC4:CC25">CB4*100/CD4</f>
        <v>96.94513189718207</v>
      </c>
      <c r="CD4" s="214">
        <v>42669.6</v>
      </c>
      <c r="CE4" s="211">
        <f aca="true" t="shared" si="87" ref="CE4:CE25">CD4*100/CF4</f>
        <v>100.90190644198617</v>
      </c>
      <c r="CF4" s="214">
        <v>42288.200000000004</v>
      </c>
      <c r="CG4" s="211">
        <f aca="true" t="shared" si="88" ref="CG4:CG25">CF4*100/CH4</f>
        <v>99.5852987097397</v>
      </c>
      <c r="CH4" s="214">
        <v>42464.3</v>
      </c>
      <c r="CI4" s="211">
        <f aca="true" t="shared" si="89" ref="CI4:CI25">CH4*100/CJ4</f>
        <v>98.93341658492946</v>
      </c>
      <c r="CJ4" s="214">
        <v>42922.09999999999</v>
      </c>
      <c r="CK4" s="211">
        <f aca="true" t="shared" si="90" ref="CK4:CK25">CJ4*100/CL4</f>
        <v>99.6330100603061</v>
      </c>
      <c r="CL4" s="214">
        <v>43080.2</v>
      </c>
      <c r="CM4" s="216">
        <f aca="true" t="shared" si="91" ref="CM4:CM25">CL4*100/CN4</f>
        <v>96.97549511748208</v>
      </c>
      <c r="CN4" s="210">
        <v>44423.799999999996</v>
      </c>
      <c r="CO4" s="212">
        <f t="shared" si="9"/>
        <v>981.858818336988</v>
      </c>
      <c r="CP4" s="211">
        <f t="shared" si="10"/>
        <v>95.85479436880017</v>
      </c>
      <c r="CQ4" s="214">
        <f t="shared" si="11"/>
        <v>1024.3189449233994</v>
      </c>
      <c r="CR4" s="211">
        <f t="shared" si="12"/>
        <v>98.74616638484876</v>
      </c>
      <c r="CS4" s="214">
        <f t="shared" si="13"/>
        <v>1037.3252779568838</v>
      </c>
      <c r="CT4" s="211">
        <f t="shared" si="14"/>
        <v>100.50240027770641</v>
      </c>
      <c r="CU4" s="214">
        <f t="shared" si="15"/>
        <v>1032.1398047116938</v>
      </c>
      <c r="CV4" s="211">
        <f aca="true" t="shared" si="92" ref="CV4:CV36">CU4*100/CW4</f>
        <v>98.90620055402802</v>
      </c>
      <c r="CW4" s="214">
        <f t="shared" si="16"/>
        <v>1043.5541947118697</v>
      </c>
      <c r="CX4" s="211">
        <f aca="true" t="shared" si="93" ref="CX4:CX36">CW4*100/CY4</f>
        <v>98.28719823436693</v>
      </c>
      <c r="CY4" s="214">
        <f t="shared" si="17"/>
        <v>1061.7396908837538</v>
      </c>
      <c r="CZ4" s="211">
        <f aca="true" t="shared" si="94" ref="CZ4:CZ36">CY4*100/DA4</f>
        <v>98.90684282880503</v>
      </c>
      <c r="DA4" s="214">
        <f t="shared" si="18"/>
        <v>1073.474453857038</v>
      </c>
      <c r="DB4" s="216">
        <f t="shared" si="19"/>
        <v>97.85252697837093</v>
      </c>
      <c r="DC4" s="210">
        <f t="shared" si="20"/>
        <v>1097.0329402881093</v>
      </c>
      <c r="DD4" s="212">
        <f t="shared" si="21"/>
        <v>636.3709015545307</v>
      </c>
      <c r="DE4" s="211">
        <f t="shared" si="22"/>
        <v>100.57681142561871</v>
      </c>
      <c r="DF4" s="214">
        <f t="shared" si="23"/>
        <v>632.7212928450779</v>
      </c>
      <c r="DG4" s="211">
        <f t="shared" si="24"/>
        <v>99.71415828740395</v>
      </c>
      <c r="DH4" s="214">
        <f t="shared" si="25"/>
        <v>634.5350587239568</v>
      </c>
      <c r="DI4" s="211">
        <f t="shared" si="26"/>
        <v>99.87057066679573</v>
      </c>
      <c r="DJ4" s="214">
        <f t="shared" si="27"/>
        <v>635.3573975670919</v>
      </c>
      <c r="DK4" s="211">
        <f t="shared" si="28"/>
        <v>98.2516139928751</v>
      </c>
      <c r="DL4" s="214">
        <f t="shared" si="29"/>
        <v>646.6635729904306</v>
      </c>
      <c r="DM4" s="211">
        <f t="shared" si="30"/>
        <v>97.53985721135626</v>
      </c>
      <c r="DN4" s="214">
        <f t="shared" si="31"/>
        <v>662.9736719720577</v>
      </c>
      <c r="DO4" s="211">
        <f t="shared" si="32"/>
        <v>98.4265165073215</v>
      </c>
      <c r="DP4" s="214">
        <f t="shared" si="33"/>
        <v>673.5722196596707</v>
      </c>
      <c r="DQ4" s="216">
        <f t="shared" si="34"/>
        <v>98.27566510234024</v>
      </c>
      <c r="DR4" s="210">
        <f t="shared" si="35"/>
        <v>685.3906498198106</v>
      </c>
      <c r="DS4" s="212">
        <f t="shared" si="36"/>
        <v>493.6874074110808</v>
      </c>
      <c r="DT4" s="211">
        <f t="shared" si="37"/>
        <v>101.47289317419721</v>
      </c>
      <c r="DU4" s="214">
        <f t="shared" si="38"/>
        <v>486.5214659481266</v>
      </c>
      <c r="DV4" s="211">
        <f t="shared" si="39"/>
        <v>100.40789434053714</v>
      </c>
      <c r="DW4" s="214">
        <f t="shared" si="40"/>
        <v>484.5450341763674</v>
      </c>
      <c r="DX4" s="211">
        <f t="shared" si="41"/>
        <v>99.87361230641905</v>
      </c>
      <c r="DY4" s="214">
        <f t="shared" si="42"/>
        <v>485.15821445383415</v>
      </c>
      <c r="DZ4" s="211">
        <f t="shared" si="43"/>
        <v>97.80076766471835</v>
      </c>
      <c r="EA4" s="214">
        <f t="shared" si="44"/>
        <v>496.06790011818595</v>
      </c>
      <c r="EB4" s="211">
        <f t="shared" si="45"/>
        <v>98.36144556183875</v>
      </c>
      <c r="EC4" s="214">
        <f t="shared" si="46"/>
        <v>504.33164873152816</v>
      </c>
      <c r="ED4" s="211">
        <f t="shared" si="47"/>
        <v>98.37926918470235</v>
      </c>
      <c r="EE4" s="214">
        <f t="shared" si="48"/>
        <v>512.640165871399</v>
      </c>
      <c r="EF4" s="216">
        <f t="shared" si="49"/>
        <v>99.13066051190248</v>
      </c>
      <c r="EG4" s="210">
        <f t="shared" si="50"/>
        <v>517.1358318649021</v>
      </c>
      <c r="EH4" s="212">
        <f t="shared" si="51"/>
        <v>345.48791678245743</v>
      </c>
      <c r="EI4" s="211">
        <f t="shared" si="52"/>
        <v>88.2252268237191</v>
      </c>
      <c r="EJ4" s="214">
        <f t="shared" si="53"/>
        <v>391.59765207832146</v>
      </c>
      <c r="EK4" s="211">
        <f t="shared" si="54"/>
        <v>97.22124157435583</v>
      </c>
      <c r="EL4" s="214">
        <f t="shared" si="55"/>
        <v>402.7902192329271</v>
      </c>
      <c r="EM4" s="211">
        <f t="shared" si="56"/>
        <v>101.51413267830091</v>
      </c>
      <c r="EN4" s="214">
        <f t="shared" si="57"/>
        <v>396.78240714460173</v>
      </c>
      <c r="EO4" s="211">
        <f t="shared" si="58"/>
        <v>99.97273440819336</v>
      </c>
      <c r="EP4" s="214">
        <f t="shared" si="59"/>
        <v>396.8906217214392</v>
      </c>
      <c r="EQ4" s="211">
        <f t="shared" si="60"/>
        <v>99.52969984870452</v>
      </c>
      <c r="ER4" s="214">
        <f t="shared" si="61"/>
        <v>398.7660189116958</v>
      </c>
      <c r="ES4" s="211">
        <f t="shared" si="62"/>
        <v>99.7158767347344</v>
      </c>
      <c r="ET4" s="210">
        <f t="shared" si="63"/>
        <v>399.9022341973675</v>
      </c>
      <c r="EU4" s="218">
        <f t="shared" si="64"/>
        <v>97.14799559161546</v>
      </c>
      <c r="EV4" s="219">
        <f t="shared" si="65"/>
        <v>411.6422904682985</v>
      </c>
      <c r="EW4" s="220" t="s">
        <v>19</v>
      </c>
      <c r="EX4" s="221">
        <v>1</v>
      </c>
    </row>
    <row r="5" spans="1:154" s="236" customFormat="1" ht="19.5" customHeight="1">
      <c r="A5" s="222">
        <v>2</v>
      </c>
      <c r="B5" s="223" t="s">
        <v>20</v>
      </c>
      <c r="C5" s="224">
        <v>50755</v>
      </c>
      <c r="D5" s="225">
        <f t="shared" si="0"/>
        <v>97.61891023791664</v>
      </c>
      <c r="E5" s="224">
        <v>51993</v>
      </c>
      <c r="F5" s="225">
        <f t="shared" si="1"/>
        <v>97.76611947876121</v>
      </c>
      <c r="G5" s="224">
        <v>53181</v>
      </c>
      <c r="H5" s="225">
        <f t="shared" si="2"/>
        <v>97.90496879544911</v>
      </c>
      <c r="I5" s="224">
        <v>54319</v>
      </c>
      <c r="J5" s="225">
        <f t="shared" si="3"/>
        <v>98.15326792070978</v>
      </c>
      <c r="K5" s="224">
        <v>55341</v>
      </c>
      <c r="L5" s="225">
        <f t="shared" si="4"/>
        <v>98.58028429940504</v>
      </c>
      <c r="M5" s="224">
        <v>56138</v>
      </c>
      <c r="N5" s="225">
        <f t="shared" si="5"/>
        <v>98.54131194158226</v>
      </c>
      <c r="O5" s="224">
        <v>56969</v>
      </c>
      <c r="P5" s="225">
        <f t="shared" si="6"/>
        <v>98.92168779301961</v>
      </c>
      <c r="Q5" s="224">
        <v>57590</v>
      </c>
      <c r="R5" s="226">
        <v>618.7</v>
      </c>
      <c r="S5" s="227">
        <f>R5*100/T5</f>
        <v>73.54969091773657</v>
      </c>
      <c r="T5" s="228">
        <v>841.2</v>
      </c>
      <c r="U5" s="227">
        <f>T5*100/V5</f>
        <v>183.50785340314138</v>
      </c>
      <c r="V5" s="228">
        <v>458.4</v>
      </c>
      <c r="W5" s="227">
        <f>V5*100/X5</f>
        <v>99.43600867678958</v>
      </c>
      <c r="X5" s="228">
        <v>461</v>
      </c>
      <c r="Y5" s="227">
        <f>X5*100/Z5</f>
        <v>88.48368522072937</v>
      </c>
      <c r="Z5" s="228">
        <v>521</v>
      </c>
      <c r="AA5" s="227">
        <f>Z5*100/AB5</f>
        <v>101.95694716242662</v>
      </c>
      <c r="AB5" s="228">
        <v>511</v>
      </c>
      <c r="AC5" s="227">
        <f t="shared" si="66"/>
        <v>98.40169458886965</v>
      </c>
      <c r="AD5" s="228">
        <v>519.3</v>
      </c>
      <c r="AE5" s="229">
        <f t="shared" si="67"/>
        <v>106.19631901840489</v>
      </c>
      <c r="AF5" s="224">
        <v>489</v>
      </c>
      <c r="AG5" s="226">
        <v>19681.8</v>
      </c>
      <c r="AH5" s="225">
        <f t="shared" si="68"/>
        <v>95.16575119913352</v>
      </c>
      <c r="AI5" s="228">
        <v>20681.600000000002</v>
      </c>
      <c r="AJ5" s="225">
        <f t="shared" si="69"/>
        <v>96.1702285958745</v>
      </c>
      <c r="AK5" s="228">
        <v>21505.199999999997</v>
      </c>
      <c r="AL5" s="225">
        <f t="shared" si="70"/>
        <v>99.74304982236114</v>
      </c>
      <c r="AM5" s="228">
        <v>21560.6</v>
      </c>
      <c r="AN5" s="225">
        <f t="shared" si="71"/>
        <v>102.14179122154582</v>
      </c>
      <c r="AO5" s="228">
        <v>21108.5</v>
      </c>
      <c r="AP5" s="225">
        <f t="shared" si="72"/>
        <v>98.3987506992355</v>
      </c>
      <c r="AQ5" s="228">
        <v>21452</v>
      </c>
      <c r="AR5" s="225">
        <f t="shared" si="73"/>
        <v>97.46611721195654</v>
      </c>
      <c r="AS5" s="228">
        <v>22009.7</v>
      </c>
      <c r="AT5" s="230">
        <f t="shared" si="74"/>
        <v>101.65298035267276</v>
      </c>
      <c r="AU5" s="224">
        <v>21651.8</v>
      </c>
      <c r="AV5" s="226">
        <v>14275.800000000003</v>
      </c>
      <c r="AW5" s="225">
        <f t="shared" si="75"/>
        <v>96.79558460578775</v>
      </c>
      <c r="AX5" s="228">
        <v>14748.400000000001</v>
      </c>
      <c r="AY5" s="225">
        <f t="shared" si="76"/>
        <v>101.67103267613403</v>
      </c>
      <c r="AZ5" s="228">
        <v>14506</v>
      </c>
      <c r="BA5" s="225">
        <f t="shared" si="77"/>
        <v>98.32243196529639</v>
      </c>
      <c r="BB5" s="228">
        <v>14753.499999999998</v>
      </c>
      <c r="BC5" s="225">
        <f t="shared" si="78"/>
        <v>98.85423297262888</v>
      </c>
      <c r="BD5" s="228">
        <v>14924.5</v>
      </c>
      <c r="BE5" s="225">
        <f t="shared" si="79"/>
        <v>97.61146392669575</v>
      </c>
      <c r="BF5" s="228">
        <v>15289.7</v>
      </c>
      <c r="BG5" s="225">
        <f t="shared" si="79"/>
        <v>97.42261472391074</v>
      </c>
      <c r="BH5" s="231">
        <v>15694.2</v>
      </c>
      <c r="BI5" s="225">
        <f t="shared" si="79"/>
        <v>101.48730616520737</v>
      </c>
      <c r="BJ5" s="224">
        <v>15464.2</v>
      </c>
      <c r="BK5" s="226">
        <v>11894.699999999999</v>
      </c>
      <c r="BL5" s="225">
        <f t="shared" si="80"/>
        <v>98.56152067814024</v>
      </c>
      <c r="BM5" s="228">
        <v>12068.300000000001</v>
      </c>
      <c r="BN5" s="225">
        <f t="shared" si="81"/>
        <v>99.65483356867408</v>
      </c>
      <c r="BO5" s="228">
        <v>12110.1</v>
      </c>
      <c r="BP5" s="225">
        <f t="shared" si="82"/>
        <v>98.76926841203816</v>
      </c>
      <c r="BQ5" s="228">
        <v>12261.000000000002</v>
      </c>
      <c r="BR5" s="225">
        <f t="shared" si="83"/>
        <v>99.58010834341782</v>
      </c>
      <c r="BS5" s="228">
        <v>12312.699999999997</v>
      </c>
      <c r="BT5" s="225">
        <f t="shared" si="84"/>
        <v>98.0560333843017</v>
      </c>
      <c r="BU5" s="228">
        <v>12556.800000000001</v>
      </c>
      <c r="BV5" s="225">
        <f t="shared" si="7"/>
        <v>98.2043421134956</v>
      </c>
      <c r="BW5" s="224">
        <v>12786.399999999998</v>
      </c>
      <c r="BX5" s="225">
        <f t="shared" si="8"/>
        <v>236.52238253792078</v>
      </c>
      <c r="BY5" s="224">
        <v>12418.800000000001</v>
      </c>
      <c r="BZ5" s="226">
        <v>5406</v>
      </c>
      <c r="CA5" s="225">
        <f t="shared" si="85"/>
        <v>91.1144070653273</v>
      </c>
      <c r="CB5" s="228">
        <v>5933.200000000001</v>
      </c>
      <c r="CC5" s="225">
        <f t="shared" si="86"/>
        <v>84.76968796433879</v>
      </c>
      <c r="CD5" s="228">
        <v>6999.200000000001</v>
      </c>
      <c r="CE5" s="225">
        <f t="shared" si="87"/>
        <v>102.82205344419798</v>
      </c>
      <c r="CF5" s="228">
        <v>6807.1</v>
      </c>
      <c r="CG5" s="225">
        <f t="shared" si="88"/>
        <v>110.07600258732212</v>
      </c>
      <c r="CH5" s="228">
        <v>6184</v>
      </c>
      <c r="CI5" s="225">
        <f t="shared" si="89"/>
        <v>100.35214124596337</v>
      </c>
      <c r="CJ5" s="228">
        <v>6162.299999999999</v>
      </c>
      <c r="CK5" s="225">
        <f t="shared" si="90"/>
        <v>97.5742221518486</v>
      </c>
      <c r="CL5" s="228">
        <v>6315.5</v>
      </c>
      <c r="CM5" s="230">
        <f t="shared" si="91"/>
        <v>102.06703730040728</v>
      </c>
      <c r="CN5" s="224">
        <v>6187.599999999999</v>
      </c>
      <c r="CO5" s="226">
        <f t="shared" si="9"/>
        <v>1062.4123677672621</v>
      </c>
      <c r="CP5" s="225">
        <f t="shared" si="10"/>
        <v>97.75409196029473</v>
      </c>
      <c r="CQ5" s="228">
        <f t="shared" si="11"/>
        <v>1086.8213764379168</v>
      </c>
      <c r="CR5" s="225">
        <f t="shared" si="12"/>
        <v>98.09888018444784</v>
      </c>
      <c r="CS5" s="228">
        <f t="shared" si="13"/>
        <v>1107.8835705305194</v>
      </c>
      <c r="CT5" s="225">
        <f t="shared" si="14"/>
        <v>101.87741342398292</v>
      </c>
      <c r="CU5" s="228">
        <f t="shared" si="15"/>
        <v>1087.4673132108721</v>
      </c>
      <c r="CV5" s="225">
        <f t="shared" si="92"/>
        <v>104.06356648670935</v>
      </c>
      <c r="CW5" s="228">
        <f t="shared" si="16"/>
        <v>1045.0029245824087</v>
      </c>
      <c r="CX5" s="225">
        <f t="shared" si="93"/>
        <v>100.0893201098073</v>
      </c>
      <c r="CY5" s="228">
        <f t="shared" si="17"/>
        <v>1044.0703597905783</v>
      </c>
      <c r="CZ5" s="225">
        <f t="shared" si="94"/>
        <v>98.6386465027781</v>
      </c>
      <c r="DA5" s="228">
        <f t="shared" si="18"/>
        <v>1058.480014485167</v>
      </c>
      <c r="DB5" s="230">
        <f t="shared" si="19"/>
        <v>102.76106546561155</v>
      </c>
      <c r="DC5" s="224">
        <f t="shared" si="20"/>
        <v>1030.0399374891474</v>
      </c>
      <c r="DD5" s="226">
        <f t="shared" si="21"/>
        <v>770.5995630365051</v>
      </c>
      <c r="DE5" s="225">
        <f t="shared" si="22"/>
        <v>99.428253964025</v>
      </c>
      <c r="DF5" s="228">
        <f t="shared" si="23"/>
        <v>775.0307707458309</v>
      </c>
      <c r="DG5" s="225">
        <f t="shared" si="24"/>
        <v>103.71000046840908</v>
      </c>
      <c r="DH5" s="228">
        <f t="shared" si="25"/>
        <v>747.3057248533246</v>
      </c>
      <c r="DI5" s="225">
        <f t="shared" si="26"/>
        <v>100.42639630550262</v>
      </c>
      <c r="DJ5" s="228">
        <f t="shared" si="27"/>
        <v>744.1327702131017</v>
      </c>
      <c r="DK5" s="225">
        <f t="shared" si="28"/>
        <v>100.7141535547093</v>
      </c>
      <c r="DL5" s="228">
        <f t="shared" si="29"/>
        <v>738.8562023796176</v>
      </c>
      <c r="DM5" s="225">
        <f t="shared" si="30"/>
        <v>99.28850711944925</v>
      </c>
      <c r="DN5" s="228">
        <f t="shared" si="31"/>
        <v>744.1507822156447</v>
      </c>
      <c r="DO5" s="225">
        <f t="shared" si="32"/>
        <v>98.5946206744894</v>
      </c>
      <c r="DP5" s="228">
        <f t="shared" si="33"/>
        <v>754.7579950355121</v>
      </c>
      <c r="DQ5" s="230">
        <f t="shared" si="34"/>
        <v>102.59358531928406</v>
      </c>
      <c r="DR5" s="224">
        <f t="shared" si="35"/>
        <v>735.6775695932752</v>
      </c>
      <c r="DS5" s="226">
        <f t="shared" si="36"/>
        <v>642.0691395543727</v>
      </c>
      <c r="DT5" s="225">
        <f t="shared" si="37"/>
        <v>101.24222038616277</v>
      </c>
      <c r="DU5" s="228">
        <f t="shared" si="38"/>
        <v>634.1910885649908</v>
      </c>
      <c r="DV5" s="225">
        <f t="shared" si="39"/>
        <v>101.6533673756269</v>
      </c>
      <c r="DW5" s="228">
        <f t="shared" si="40"/>
        <v>623.8761242621155</v>
      </c>
      <c r="DX5" s="225">
        <f t="shared" si="41"/>
        <v>100.88279443548451</v>
      </c>
      <c r="DY5" s="228">
        <f t="shared" si="42"/>
        <v>618.4167753809497</v>
      </c>
      <c r="DZ5" s="225">
        <f t="shared" si="43"/>
        <v>101.45368611044171</v>
      </c>
      <c r="EA5" s="228">
        <f t="shared" si="44"/>
        <v>609.5557481349134</v>
      </c>
      <c r="EB5" s="225">
        <f t="shared" si="45"/>
        <v>99.74071463669073</v>
      </c>
      <c r="EC5" s="228">
        <f t="shared" si="46"/>
        <v>611.1403456003328</v>
      </c>
      <c r="ED5" s="225">
        <f t="shared" si="47"/>
        <v>99.38575234002111</v>
      </c>
      <c r="EE5" s="228">
        <f t="shared" si="48"/>
        <v>614.917461719748</v>
      </c>
      <c r="EF5" s="230">
        <f t="shared" si="49"/>
        <v>104.08236114971416</v>
      </c>
      <c r="EG5" s="224">
        <f t="shared" si="50"/>
        <v>590.7989162882636</v>
      </c>
      <c r="EH5" s="226">
        <f t="shared" si="51"/>
        <v>291.81280473075736</v>
      </c>
      <c r="EI5" s="225">
        <f t="shared" si="52"/>
        <v>93.59255840406617</v>
      </c>
      <c r="EJ5" s="228">
        <f t="shared" si="53"/>
        <v>311.79060569208616</v>
      </c>
      <c r="EK5" s="225">
        <f t="shared" si="54"/>
        <v>86.4697067304614</v>
      </c>
      <c r="EL5" s="228">
        <f t="shared" si="55"/>
        <v>360.577845677195</v>
      </c>
      <c r="EM5" s="225">
        <f t="shared" si="56"/>
        <v>105.02230347371035</v>
      </c>
      <c r="EN5" s="228">
        <f t="shared" si="57"/>
        <v>343.3345429977704</v>
      </c>
      <c r="EO5" s="225">
        <f t="shared" si="58"/>
        <v>112.14705828872022</v>
      </c>
      <c r="EP5" s="228">
        <f t="shared" si="59"/>
        <v>306.146722202791</v>
      </c>
      <c r="EQ5" s="225">
        <f t="shared" si="60"/>
        <v>102.0762714719086</v>
      </c>
      <c r="ER5" s="228">
        <f t="shared" si="61"/>
        <v>299.9195775749339</v>
      </c>
      <c r="ES5" s="225">
        <f t="shared" si="62"/>
        <v>98.74805195829688</v>
      </c>
      <c r="ET5" s="224">
        <f t="shared" si="63"/>
        <v>303.722019449655</v>
      </c>
      <c r="EU5" s="232">
        <f t="shared" si="64"/>
        <v>103.17963590953774</v>
      </c>
      <c r="EV5" s="233">
        <f t="shared" si="65"/>
        <v>294.3623678958723</v>
      </c>
      <c r="EW5" s="234" t="s">
        <v>20</v>
      </c>
      <c r="EX5" s="235">
        <v>2</v>
      </c>
    </row>
    <row r="6" spans="1:154" s="193" customFormat="1" ht="19.5" customHeight="1">
      <c r="A6" s="237">
        <v>3</v>
      </c>
      <c r="B6" s="238" t="s">
        <v>21</v>
      </c>
      <c r="C6" s="239">
        <v>35238</v>
      </c>
      <c r="D6" s="240">
        <f t="shared" si="0"/>
        <v>97.7746947835738</v>
      </c>
      <c r="E6" s="239">
        <v>36040</v>
      </c>
      <c r="F6" s="240">
        <f t="shared" si="1"/>
        <v>98.16953584658967</v>
      </c>
      <c r="G6" s="239">
        <v>36712</v>
      </c>
      <c r="H6" s="240">
        <f t="shared" si="2"/>
        <v>98.17617799647002</v>
      </c>
      <c r="I6" s="239">
        <v>37394</v>
      </c>
      <c r="J6" s="240">
        <f t="shared" si="3"/>
        <v>98.32763607678149</v>
      </c>
      <c r="K6" s="239">
        <v>38030</v>
      </c>
      <c r="L6" s="240">
        <f t="shared" si="4"/>
        <v>98.6280764542649</v>
      </c>
      <c r="M6" s="239">
        <v>38559</v>
      </c>
      <c r="N6" s="240">
        <f t="shared" si="5"/>
        <v>98.93772611808176</v>
      </c>
      <c r="O6" s="239">
        <v>38973</v>
      </c>
      <c r="P6" s="240">
        <f t="shared" si="6"/>
        <v>99.48690457956808</v>
      </c>
      <c r="Q6" s="239">
        <v>39174</v>
      </c>
      <c r="R6" s="241">
        <v>187.6</v>
      </c>
      <c r="S6" s="242">
        <f aca="true" t="shared" si="95" ref="S6:S31">R6*100/T6</f>
        <v>63.983628922237386</v>
      </c>
      <c r="T6" s="243">
        <v>293.2</v>
      </c>
      <c r="U6" s="242">
        <f aca="true" t="shared" si="96" ref="U6:U31">T6*100/V6</f>
        <v>100.03411804844762</v>
      </c>
      <c r="V6" s="243">
        <v>293.1</v>
      </c>
      <c r="W6" s="242">
        <f>V6*100/X6</f>
        <v>89.49618320610688</v>
      </c>
      <c r="X6" s="243">
        <v>327.5</v>
      </c>
      <c r="Y6" s="242">
        <f>X6*100/Z6</f>
        <v>92.88145207033465</v>
      </c>
      <c r="Z6" s="243">
        <v>352.6</v>
      </c>
      <c r="AA6" s="242">
        <f>Z6*100/AB6</f>
        <v>98.49162011173185</v>
      </c>
      <c r="AB6" s="243">
        <v>358</v>
      </c>
      <c r="AC6" s="242">
        <f t="shared" si="66"/>
        <v>90.74778200253485</v>
      </c>
      <c r="AD6" s="243">
        <v>394.5</v>
      </c>
      <c r="AE6" s="244">
        <f t="shared" si="67"/>
        <v>99.62121212121212</v>
      </c>
      <c r="AF6" s="239">
        <v>396</v>
      </c>
      <c r="AG6" s="241">
        <v>9772</v>
      </c>
      <c r="AH6" s="240">
        <f t="shared" si="68"/>
        <v>96.32331197634302</v>
      </c>
      <c r="AI6" s="243">
        <v>10145</v>
      </c>
      <c r="AJ6" s="240">
        <f t="shared" si="69"/>
        <v>98.09609452808476</v>
      </c>
      <c r="AK6" s="243">
        <v>10341.900000000001</v>
      </c>
      <c r="AL6" s="240">
        <f t="shared" si="70"/>
        <v>100.066763425254</v>
      </c>
      <c r="AM6" s="243">
        <v>10335</v>
      </c>
      <c r="AN6" s="240">
        <f t="shared" si="71"/>
        <v>98.95349616537253</v>
      </c>
      <c r="AO6" s="243">
        <v>10444.299999999997</v>
      </c>
      <c r="AP6" s="240">
        <f t="shared" si="72"/>
        <v>96.95515349553948</v>
      </c>
      <c r="AQ6" s="243">
        <v>10772.3</v>
      </c>
      <c r="AR6" s="240">
        <f t="shared" si="73"/>
        <v>98.14592102625777</v>
      </c>
      <c r="AS6" s="243">
        <v>10975.8</v>
      </c>
      <c r="AT6" s="245">
        <f t="shared" si="74"/>
        <v>101.8456142304373</v>
      </c>
      <c r="AU6" s="239">
        <v>10776.900000000001</v>
      </c>
      <c r="AV6" s="241">
        <v>8903</v>
      </c>
      <c r="AW6" s="240">
        <f t="shared" si="75"/>
        <v>96.85701541574646</v>
      </c>
      <c r="AX6" s="243">
        <v>9191.900000000001</v>
      </c>
      <c r="AY6" s="240">
        <f t="shared" si="76"/>
        <v>97.87884273407802</v>
      </c>
      <c r="AZ6" s="243">
        <v>9391.1</v>
      </c>
      <c r="BA6" s="240">
        <f t="shared" si="77"/>
        <v>99.9563606948229</v>
      </c>
      <c r="BB6" s="243">
        <v>9395.199999999999</v>
      </c>
      <c r="BC6" s="240">
        <f t="shared" si="78"/>
        <v>98.86562138272122</v>
      </c>
      <c r="BD6" s="243">
        <v>9503.000000000002</v>
      </c>
      <c r="BE6" s="240">
        <f t="shared" si="79"/>
        <v>96.63412649989836</v>
      </c>
      <c r="BF6" s="243">
        <v>9833.999999999998</v>
      </c>
      <c r="BG6" s="240">
        <f t="shared" si="79"/>
        <v>98.24568414322249</v>
      </c>
      <c r="BH6" s="246">
        <v>10009.599999999999</v>
      </c>
      <c r="BI6" s="240">
        <f t="shared" si="79"/>
        <v>101.58833260598186</v>
      </c>
      <c r="BJ6" s="239">
        <v>9853.1</v>
      </c>
      <c r="BK6" s="241">
        <v>8325.1</v>
      </c>
      <c r="BL6" s="240">
        <f t="shared" si="80"/>
        <v>97.85255882836927</v>
      </c>
      <c r="BM6" s="243">
        <v>8507.8</v>
      </c>
      <c r="BN6" s="240">
        <f t="shared" si="81"/>
        <v>98.01048326709288</v>
      </c>
      <c r="BO6" s="243">
        <v>8680.500000000002</v>
      </c>
      <c r="BP6" s="240">
        <f t="shared" si="82"/>
        <v>97.92099088529918</v>
      </c>
      <c r="BQ6" s="243">
        <v>8864.800000000001</v>
      </c>
      <c r="BR6" s="240">
        <f t="shared" si="83"/>
        <v>99.38896550177707</v>
      </c>
      <c r="BS6" s="243">
        <v>8919.3</v>
      </c>
      <c r="BT6" s="240">
        <f t="shared" si="84"/>
        <v>96.76904883314707</v>
      </c>
      <c r="BU6" s="243">
        <v>9217.1</v>
      </c>
      <c r="BV6" s="240">
        <f t="shared" si="7"/>
        <v>99.22703441742293</v>
      </c>
      <c r="BW6" s="239">
        <v>9288.900000000001</v>
      </c>
      <c r="BX6" s="240">
        <f t="shared" si="8"/>
        <v>1068.9182968929806</v>
      </c>
      <c r="BY6" s="239">
        <v>9124.3</v>
      </c>
      <c r="BZ6" s="241">
        <v>868.9999999999999</v>
      </c>
      <c r="CA6" s="240">
        <f t="shared" si="85"/>
        <v>91.17616199769172</v>
      </c>
      <c r="CB6" s="243">
        <v>953.1</v>
      </c>
      <c r="CC6" s="240">
        <f t="shared" si="86"/>
        <v>100.24190155658394</v>
      </c>
      <c r="CD6" s="243">
        <v>950.8</v>
      </c>
      <c r="CE6" s="240">
        <f t="shared" si="87"/>
        <v>101.17046180038305</v>
      </c>
      <c r="CF6" s="243">
        <v>939.8000000000001</v>
      </c>
      <c r="CG6" s="240">
        <f t="shared" si="88"/>
        <v>99.84064591522362</v>
      </c>
      <c r="CH6" s="243">
        <v>941.3000000000001</v>
      </c>
      <c r="CI6" s="240">
        <f t="shared" si="89"/>
        <v>100.31972716615155</v>
      </c>
      <c r="CJ6" s="243">
        <v>938.3</v>
      </c>
      <c r="CK6" s="240">
        <f t="shared" si="90"/>
        <v>97.11239908921549</v>
      </c>
      <c r="CL6" s="243">
        <v>966.1999999999999</v>
      </c>
      <c r="CM6" s="245">
        <f t="shared" si="91"/>
        <v>104.58973803853648</v>
      </c>
      <c r="CN6" s="239">
        <v>923.8</v>
      </c>
      <c r="CO6" s="241">
        <f t="shared" si="9"/>
        <v>759.7651041411552</v>
      </c>
      <c r="CP6" s="240">
        <f t="shared" si="10"/>
        <v>98.78549012605706</v>
      </c>
      <c r="CQ6" s="243">
        <f t="shared" si="11"/>
        <v>769.1059721135592</v>
      </c>
      <c r="CR6" s="240">
        <f t="shared" si="12"/>
        <v>99.65216965552787</v>
      </c>
      <c r="CS6" s="243">
        <f t="shared" si="13"/>
        <v>771.790493646212</v>
      </c>
      <c r="CT6" s="240">
        <f t="shared" si="14"/>
        <v>101.92570689485586</v>
      </c>
      <c r="CU6" s="243">
        <f t="shared" si="15"/>
        <v>757.2088702238511</v>
      </c>
      <c r="CV6" s="240">
        <f t="shared" si="92"/>
        <v>100.63650476464454</v>
      </c>
      <c r="CW6" s="243">
        <f t="shared" si="16"/>
        <v>752.4196830908545</v>
      </c>
      <c r="CX6" s="240">
        <f t="shared" si="93"/>
        <v>98.57313206158291</v>
      </c>
      <c r="CY6" s="243">
        <f t="shared" si="17"/>
        <v>763.311124801011</v>
      </c>
      <c r="CZ6" s="240">
        <f t="shared" si="94"/>
        <v>98.92865604700778</v>
      </c>
      <c r="DA6" s="243">
        <f t="shared" si="18"/>
        <v>771.5773723220395</v>
      </c>
      <c r="DB6" s="245">
        <f t="shared" si="19"/>
        <v>102.37087449934958</v>
      </c>
      <c r="DC6" s="239">
        <f t="shared" si="20"/>
        <v>753.7079038305391</v>
      </c>
      <c r="DD6" s="241">
        <f t="shared" si="21"/>
        <v>692.2010563005224</v>
      </c>
      <c r="DE6" s="240">
        <f t="shared" si="22"/>
        <v>99.33283588028506</v>
      </c>
      <c r="DF6" s="243">
        <f t="shared" si="23"/>
        <v>696.8501907413137</v>
      </c>
      <c r="DG6" s="240">
        <f t="shared" si="24"/>
        <v>99.4314716477379</v>
      </c>
      <c r="DH6" s="243">
        <f t="shared" si="25"/>
        <v>700.8346343400091</v>
      </c>
      <c r="DI6" s="240">
        <f t="shared" si="26"/>
        <v>101.81325320936499</v>
      </c>
      <c r="DJ6" s="243">
        <f t="shared" si="27"/>
        <v>688.3530505589864</v>
      </c>
      <c r="DK6" s="240">
        <f t="shared" si="28"/>
        <v>100.54713540099716</v>
      </c>
      <c r="DL6" s="243">
        <f t="shared" si="29"/>
        <v>684.6073215449953</v>
      </c>
      <c r="DM6" s="240">
        <f t="shared" si="30"/>
        <v>98.24674779735585</v>
      </c>
      <c r="DN6" s="243">
        <f t="shared" si="31"/>
        <v>696.8244108772631</v>
      </c>
      <c r="DO6" s="240">
        <f t="shared" si="32"/>
        <v>99.02921479648182</v>
      </c>
      <c r="DP6" s="243">
        <f t="shared" si="33"/>
        <v>703.655393319365</v>
      </c>
      <c r="DQ6" s="245">
        <f t="shared" si="34"/>
        <v>102.11226596635447</v>
      </c>
      <c r="DR6" s="239">
        <f t="shared" si="35"/>
        <v>689.0997733330256</v>
      </c>
      <c r="DS6" s="241">
        <f t="shared" si="36"/>
        <v>647.2697982486218</v>
      </c>
      <c r="DT6" s="240">
        <f t="shared" si="37"/>
        <v>100.3538269772468</v>
      </c>
      <c r="DU6" s="243">
        <f t="shared" si="38"/>
        <v>644.9876579150063</v>
      </c>
      <c r="DV6" s="240">
        <f t="shared" si="39"/>
        <v>99.56520036336768</v>
      </c>
      <c r="DW6" s="243">
        <f t="shared" si="40"/>
        <v>647.804308695302</v>
      </c>
      <c r="DX6" s="240">
        <f t="shared" si="41"/>
        <v>99.7400722696905</v>
      </c>
      <c r="DY6" s="243">
        <f t="shared" si="42"/>
        <v>649.4925198607059</v>
      </c>
      <c r="DZ6" s="240">
        <f t="shared" si="43"/>
        <v>101.0793805966888</v>
      </c>
      <c r="EA6" s="243">
        <f t="shared" si="44"/>
        <v>642.5568855157609</v>
      </c>
      <c r="EB6" s="240">
        <f t="shared" si="45"/>
        <v>98.38392170192809</v>
      </c>
      <c r="EC6" s="243">
        <f t="shared" si="46"/>
        <v>653.1116816653267</v>
      </c>
      <c r="ED6" s="240">
        <f t="shared" si="47"/>
        <v>100.01839155210102</v>
      </c>
      <c r="EE6" s="243">
        <f t="shared" si="48"/>
        <v>652.9915863775028</v>
      </c>
      <c r="EF6" s="245">
        <f t="shared" si="49"/>
        <v>102.32901951639676</v>
      </c>
      <c r="EG6" s="239">
        <f t="shared" si="50"/>
        <v>638.1294274718134</v>
      </c>
      <c r="EH6" s="241">
        <f t="shared" si="51"/>
        <v>67.5640478406328</v>
      </c>
      <c r="EI6" s="240">
        <f t="shared" si="52"/>
        <v>93.50677074898378</v>
      </c>
      <c r="EJ6" s="243">
        <f t="shared" si="53"/>
        <v>72.25578137224578</v>
      </c>
      <c r="EK6" s="240">
        <f t="shared" si="54"/>
        <v>101.83201511299208</v>
      </c>
      <c r="EL6" s="243">
        <f t="shared" si="55"/>
        <v>70.95585930620274</v>
      </c>
      <c r="EM6" s="240">
        <f t="shared" si="56"/>
        <v>103.04990871005457</v>
      </c>
      <c r="EN6" s="243">
        <f t="shared" si="57"/>
        <v>68.85581966486457</v>
      </c>
      <c r="EO6" s="240">
        <f t="shared" si="58"/>
        <v>101.53874322500813</v>
      </c>
      <c r="EP6" s="243">
        <f t="shared" si="59"/>
        <v>67.81236154585963</v>
      </c>
      <c r="EQ6" s="240">
        <f t="shared" si="60"/>
        <v>101.99385342405726</v>
      </c>
      <c r="ER6" s="243">
        <f t="shared" si="61"/>
        <v>66.48671392374783</v>
      </c>
      <c r="ES6" s="240">
        <f t="shared" si="62"/>
        <v>97.88689154821277</v>
      </c>
      <c r="ET6" s="239">
        <f t="shared" si="63"/>
        <v>67.92197900267449</v>
      </c>
      <c r="EU6" s="247">
        <f t="shared" si="64"/>
        <v>105.12915089732965</v>
      </c>
      <c r="EV6" s="248">
        <f t="shared" si="65"/>
        <v>64.60813049751337</v>
      </c>
      <c r="EW6" s="249" t="s">
        <v>21</v>
      </c>
      <c r="EX6" s="250">
        <v>3</v>
      </c>
    </row>
    <row r="7" spans="1:154" s="236" customFormat="1" ht="19.5" customHeight="1">
      <c r="A7" s="222">
        <v>4</v>
      </c>
      <c r="B7" s="223" t="s">
        <v>22</v>
      </c>
      <c r="C7" s="224">
        <v>94601</v>
      </c>
      <c r="D7" s="225">
        <f t="shared" si="0"/>
        <v>99.0939182536191</v>
      </c>
      <c r="E7" s="224">
        <v>95466</v>
      </c>
      <c r="F7" s="225">
        <f t="shared" si="1"/>
        <v>99.1751506337004</v>
      </c>
      <c r="G7" s="224">
        <v>96260</v>
      </c>
      <c r="H7" s="225">
        <f t="shared" si="2"/>
        <v>97.98353029794077</v>
      </c>
      <c r="I7" s="224">
        <v>98241</v>
      </c>
      <c r="J7" s="225">
        <f t="shared" si="3"/>
        <v>100</v>
      </c>
      <c r="K7" s="224">
        <v>98241</v>
      </c>
      <c r="L7" s="225">
        <f t="shared" si="4"/>
        <v>99.09819942502648</v>
      </c>
      <c r="M7" s="224">
        <v>99135</v>
      </c>
      <c r="N7" s="225">
        <f t="shared" si="5"/>
        <v>99.12013198020297</v>
      </c>
      <c r="O7" s="224">
        <v>100015</v>
      </c>
      <c r="P7" s="225">
        <f t="shared" si="6"/>
        <v>99.17892169015202</v>
      </c>
      <c r="Q7" s="224">
        <v>100843</v>
      </c>
      <c r="R7" s="226">
        <v>2292</v>
      </c>
      <c r="S7" s="227">
        <f t="shared" si="95"/>
        <v>91.70934699103714</v>
      </c>
      <c r="T7" s="228">
        <v>2499.2</v>
      </c>
      <c r="U7" s="227">
        <f t="shared" si="96"/>
        <v>92.36796392800385</v>
      </c>
      <c r="V7" s="228">
        <v>2705.7</v>
      </c>
      <c r="W7" s="227">
        <f aca="true" t="shared" si="97" ref="W7:W36">V7*100/X7</f>
        <v>92.81989708404802</v>
      </c>
      <c r="X7" s="228">
        <v>2915</v>
      </c>
      <c r="Y7" s="227">
        <f>X7*100/Z7</f>
        <v>92.78120822458463</v>
      </c>
      <c r="Z7" s="228">
        <v>3141.8</v>
      </c>
      <c r="AA7" s="227">
        <f>Z7*100/AB7</f>
        <v>96.64697920511874</v>
      </c>
      <c r="AB7" s="228">
        <v>3250.8</v>
      </c>
      <c r="AC7" s="227">
        <f t="shared" si="66"/>
        <v>90.00249176333786</v>
      </c>
      <c r="AD7" s="228">
        <v>3611.9</v>
      </c>
      <c r="AE7" s="229">
        <f t="shared" si="67"/>
        <v>92.77934754687901</v>
      </c>
      <c r="AF7" s="224">
        <v>3893</v>
      </c>
      <c r="AG7" s="226">
        <v>30138.299999999996</v>
      </c>
      <c r="AH7" s="225">
        <f t="shared" si="68"/>
        <v>97.5081288318747</v>
      </c>
      <c r="AI7" s="228">
        <v>30908.500000000004</v>
      </c>
      <c r="AJ7" s="225">
        <f t="shared" si="69"/>
        <v>99.6187167223175</v>
      </c>
      <c r="AK7" s="228">
        <v>31026.8</v>
      </c>
      <c r="AL7" s="225">
        <f t="shared" si="70"/>
        <v>96.58869456395186</v>
      </c>
      <c r="AM7" s="228">
        <v>32122.6</v>
      </c>
      <c r="AN7" s="225">
        <f t="shared" si="71"/>
        <v>97.31997867132019</v>
      </c>
      <c r="AO7" s="228">
        <v>33007.200000000004</v>
      </c>
      <c r="AP7" s="225">
        <f t="shared" si="72"/>
        <v>95.07996497211596</v>
      </c>
      <c r="AQ7" s="228">
        <v>34715.200000000004</v>
      </c>
      <c r="AR7" s="225">
        <f t="shared" si="73"/>
        <v>95.9455201729027</v>
      </c>
      <c r="AS7" s="228">
        <v>36182.200000000004</v>
      </c>
      <c r="AT7" s="230">
        <f t="shared" si="74"/>
        <v>99.13311743464135</v>
      </c>
      <c r="AU7" s="224">
        <v>36498.6</v>
      </c>
      <c r="AV7" s="226">
        <v>20016.399999999998</v>
      </c>
      <c r="AW7" s="225">
        <f t="shared" si="75"/>
        <v>100.12555461625806</v>
      </c>
      <c r="AX7" s="228">
        <v>19991.3</v>
      </c>
      <c r="AY7" s="225">
        <f t="shared" si="76"/>
        <v>100.2607915022092</v>
      </c>
      <c r="AZ7" s="228">
        <v>19939.3</v>
      </c>
      <c r="BA7" s="225">
        <f t="shared" si="77"/>
        <v>97.31899690559628</v>
      </c>
      <c r="BB7" s="228">
        <v>20488.600000000002</v>
      </c>
      <c r="BC7" s="225">
        <f t="shared" si="78"/>
        <v>98.40353489265648</v>
      </c>
      <c r="BD7" s="228">
        <v>20820.999999999996</v>
      </c>
      <c r="BE7" s="225">
        <f t="shared" si="79"/>
        <v>96.42342763727635</v>
      </c>
      <c r="BF7" s="228">
        <v>21593.300000000003</v>
      </c>
      <c r="BG7" s="225">
        <f t="shared" si="79"/>
        <v>95.81096311020794</v>
      </c>
      <c r="BH7" s="231">
        <v>22537.4</v>
      </c>
      <c r="BI7" s="225">
        <f t="shared" si="79"/>
        <v>99.67934400417515</v>
      </c>
      <c r="BJ7" s="224">
        <v>22609.9</v>
      </c>
      <c r="BK7" s="226">
        <v>16280.499999999996</v>
      </c>
      <c r="BL7" s="225">
        <f t="shared" si="80"/>
        <v>101.20031826149653</v>
      </c>
      <c r="BM7" s="228">
        <v>16087.400000000001</v>
      </c>
      <c r="BN7" s="225">
        <f t="shared" si="81"/>
        <v>101.10548974012507</v>
      </c>
      <c r="BO7" s="228">
        <v>15911.500000000002</v>
      </c>
      <c r="BP7" s="225">
        <f t="shared" si="82"/>
        <v>98.50919064158046</v>
      </c>
      <c r="BQ7" s="228">
        <v>16152.300000000001</v>
      </c>
      <c r="BR7" s="225">
        <f t="shared" si="83"/>
        <v>99.63851482644394</v>
      </c>
      <c r="BS7" s="228">
        <v>16210.9</v>
      </c>
      <c r="BT7" s="225">
        <f t="shared" si="84"/>
        <v>96.00769914124963</v>
      </c>
      <c r="BU7" s="228">
        <v>16885</v>
      </c>
      <c r="BV7" s="225">
        <f t="shared" si="7"/>
        <v>96.35852103794419</v>
      </c>
      <c r="BW7" s="224">
        <v>17523.100000000002</v>
      </c>
      <c r="BX7" s="225">
        <f t="shared" si="8"/>
        <v>173.12065916478136</v>
      </c>
      <c r="BY7" s="224">
        <v>17311.3</v>
      </c>
      <c r="BZ7" s="226">
        <v>10121.9</v>
      </c>
      <c r="CA7" s="225">
        <f t="shared" si="85"/>
        <v>92.71516506063826</v>
      </c>
      <c r="CB7" s="228">
        <v>10917.2</v>
      </c>
      <c r="CC7" s="225">
        <f t="shared" si="86"/>
        <v>98.46403607666291</v>
      </c>
      <c r="CD7" s="228">
        <v>11087.5</v>
      </c>
      <c r="CE7" s="225">
        <f t="shared" si="87"/>
        <v>95.30256145779612</v>
      </c>
      <c r="CF7" s="228">
        <v>11634</v>
      </c>
      <c r="CG7" s="225">
        <f t="shared" si="88"/>
        <v>95.46864486058003</v>
      </c>
      <c r="CH7" s="228">
        <v>12186.199999999997</v>
      </c>
      <c r="CI7" s="225">
        <f t="shared" si="89"/>
        <v>92.86917290941098</v>
      </c>
      <c r="CJ7" s="228">
        <v>13121.899999999998</v>
      </c>
      <c r="CK7" s="225">
        <f t="shared" si="90"/>
        <v>96.16777087242025</v>
      </c>
      <c r="CL7" s="228">
        <v>13644.8</v>
      </c>
      <c r="CM7" s="230">
        <f t="shared" si="91"/>
        <v>98.2438961169872</v>
      </c>
      <c r="CN7" s="224">
        <v>13888.699999999999</v>
      </c>
      <c r="CO7" s="226">
        <f t="shared" si="9"/>
        <v>872.8309947200013</v>
      </c>
      <c r="CP7" s="225">
        <f t="shared" si="10"/>
        <v>98.66929889690508</v>
      </c>
      <c r="CQ7" s="228">
        <f t="shared" si="11"/>
        <v>884.6024087309888</v>
      </c>
      <c r="CR7" s="225">
        <f t="shared" si="12"/>
        <v>100.17280921823205</v>
      </c>
      <c r="CS7" s="228">
        <f t="shared" si="13"/>
        <v>883.0763713572544</v>
      </c>
      <c r="CT7" s="225">
        <f t="shared" si="14"/>
        <v>98.57645899290664</v>
      </c>
      <c r="CU7" s="228">
        <f t="shared" si="15"/>
        <v>895.8288625693065</v>
      </c>
      <c r="CV7" s="225">
        <f t="shared" si="92"/>
        <v>97.31997867132019</v>
      </c>
      <c r="CW7" s="228">
        <f t="shared" si="16"/>
        <v>920.4984164606108</v>
      </c>
      <c r="CX7" s="225">
        <f t="shared" si="93"/>
        <v>96.20806289115743</v>
      </c>
      <c r="CY7" s="228">
        <f t="shared" si="17"/>
        <v>956.7788694612774</v>
      </c>
      <c r="CZ7" s="225">
        <f t="shared" si="94"/>
        <v>96.53273460333236</v>
      </c>
      <c r="DA7" s="228">
        <f t="shared" si="18"/>
        <v>991.1444790130796</v>
      </c>
      <c r="DB7" s="230">
        <f t="shared" si="19"/>
        <v>99.95381654213405</v>
      </c>
      <c r="DC7" s="224">
        <f t="shared" si="20"/>
        <v>991.6024353059869</v>
      </c>
      <c r="DD7" s="226">
        <f t="shared" si="21"/>
        <v>579.6920968572691</v>
      </c>
      <c r="DE7" s="225">
        <f t="shared" si="22"/>
        <v>101.317894148949</v>
      </c>
      <c r="DF7" s="228">
        <f t="shared" si="23"/>
        <v>572.151742519495</v>
      </c>
      <c r="DG7" s="225">
        <f t="shared" si="24"/>
        <v>100.81845530308588</v>
      </c>
      <c r="DH7" s="228">
        <f t="shared" si="25"/>
        <v>567.5069517772927</v>
      </c>
      <c r="DI7" s="225">
        <f t="shared" si="26"/>
        <v>99.32179072306965</v>
      </c>
      <c r="DJ7" s="228">
        <f t="shared" si="27"/>
        <v>571.382118310395</v>
      </c>
      <c r="DK7" s="225">
        <f t="shared" si="28"/>
        <v>98.40353489265647</v>
      </c>
      <c r="DL7" s="228">
        <f t="shared" si="29"/>
        <v>580.6520252892209</v>
      </c>
      <c r="DM7" s="225">
        <f t="shared" si="30"/>
        <v>97.56746537536719</v>
      </c>
      <c r="DN7" s="228">
        <f t="shared" si="31"/>
        <v>595.1287378997731</v>
      </c>
      <c r="DO7" s="225">
        <f t="shared" si="32"/>
        <v>96.39735401236041</v>
      </c>
      <c r="DP7" s="228">
        <f t="shared" si="33"/>
        <v>617.3704081374096</v>
      </c>
      <c r="DQ7" s="230">
        <f t="shared" si="34"/>
        <v>100.50456518935196</v>
      </c>
      <c r="DR7" s="224">
        <f t="shared" si="35"/>
        <v>614.2710104503964</v>
      </c>
      <c r="DS7" s="226">
        <f t="shared" si="36"/>
        <v>471.49723141447856</v>
      </c>
      <c r="DT7" s="225">
        <f t="shared" si="37"/>
        <v>102.40545655657561</v>
      </c>
      <c r="DU7" s="228">
        <f t="shared" si="38"/>
        <v>460.42198069200737</v>
      </c>
      <c r="DV7" s="225">
        <f t="shared" si="39"/>
        <v>101.66785186447292</v>
      </c>
      <c r="DW7" s="228">
        <f t="shared" si="40"/>
        <v>452.86879996812286</v>
      </c>
      <c r="DX7" s="225">
        <f t="shared" si="41"/>
        <v>100.53647826531794</v>
      </c>
      <c r="DY7" s="228">
        <f t="shared" si="42"/>
        <v>450.45222170304424</v>
      </c>
      <c r="DZ7" s="225">
        <f t="shared" si="43"/>
        <v>99.63851482644395</v>
      </c>
      <c r="EA7" s="228">
        <f t="shared" si="44"/>
        <v>452.08644718126084</v>
      </c>
      <c r="EB7" s="225">
        <f t="shared" si="45"/>
        <v>97.14680437382901</v>
      </c>
      <c r="EC7" s="228">
        <f t="shared" si="46"/>
        <v>465.364198128015</v>
      </c>
      <c r="ED7" s="225">
        <f t="shared" si="47"/>
        <v>96.94826315353616</v>
      </c>
      <c r="EE7" s="228">
        <f t="shared" si="48"/>
        <v>480.0129295674143</v>
      </c>
      <c r="EF7" s="230">
        <f t="shared" si="49"/>
        <v>102.06148300574692</v>
      </c>
      <c r="EG7" s="224">
        <f t="shared" si="50"/>
        <v>470.31741596424337</v>
      </c>
      <c r="EH7" s="226">
        <f t="shared" si="51"/>
        <v>293.1388978627322</v>
      </c>
      <c r="EI7" s="225">
        <f t="shared" si="52"/>
        <v>93.81925838631768</v>
      </c>
      <c r="EJ7" s="228">
        <f t="shared" si="53"/>
        <v>312.4506662114936</v>
      </c>
      <c r="EK7" s="225">
        <f t="shared" si="54"/>
        <v>99.01170608590039</v>
      </c>
      <c r="EL7" s="228">
        <f t="shared" si="55"/>
        <v>315.56941957996185</v>
      </c>
      <c r="EM7" s="225">
        <f t="shared" si="56"/>
        <v>97.26385767894607</v>
      </c>
      <c r="EN7" s="228">
        <f t="shared" si="57"/>
        <v>324.4467442589115</v>
      </c>
      <c r="EO7" s="225">
        <f t="shared" si="58"/>
        <v>95.46864486058001</v>
      </c>
      <c r="EP7" s="228">
        <f t="shared" si="59"/>
        <v>339.8463911713896</v>
      </c>
      <c r="EQ7" s="225">
        <f t="shared" si="60"/>
        <v>93.97104038204768</v>
      </c>
      <c r="ER7" s="228">
        <f t="shared" si="61"/>
        <v>361.65013156150417</v>
      </c>
      <c r="ES7" s="225">
        <f t="shared" si="62"/>
        <v>96.75634554163638</v>
      </c>
      <c r="ET7" s="224">
        <f t="shared" si="63"/>
        <v>373.77407087567</v>
      </c>
      <c r="EU7" s="232">
        <f t="shared" si="64"/>
        <v>99.05723357621694</v>
      </c>
      <c r="EV7" s="233">
        <f t="shared" si="65"/>
        <v>377.3314248555907</v>
      </c>
      <c r="EW7" s="234" t="s">
        <v>22</v>
      </c>
      <c r="EX7" s="235">
        <v>4</v>
      </c>
    </row>
    <row r="8" spans="1:154" s="193" customFormat="1" ht="19.5" customHeight="1">
      <c r="A8" s="237">
        <v>5</v>
      </c>
      <c r="B8" s="238" t="s">
        <v>23</v>
      </c>
      <c r="C8" s="239">
        <v>92368</v>
      </c>
      <c r="D8" s="240">
        <f t="shared" si="0"/>
        <v>99.80874169323032</v>
      </c>
      <c r="E8" s="239">
        <v>92545</v>
      </c>
      <c r="F8" s="240">
        <f t="shared" si="1"/>
        <v>99.87481248853346</v>
      </c>
      <c r="G8" s="239">
        <v>92661</v>
      </c>
      <c r="H8" s="240">
        <f t="shared" si="2"/>
        <v>99.77495423710563</v>
      </c>
      <c r="I8" s="239">
        <v>92870</v>
      </c>
      <c r="J8" s="240">
        <f t="shared" si="3"/>
        <v>99.52632030178326</v>
      </c>
      <c r="K8" s="239">
        <v>93312</v>
      </c>
      <c r="L8" s="240">
        <f t="shared" si="4"/>
        <v>99.58166140186118</v>
      </c>
      <c r="M8" s="239">
        <v>93704</v>
      </c>
      <c r="N8" s="240">
        <f t="shared" si="5"/>
        <v>99.96052954416957</v>
      </c>
      <c r="O8" s="239">
        <v>93741</v>
      </c>
      <c r="P8" s="240">
        <f t="shared" si="6"/>
        <v>99.85193864507882</v>
      </c>
      <c r="Q8" s="239">
        <v>93880</v>
      </c>
      <c r="R8" s="251">
        <v>567.7</v>
      </c>
      <c r="S8" s="242">
        <f t="shared" si="95"/>
        <v>61.98274920842888</v>
      </c>
      <c r="T8" s="252">
        <v>915.9</v>
      </c>
      <c r="U8" s="242">
        <f t="shared" si="96"/>
        <v>88.34764155493392</v>
      </c>
      <c r="V8" s="252">
        <v>1036.7</v>
      </c>
      <c r="W8" s="242">
        <f t="shared" si="97"/>
        <v>94.37414656349567</v>
      </c>
      <c r="X8" s="252">
        <v>1098.5</v>
      </c>
      <c r="Y8" s="242" t="s">
        <v>103</v>
      </c>
      <c r="Z8" s="252">
        <v>1148.4</v>
      </c>
      <c r="AA8" s="242" t="s">
        <v>103</v>
      </c>
      <c r="AB8" s="252">
        <v>0</v>
      </c>
      <c r="AC8" s="242" t="s">
        <v>103</v>
      </c>
      <c r="AD8" s="252">
        <v>1340.1</v>
      </c>
      <c r="AE8" s="244">
        <f t="shared" si="67"/>
        <v>94.8407643312102</v>
      </c>
      <c r="AF8" s="239">
        <v>1413</v>
      </c>
      <c r="AG8" s="241">
        <v>26384.7</v>
      </c>
      <c r="AH8" s="240">
        <f t="shared" si="68"/>
        <v>98.00132229931508</v>
      </c>
      <c r="AI8" s="243">
        <v>26922.8</v>
      </c>
      <c r="AJ8" s="240">
        <f t="shared" si="69"/>
        <v>100.76313021868415</v>
      </c>
      <c r="AK8" s="243">
        <v>26718.899999999998</v>
      </c>
      <c r="AL8" s="240">
        <f t="shared" si="70"/>
        <v>100.20927799093128</v>
      </c>
      <c r="AM8" s="243">
        <v>26663.100000000002</v>
      </c>
      <c r="AN8" s="240">
        <f t="shared" si="71"/>
        <v>100.2594560447618</v>
      </c>
      <c r="AO8" s="243">
        <v>26594.100000000002</v>
      </c>
      <c r="AP8" s="240">
        <f t="shared" si="72"/>
        <v>102.5820935247081</v>
      </c>
      <c r="AQ8" s="243">
        <v>25924.7</v>
      </c>
      <c r="AR8" s="240">
        <f t="shared" si="73"/>
        <v>96.62111041954734</v>
      </c>
      <c r="AS8" s="243">
        <v>26831.299999999996</v>
      </c>
      <c r="AT8" s="245">
        <f t="shared" si="74"/>
        <v>99.12407087230865</v>
      </c>
      <c r="AU8" s="239">
        <v>27068.4</v>
      </c>
      <c r="AV8" s="241">
        <v>18346.800000000003</v>
      </c>
      <c r="AW8" s="240">
        <f t="shared" si="75"/>
        <v>99.76942988275728</v>
      </c>
      <c r="AX8" s="243">
        <v>18389.2</v>
      </c>
      <c r="AY8" s="240">
        <f t="shared" si="76"/>
        <v>100.94416265946468</v>
      </c>
      <c r="AZ8" s="243">
        <v>18217.2</v>
      </c>
      <c r="BA8" s="240">
        <f t="shared" si="77"/>
        <v>100.46988749172733</v>
      </c>
      <c r="BB8" s="243">
        <v>18132</v>
      </c>
      <c r="BC8" s="240">
        <f t="shared" si="78"/>
        <v>99.72555123501941</v>
      </c>
      <c r="BD8" s="243">
        <v>18181.900000000005</v>
      </c>
      <c r="BE8" s="240">
        <f t="shared" si="79"/>
        <v>107.99353769578467</v>
      </c>
      <c r="BF8" s="243">
        <v>16836.100000000002</v>
      </c>
      <c r="BG8" s="240">
        <f t="shared" si="79"/>
        <v>94.43945836184751</v>
      </c>
      <c r="BH8" s="246">
        <v>17827.399999999998</v>
      </c>
      <c r="BI8" s="240">
        <f t="shared" si="79"/>
        <v>98.28540554844967</v>
      </c>
      <c r="BJ8" s="239">
        <v>18138.4</v>
      </c>
      <c r="BK8" s="241">
        <v>14370</v>
      </c>
      <c r="BL8" s="240">
        <f t="shared" si="80"/>
        <v>102.80808442139154</v>
      </c>
      <c r="BM8" s="243">
        <v>13977.499999999998</v>
      </c>
      <c r="BN8" s="240">
        <f t="shared" si="81"/>
        <v>102.5322212686047</v>
      </c>
      <c r="BO8" s="243">
        <v>13632.3</v>
      </c>
      <c r="BP8" s="240">
        <f t="shared" si="82"/>
        <v>101.31772575250837</v>
      </c>
      <c r="BQ8" s="243">
        <v>13455</v>
      </c>
      <c r="BR8" s="240">
        <f t="shared" si="83"/>
        <v>100.73746864822368</v>
      </c>
      <c r="BS8" s="243">
        <v>13356.500000000004</v>
      </c>
      <c r="BT8" s="240">
        <f t="shared" si="84"/>
        <v>102.267941777754</v>
      </c>
      <c r="BU8" s="243">
        <v>13060.3</v>
      </c>
      <c r="BV8" s="240">
        <f t="shared" si="7"/>
        <v>103.23776549914233</v>
      </c>
      <c r="BW8" s="239">
        <v>12650.7</v>
      </c>
      <c r="BX8" s="240">
        <f t="shared" si="8"/>
        <v>157.3881237636696</v>
      </c>
      <c r="BY8" s="239">
        <v>12642.000000000002</v>
      </c>
      <c r="BZ8" s="241">
        <v>8037.900000000001</v>
      </c>
      <c r="CA8" s="240">
        <f t="shared" si="85"/>
        <v>94.19119715008908</v>
      </c>
      <c r="CB8" s="243">
        <v>8533.599999999999</v>
      </c>
      <c r="CC8" s="240">
        <f t="shared" si="86"/>
        <v>100.37521907383227</v>
      </c>
      <c r="CD8" s="243">
        <v>8501.7</v>
      </c>
      <c r="CE8" s="240">
        <f t="shared" si="87"/>
        <v>99.65537855610648</v>
      </c>
      <c r="CF8" s="243">
        <v>8531.1</v>
      </c>
      <c r="CG8" s="240">
        <f t="shared" si="88"/>
        <v>101.41342336130859</v>
      </c>
      <c r="CH8" s="243">
        <v>8412.199999999999</v>
      </c>
      <c r="CI8" s="240">
        <f t="shared" si="89"/>
        <v>92.55770965825317</v>
      </c>
      <c r="CJ8" s="243">
        <v>9088.6</v>
      </c>
      <c r="CK8" s="240">
        <f t="shared" si="90"/>
        <v>100.94070347293953</v>
      </c>
      <c r="CL8" s="243">
        <v>9003.899999999998</v>
      </c>
      <c r="CM8" s="245">
        <f t="shared" si="91"/>
        <v>100.82754759238522</v>
      </c>
      <c r="CN8" s="239">
        <v>8929.999999999998</v>
      </c>
      <c r="CO8" s="241">
        <f t="shared" si="9"/>
        <v>782.5962380377241</v>
      </c>
      <c r="CP8" s="240">
        <f t="shared" si="10"/>
        <v>98.45812842203499</v>
      </c>
      <c r="CQ8" s="243">
        <f t="shared" si="11"/>
        <v>794.8518325304451</v>
      </c>
      <c r="CR8" s="240">
        <f t="shared" si="12"/>
        <v>100.61377700334896</v>
      </c>
      <c r="CS8" s="243">
        <f t="shared" si="13"/>
        <v>790.0029759383631</v>
      </c>
      <c r="CT8" s="240">
        <f t="shared" si="14"/>
        <v>100.4353033856508</v>
      </c>
      <c r="CU8" s="243">
        <f t="shared" si="15"/>
        <v>786.5789710465801</v>
      </c>
      <c r="CV8" s="240">
        <f t="shared" si="92"/>
        <v>100.73662498598917</v>
      </c>
      <c r="CW8" s="243">
        <f t="shared" si="16"/>
        <v>780.8272027735499</v>
      </c>
      <c r="CX8" s="240">
        <f t="shared" si="93"/>
        <v>103.29526431697003</v>
      </c>
      <c r="CY8" s="243">
        <f t="shared" si="17"/>
        <v>755.9177160121467</v>
      </c>
      <c r="CZ8" s="240">
        <f t="shared" si="94"/>
        <v>96.39516592596537</v>
      </c>
      <c r="DA8" s="243">
        <f t="shared" si="18"/>
        <v>784.1863321161936</v>
      </c>
      <c r="DB8" s="245">
        <f t="shared" si="19"/>
        <v>99.27105293833367</v>
      </c>
      <c r="DC8" s="239">
        <f t="shared" si="20"/>
        <v>789.9446101406052</v>
      </c>
      <c r="DD8" s="241">
        <f t="shared" si="21"/>
        <v>544.1841923550587</v>
      </c>
      <c r="DE8" s="240">
        <f t="shared" si="22"/>
        <v>100.23447755110934</v>
      </c>
      <c r="DF8" s="243">
        <f t="shared" si="23"/>
        <v>542.911187497915</v>
      </c>
      <c r="DG8" s="240">
        <f t="shared" si="24"/>
        <v>100.79454111406619</v>
      </c>
      <c r="DH8" s="243">
        <f t="shared" si="25"/>
        <v>538.6315384714321</v>
      </c>
      <c r="DI8" s="240">
        <f t="shared" si="26"/>
        <v>100.69650069993546</v>
      </c>
      <c r="DJ8" s="243">
        <f t="shared" si="27"/>
        <v>534.9059150292572</v>
      </c>
      <c r="DK8" s="240">
        <f t="shared" si="28"/>
        <v>100.200179141188</v>
      </c>
      <c r="DL8" s="243">
        <f t="shared" si="29"/>
        <v>533.8372841385274</v>
      </c>
      <c r="DM8" s="240">
        <f t="shared" si="30"/>
        <v>108.7443299070893</v>
      </c>
      <c r="DN8" s="243">
        <f t="shared" si="31"/>
        <v>490.91045445278456</v>
      </c>
      <c r="DO8" s="240">
        <f t="shared" si="32"/>
        <v>94.21861557189126</v>
      </c>
      <c r="DP8" s="243">
        <f t="shared" si="33"/>
        <v>521.0333982016612</v>
      </c>
      <c r="DQ8" s="245">
        <f t="shared" si="34"/>
        <v>98.4311440339708</v>
      </c>
      <c r="DR8" s="239">
        <f t="shared" si="35"/>
        <v>529.3379481821738</v>
      </c>
      <c r="DS8" s="241">
        <f t="shared" si="36"/>
        <v>426.2283801067321</v>
      </c>
      <c r="DT8" s="240">
        <f t="shared" si="37"/>
        <v>103.28729593942964</v>
      </c>
      <c r="DU8" s="243">
        <f t="shared" si="38"/>
        <v>412.6629284173376</v>
      </c>
      <c r="DV8" s="240">
        <f t="shared" si="39"/>
        <v>102.38024586958038</v>
      </c>
      <c r="DW8" s="243">
        <f t="shared" si="40"/>
        <v>403.06889762993785</v>
      </c>
      <c r="DX8" s="240">
        <f t="shared" si="41"/>
        <v>101.546251288411</v>
      </c>
      <c r="DY8" s="243">
        <f t="shared" si="42"/>
        <v>396.93134164563514</v>
      </c>
      <c r="DZ8" s="240">
        <f t="shared" si="43"/>
        <v>101.21691261444003</v>
      </c>
      <c r="EA8" s="243">
        <f t="shared" si="44"/>
        <v>392.1591079918073</v>
      </c>
      <c r="EB8" s="240">
        <f t="shared" si="45"/>
        <v>102.97892852558314</v>
      </c>
      <c r="EC8" s="243">
        <f t="shared" si="46"/>
        <v>380.81490418147325</v>
      </c>
      <c r="ED8" s="240">
        <f t="shared" si="47"/>
        <v>102.99634822973869</v>
      </c>
      <c r="EE8" s="243">
        <f t="shared" si="48"/>
        <v>369.7363166042022</v>
      </c>
      <c r="EF8" s="245">
        <f t="shared" si="49"/>
        <v>100.21720117088206</v>
      </c>
      <c r="EG8" s="239">
        <f t="shared" si="50"/>
        <v>368.9349854959115</v>
      </c>
      <c r="EH8" s="241">
        <f t="shared" si="51"/>
        <v>238.41204568266542</v>
      </c>
      <c r="EI8" s="240">
        <f t="shared" si="52"/>
        <v>94.63024342574099</v>
      </c>
      <c r="EJ8" s="243">
        <f t="shared" si="53"/>
        <v>251.94064503253028</v>
      </c>
      <c r="EK8" s="240">
        <f t="shared" si="54"/>
        <v>100.22644082849477</v>
      </c>
      <c r="EL8" s="243">
        <f t="shared" si="55"/>
        <v>251.37143746693096</v>
      </c>
      <c r="EM8" s="240">
        <f t="shared" si="56"/>
        <v>99.88015461203321</v>
      </c>
      <c r="EN8" s="243">
        <f t="shared" si="57"/>
        <v>251.67305601732278</v>
      </c>
      <c r="EO8" s="240">
        <f t="shared" si="58"/>
        <v>101.89608442651476</v>
      </c>
      <c r="EP8" s="243">
        <f t="shared" si="59"/>
        <v>246.98991863502263</v>
      </c>
      <c r="EQ8" s="240">
        <f t="shared" si="60"/>
        <v>93.20118897183366</v>
      </c>
      <c r="ER8" s="243">
        <f t="shared" si="61"/>
        <v>265.0072615593622</v>
      </c>
      <c r="ES8" s="240">
        <f t="shared" si="62"/>
        <v>100.70465778862719</v>
      </c>
      <c r="ET8" s="239">
        <f t="shared" si="63"/>
        <v>263.15293391453247</v>
      </c>
      <c r="EU8" s="247">
        <f t="shared" si="64"/>
        <v>100.97705558904988</v>
      </c>
      <c r="EV8" s="248">
        <f t="shared" si="65"/>
        <v>260.6066619584313</v>
      </c>
      <c r="EW8" s="249" t="s">
        <v>23</v>
      </c>
      <c r="EX8" s="250">
        <v>5</v>
      </c>
    </row>
    <row r="9" spans="1:154" s="236" customFormat="1" ht="19.5" customHeight="1">
      <c r="A9" s="222">
        <v>6</v>
      </c>
      <c r="B9" s="223" t="s">
        <v>24</v>
      </c>
      <c r="C9" s="224">
        <v>34214</v>
      </c>
      <c r="D9" s="225">
        <f t="shared" si="0"/>
        <v>98.48589522164652</v>
      </c>
      <c r="E9" s="224">
        <v>34740</v>
      </c>
      <c r="F9" s="225">
        <f t="shared" si="1"/>
        <v>98.58395527682397</v>
      </c>
      <c r="G9" s="224">
        <v>35239</v>
      </c>
      <c r="H9" s="225">
        <f t="shared" si="2"/>
        <v>98.73080802420711</v>
      </c>
      <c r="I9" s="224">
        <v>35692</v>
      </c>
      <c r="J9" s="225">
        <f t="shared" si="3"/>
        <v>98.41725031710142</v>
      </c>
      <c r="K9" s="224">
        <v>36266</v>
      </c>
      <c r="L9" s="225">
        <f t="shared" si="4"/>
        <v>98.65614798694233</v>
      </c>
      <c r="M9" s="224">
        <v>36760</v>
      </c>
      <c r="N9" s="225">
        <f t="shared" si="5"/>
        <v>98.97950941059264</v>
      </c>
      <c r="O9" s="224">
        <v>37139</v>
      </c>
      <c r="P9" s="225">
        <f t="shared" si="6"/>
        <v>98.92390059398556</v>
      </c>
      <c r="Q9" s="224">
        <v>37543</v>
      </c>
      <c r="R9" s="226">
        <v>26.1</v>
      </c>
      <c r="S9" s="227">
        <f t="shared" si="95"/>
        <v>94.9090909090909</v>
      </c>
      <c r="T9" s="228">
        <v>27.5</v>
      </c>
      <c r="U9" s="227">
        <f t="shared" si="96"/>
        <v>118.5344827586207</v>
      </c>
      <c r="V9" s="228">
        <v>23.2</v>
      </c>
      <c r="W9" s="227">
        <f t="shared" si="97"/>
        <v>79.18088737201364</v>
      </c>
      <c r="X9" s="228">
        <v>29.3</v>
      </c>
      <c r="Y9" s="227">
        <f>X9*100/Z9</f>
        <v>94.8220064724919</v>
      </c>
      <c r="Z9" s="228">
        <v>30.9</v>
      </c>
      <c r="AA9" s="227">
        <f>Z9*100/AB9</f>
        <v>96.5625</v>
      </c>
      <c r="AB9" s="228">
        <v>32</v>
      </c>
      <c r="AC9" s="227">
        <f t="shared" si="66"/>
        <v>124.5136186770428</v>
      </c>
      <c r="AD9" s="228">
        <v>25.7</v>
      </c>
      <c r="AE9" s="229">
        <f t="shared" si="67"/>
        <v>98.84615384615384</v>
      </c>
      <c r="AF9" s="224">
        <v>26</v>
      </c>
      <c r="AG9" s="226">
        <v>12353.1</v>
      </c>
      <c r="AH9" s="225">
        <f t="shared" si="68"/>
        <v>93.86212189136002</v>
      </c>
      <c r="AI9" s="228">
        <v>13160.9</v>
      </c>
      <c r="AJ9" s="225">
        <f t="shared" si="69"/>
        <v>100.34998093785741</v>
      </c>
      <c r="AK9" s="228">
        <v>13115</v>
      </c>
      <c r="AL9" s="225">
        <f t="shared" si="70"/>
        <v>99.25229684118119</v>
      </c>
      <c r="AM9" s="228">
        <v>13213.8</v>
      </c>
      <c r="AN9" s="225">
        <f t="shared" si="71"/>
        <v>97.6579186590494</v>
      </c>
      <c r="AO9" s="228">
        <v>13530.700000000003</v>
      </c>
      <c r="AP9" s="225">
        <f t="shared" si="72"/>
        <v>100.02143733644795</v>
      </c>
      <c r="AQ9" s="228">
        <v>13527.799999999997</v>
      </c>
      <c r="AR9" s="225">
        <f t="shared" si="73"/>
        <v>97.30130187729266</v>
      </c>
      <c r="AS9" s="228">
        <v>13903</v>
      </c>
      <c r="AT9" s="230">
        <f t="shared" si="74"/>
        <v>103.51965332122143</v>
      </c>
      <c r="AU9" s="224">
        <v>13430.3</v>
      </c>
      <c r="AV9" s="226">
        <v>8905.2</v>
      </c>
      <c r="AW9" s="225">
        <f t="shared" si="75"/>
        <v>93.66106080206985</v>
      </c>
      <c r="AX9" s="228">
        <v>9507.900000000001</v>
      </c>
      <c r="AY9" s="225">
        <f t="shared" si="76"/>
        <v>100.04524601203755</v>
      </c>
      <c r="AZ9" s="228">
        <v>9503.6</v>
      </c>
      <c r="BA9" s="225">
        <f t="shared" si="77"/>
        <v>99.61322781824853</v>
      </c>
      <c r="BB9" s="228">
        <v>9540.499999999998</v>
      </c>
      <c r="BC9" s="225">
        <f t="shared" si="78"/>
        <v>97.07962350546933</v>
      </c>
      <c r="BD9" s="228">
        <v>9827.5</v>
      </c>
      <c r="BE9" s="225">
        <f t="shared" si="79"/>
        <v>101.56258073850543</v>
      </c>
      <c r="BF9" s="228">
        <v>9676.3</v>
      </c>
      <c r="BG9" s="225">
        <f t="shared" si="79"/>
        <v>96.82109265559333</v>
      </c>
      <c r="BH9" s="231">
        <v>9994.000000000002</v>
      </c>
      <c r="BI9" s="225">
        <f t="shared" si="79"/>
        <v>104.68648524081875</v>
      </c>
      <c r="BJ9" s="224">
        <v>9546.599999999999</v>
      </c>
      <c r="BK9" s="226">
        <v>7705.7</v>
      </c>
      <c r="BL9" s="225">
        <f t="shared" si="80"/>
        <v>93.00223281636595</v>
      </c>
      <c r="BM9" s="228">
        <v>8285.5</v>
      </c>
      <c r="BN9" s="225">
        <f t="shared" si="81"/>
        <v>99.78682917429424</v>
      </c>
      <c r="BO9" s="228">
        <v>8303.2</v>
      </c>
      <c r="BP9" s="225">
        <f t="shared" si="82"/>
        <v>99.33483275111263</v>
      </c>
      <c r="BQ9" s="228">
        <v>8358.8</v>
      </c>
      <c r="BR9" s="225">
        <f t="shared" si="83"/>
        <v>95.82922523100909</v>
      </c>
      <c r="BS9" s="228">
        <v>8722.6</v>
      </c>
      <c r="BT9" s="225">
        <f t="shared" si="84"/>
        <v>102.1800503719323</v>
      </c>
      <c r="BU9" s="228">
        <v>8536.5</v>
      </c>
      <c r="BV9" s="225">
        <f t="shared" si="7"/>
        <v>97.90350142786693</v>
      </c>
      <c r="BW9" s="224">
        <v>8719.3</v>
      </c>
      <c r="BX9" s="225">
        <f t="shared" si="8"/>
        <v>252.88726471185356</v>
      </c>
      <c r="BY9" s="224">
        <v>8416.199999999999</v>
      </c>
      <c r="BZ9" s="226">
        <v>3447.9</v>
      </c>
      <c r="CA9" s="225">
        <f t="shared" si="85"/>
        <v>94.38543662742953</v>
      </c>
      <c r="CB9" s="228">
        <v>3652.9999999999995</v>
      </c>
      <c r="CC9" s="225">
        <f t="shared" si="86"/>
        <v>101.1519078473722</v>
      </c>
      <c r="CD9" s="228">
        <v>3611.3999999999996</v>
      </c>
      <c r="CE9" s="225">
        <f t="shared" si="87"/>
        <v>98.3148667410775</v>
      </c>
      <c r="CF9" s="228">
        <v>3673.2999999999997</v>
      </c>
      <c r="CG9" s="225">
        <f t="shared" si="88"/>
        <v>99.19259019226615</v>
      </c>
      <c r="CH9" s="228">
        <v>3703.2</v>
      </c>
      <c r="CI9" s="225">
        <f t="shared" si="89"/>
        <v>96.14955212254965</v>
      </c>
      <c r="CJ9" s="228">
        <v>3851.5</v>
      </c>
      <c r="CK9" s="225">
        <f t="shared" si="90"/>
        <v>98.52903555896647</v>
      </c>
      <c r="CL9" s="228">
        <v>3909.0000000000005</v>
      </c>
      <c r="CM9" s="230">
        <f t="shared" si="91"/>
        <v>100.65144063650645</v>
      </c>
      <c r="CN9" s="224">
        <v>3883.7</v>
      </c>
      <c r="CO9" s="226">
        <f t="shared" si="9"/>
        <v>989.1889164973724</v>
      </c>
      <c r="CP9" s="225">
        <f t="shared" si="10"/>
        <v>95.56625157122575</v>
      </c>
      <c r="CQ9" s="228">
        <f t="shared" si="11"/>
        <v>1035.081841375904</v>
      </c>
      <c r="CR9" s="225">
        <f t="shared" si="12"/>
        <v>101.5132740221853</v>
      </c>
      <c r="CS9" s="228">
        <f t="shared" si="13"/>
        <v>1019.6517168283739</v>
      </c>
      <c r="CT9" s="225">
        <f t="shared" si="14"/>
        <v>100.52819259500664</v>
      </c>
      <c r="CU9" s="228">
        <f t="shared" si="15"/>
        <v>1014.2942894996614</v>
      </c>
      <c r="CV9" s="225">
        <f>CU9*100/CW9</f>
        <v>99.22845674350232</v>
      </c>
      <c r="CW9" s="228">
        <f t="shared" si="16"/>
        <v>1022.18085697083</v>
      </c>
      <c r="CX9" s="225">
        <f>CW9*100/CY9</f>
        <v>101.66165081256867</v>
      </c>
      <c r="CY9" s="228">
        <f t="shared" si="17"/>
        <v>1005.473400048758</v>
      </c>
      <c r="CZ9" s="225">
        <f t="shared" si="94"/>
        <v>98.03589844357298</v>
      </c>
      <c r="DA9" s="228">
        <f t="shared" si="18"/>
        <v>1025.6175707182238</v>
      </c>
      <c r="DB9" s="230">
        <f t="shared" si="19"/>
        <v>104.64574556769476</v>
      </c>
      <c r="DC9" s="224">
        <f t="shared" si="20"/>
        <v>980.0853012746297</v>
      </c>
      <c r="DD9" s="226">
        <f t="shared" si="21"/>
        <v>713.0942952936833</v>
      </c>
      <c r="DE9" s="225">
        <f t="shared" si="22"/>
        <v>95.36154008321432</v>
      </c>
      <c r="DF9" s="228">
        <f t="shared" si="23"/>
        <v>747.7797597138464</v>
      </c>
      <c r="DG9" s="225">
        <f t="shared" si="24"/>
        <v>101.20500649946362</v>
      </c>
      <c r="DH9" s="228">
        <f t="shared" si="25"/>
        <v>738.8762528440819</v>
      </c>
      <c r="DI9" s="225">
        <f t="shared" si="26"/>
        <v>100.8937633669777</v>
      </c>
      <c r="DJ9" s="228">
        <f t="shared" si="27"/>
        <v>732.3309471137385</v>
      </c>
      <c r="DK9" s="225">
        <f t="shared" si="28"/>
        <v>98.64086142691221</v>
      </c>
      <c r="DL9" s="228">
        <f t="shared" si="29"/>
        <v>742.4214838759879</v>
      </c>
      <c r="DM9" s="225">
        <f t="shared" si="30"/>
        <v>103.2280668386156</v>
      </c>
      <c r="DN9" s="228">
        <f t="shared" si="31"/>
        <v>719.205063712636</v>
      </c>
      <c r="DO9" s="225">
        <f t="shared" si="32"/>
        <v>97.55206378173513</v>
      </c>
      <c r="DP9" s="228">
        <f t="shared" si="33"/>
        <v>737.2525355504516</v>
      </c>
      <c r="DQ9" s="230">
        <f t="shared" si="34"/>
        <v>105.82527034642985</v>
      </c>
      <c r="DR9" s="224">
        <f t="shared" si="35"/>
        <v>696.6696452907514</v>
      </c>
      <c r="DS9" s="226">
        <f t="shared" si="36"/>
        <v>617.0429312361919</v>
      </c>
      <c r="DT9" s="225">
        <f t="shared" si="37"/>
        <v>94.69075063423068</v>
      </c>
      <c r="DU9" s="228">
        <f t="shared" si="38"/>
        <v>651.6401307448618</v>
      </c>
      <c r="DV9" s="225">
        <f t="shared" si="39"/>
        <v>100.9435940007604</v>
      </c>
      <c r="DW9" s="228">
        <f t="shared" si="40"/>
        <v>645.548771267202</v>
      </c>
      <c r="DX9" s="225">
        <f t="shared" si="41"/>
        <v>100.61178951027871</v>
      </c>
      <c r="DY9" s="228">
        <f t="shared" si="42"/>
        <v>641.6233866919258</v>
      </c>
      <c r="DZ9" s="225">
        <f t="shared" si="43"/>
        <v>97.37035420340065</v>
      </c>
      <c r="EA9" s="228">
        <f t="shared" si="44"/>
        <v>658.9514764952115</v>
      </c>
      <c r="EB9" s="225">
        <f t="shared" si="45"/>
        <v>103.85566212151134</v>
      </c>
      <c r="EC9" s="228">
        <f t="shared" si="46"/>
        <v>634.4877718118411</v>
      </c>
      <c r="ED9" s="225">
        <f t="shared" si="47"/>
        <v>98.6426444258345</v>
      </c>
      <c r="EE9" s="228">
        <f t="shared" si="48"/>
        <v>643.218534443171</v>
      </c>
      <c r="EF9" s="230">
        <f t="shared" si="49"/>
        <v>104.72836915815917</v>
      </c>
      <c r="EG9" s="224">
        <f t="shared" si="50"/>
        <v>614.1779344160248</v>
      </c>
      <c r="EH9" s="226">
        <f t="shared" si="51"/>
        <v>276.094621203689</v>
      </c>
      <c r="EI9" s="225">
        <f t="shared" si="52"/>
        <v>96.09906743677836</v>
      </c>
      <c r="EJ9" s="228">
        <f t="shared" si="53"/>
        <v>287.30208166205784</v>
      </c>
      <c r="EK9" s="225">
        <f t="shared" si="54"/>
        <v>102.32449715696346</v>
      </c>
      <c r="EL9" s="228">
        <f t="shared" si="55"/>
        <v>280.775463984292</v>
      </c>
      <c r="EM9" s="225">
        <f t="shared" si="56"/>
        <v>99.57871176033765</v>
      </c>
      <c r="EN9" s="228">
        <f t="shared" si="57"/>
        <v>281.9633423859228</v>
      </c>
      <c r="EO9" s="225">
        <f t="shared" si="58"/>
        <v>100.78780891832129</v>
      </c>
      <c r="EP9" s="228">
        <f t="shared" si="59"/>
        <v>279.75937309484186</v>
      </c>
      <c r="EQ9" s="225">
        <f t="shared" si="60"/>
        <v>97.7262720269427</v>
      </c>
      <c r="ER9" s="228">
        <f t="shared" si="61"/>
        <v>286.26833633612205</v>
      </c>
      <c r="ES9" s="225">
        <f t="shared" si="62"/>
        <v>99.27290115792636</v>
      </c>
      <c r="ET9" s="224">
        <f t="shared" si="63"/>
        <v>288.3650351677722</v>
      </c>
      <c r="EU9" s="232">
        <f t="shared" si="64"/>
        <v>101.74633231418082</v>
      </c>
      <c r="EV9" s="233">
        <f t="shared" si="65"/>
        <v>283.4156559838782</v>
      </c>
      <c r="EW9" s="234" t="s">
        <v>24</v>
      </c>
      <c r="EX9" s="235">
        <v>6</v>
      </c>
    </row>
    <row r="10" spans="1:154" s="193" customFormat="1" ht="19.5" customHeight="1">
      <c r="A10" s="237">
        <v>7</v>
      </c>
      <c r="B10" s="238" t="s">
        <v>25</v>
      </c>
      <c r="C10" s="239">
        <v>26138</v>
      </c>
      <c r="D10" s="240">
        <f t="shared" si="0"/>
        <v>97.75965889965217</v>
      </c>
      <c r="E10" s="239">
        <v>26737</v>
      </c>
      <c r="F10" s="240">
        <f t="shared" si="1"/>
        <v>98.13183586581516</v>
      </c>
      <c r="G10" s="239">
        <v>27246</v>
      </c>
      <c r="H10" s="240">
        <f t="shared" si="2"/>
        <v>97.71194950509252</v>
      </c>
      <c r="I10" s="239">
        <v>27884</v>
      </c>
      <c r="J10" s="240">
        <f t="shared" si="3"/>
        <v>98.27306689222527</v>
      </c>
      <c r="K10" s="239">
        <v>28374</v>
      </c>
      <c r="L10" s="240">
        <f t="shared" si="4"/>
        <v>98.59272386114876</v>
      </c>
      <c r="M10" s="239">
        <v>28779</v>
      </c>
      <c r="N10" s="240">
        <f t="shared" si="5"/>
        <v>98.72727272727273</v>
      </c>
      <c r="O10" s="239">
        <v>29150</v>
      </c>
      <c r="P10" s="240">
        <f t="shared" si="6"/>
        <v>98.8839512873571</v>
      </c>
      <c r="Q10" s="239">
        <v>29479</v>
      </c>
      <c r="R10" s="241">
        <v>205.1</v>
      </c>
      <c r="S10" s="242">
        <f t="shared" si="95"/>
        <v>71.78858942947147</v>
      </c>
      <c r="T10" s="243">
        <v>285.7</v>
      </c>
      <c r="U10" s="242">
        <f t="shared" si="96"/>
        <v>94.50876612636453</v>
      </c>
      <c r="V10" s="243">
        <v>302.3</v>
      </c>
      <c r="W10" s="242">
        <f t="shared" si="97"/>
        <v>92.44648318042813</v>
      </c>
      <c r="X10" s="243">
        <v>327</v>
      </c>
      <c r="Y10" s="242">
        <f>X10*100/Z10</f>
        <v>102.5078369905956</v>
      </c>
      <c r="Z10" s="243">
        <v>319</v>
      </c>
      <c r="AA10" s="242">
        <f>Z10*100/AB10</f>
        <v>98.45679012345678</v>
      </c>
      <c r="AB10" s="243">
        <v>324</v>
      </c>
      <c r="AC10" s="242">
        <f t="shared" si="66"/>
        <v>84.35303306430616</v>
      </c>
      <c r="AD10" s="243">
        <v>384.1</v>
      </c>
      <c r="AE10" s="244">
        <f t="shared" si="67"/>
        <v>133.36805555555554</v>
      </c>
      <c r="AF10" s="239">
        <v>288</v>
      </c>
      <c r="AG10" s="241">
        <v>8321.199999999999</v>
      </c>
      <c r="AH10" s="240">
        <f t="shared" si="68"/>
        <v>97.29211486296883</v>
      </c>
      <c r="AI10" s="243">
        <v>8552.800000000001</v>
      </c>
      <c r="AJ10" s="240">
        <f t="shared" si="69"/>
        <v>93.91869633013421</v>
      </c>
      <c r="AK10" s="243">
        <v>9106.599999999999</v>
      </c>
      <c r="AL10" s="240">
        <f t="shared" si="70"/>
        <v>102.593393718174</v>
      </c>
      <c r="AM10" s="243">
        <v>8876.400000000001</v>
      </c>
      <c r="AN10" s="240">
        <f t="shared" si="71"/>
        <v>99.62625004208898</v>
      </c>
      <c r="AO10" s="243">
        <v>8909.699999999999</v>
      </c>
      <c r="AP10" s="240">
        <f t="shared" si="72"/>
        <v>95.8063163327849</v>
      </c>
      <c r="AQ10" s="243">
        <v>9299.7</v>
      </c>
      <c r="AR10" s="240">
        <f t="shared" si="73"/>
        <v>98.98457706676885</v>
      </c>
      <c r="AS10" s="243">
        <v>9395.1</v>
      </c>
      <c r="AT10" s="245">
        <f t="shared" si="74"/>
        <v>97.80551536035145</v>
      </c>
      <c r="AU10" s="239">
        <v>9605.9</v>
      </c>
      <c r="AV10" s="241">
        <v>6226.299999999999</v>
      </c>
      <c r="AW10" s="240">
        <f t="shared" si="75"/>
        <v>99.8764837985242</v>
      </c>
      <c r="AX10" s="243">
        <v>6234</v>
      </c>
      <c r="AY10" s="240">
        <f t="shared" si="76"/>
        <v>96.77719821162444</v>
      </c>
      <c r="AZ10" s="243">
        <v>6441.6</v>
      </c>
      <c r="BA10" s="240">
        <f t="shared" si="77"/>
        <v>103.43133319417461</v>
      </c>
      <c r="BB10" s="243">
        <v>6227.9</v>
      </c>
      <c r="BC10" s="240">
        <f t="shared" si="78"/>
        <v>99.48880972539497</v>
      </c>
      <c r="BD10" s="243">
        <v>6259.900000000001</v>
      </c>
      <c r="BE10" s="240">
        <f t="shared" si="79"/>
        <v>95.48498299241903</v>
      </c>
      <c r="BF10" s="243">
        <v>6555.900000000001</v>
      </c>
      <c r="BG10" s="240">
        <f t="shared" si="79"/>
        <v>98.46206989772162</v>
      </c>
      <c r="BH10" s="246">
        <v>6658.300000000001</v>
      </c>
      <c r="BI10" s="240">
        <f t="shared" si="79"/>
        <v>98.84062704114959</v>
      </c>
      <c r="BJ10" s="239">
        <v>6736.400000000001</v>
      </c>
      <c r="BK10" s="241">
        <v>4802</v>
      </c>
      <c r="BL10" s="240">
        <f t="shared" si="80"/>
        <v>102.87501606752646</v>
      </c>
      <c r="BM10" s="243">
        <v>4667.8</v>
      </c>
      <c r="BN10" s="240">
        <f t="shared" si="81"/>
        <v>96.9388602757933</v>
      </c>
      <c r="BO10" s="243">
        <v>4815.200000000001</v>
      </c>
      <c r="BP10" s="240">
        <f t="shared" si="82"/>
        <v>104.68964017828026</v>
      </c>
      <c r="BQ10" s="243">
        <v>4599.5</v>
      </c>
      <c r="BR10" s="240">
        <f t="shared" si="83"/>
        <v>99.04603988113185</v>
      </c>
      <c r="BS10" s="243">
        <v>4643.799999999999</v>
      </c>
      <c r="BT10" s="240">
        <f t="shared" si="84"/>
        <v>95.878928025767</v>
      </c>
      <c r="BU10" s="243">
        <v>4843.400000000001</v>
      </c>
      <c r="BV10" s="240">
        <f t="shared" si="7"/>
        <v>97.8806734474877</v>
      </c>
      <c r="BW10" s="239">
        <v>4948.270000000001</v>
      </c>
      <c r="BX10" s="240">
        <f t="shared" si="8"/>
        <v>236.20554680414344</v>
      </c>
      <c r="BY10" s="239">
        <v>5133.2</v>
      </c>
      <c r="BZ10" s="241">
        <v>2094.9</v>
      </c>
      <c r="CA10" s="240">
        <f t="shared" si="85"/>
        <v>90.34414352251164</v>
      </c>
      <c r="CB10" s="243">
        <v>2318.8</v>
      </c>
      <c r="CC10" s="240">
        <f t="shared" si="86"/>
        <v>87.00938086303941</v>
      </c>
      <c r="CD10" s="243">
        <v>2665</v>
      </c>
      <c r="CE10" s="240">
        <f t="shared" si="87"/>
        <v>100.62299414763073</v>
      </c>
      <c r="CF10" s="243">
        <v>2648.5</v>
      </c>
      <c r="CG10" s="240">
        <f t="shared" si="88"/>
        <v>99.95093969356176</v>
      </c>
      <c r="CH10" s="243">
        <v>2649.8</v>
      </c>
      <c r="CI10" s="240">
        <f t="shared" si="89"/>
        <v>96.57409432174354</v>
      </c>
      <c r="CJ10" s="243">
        <v>2743.8000000000006</v>
      </c>
      <c r="CK10" s="240">
        <f t="shared" si="90"/>
        <v>100.25577316574105</v>
      </c>
      <c r="CL10" s="243">
        <v>2736.7999999999997</v>
      </c>
      <c r="CM10" s="245">
        <f t="shared" si="91"/>
        <v>95.37550095835512</v>
      </c>
      <c r="CN10" s="239">
        <v>2869.5</v>
      </c>
      <c r="CO10" s="241">
        <f t="shared" si="9"/>
        <v>872.2093587565261</v>
      </c>
      <c r="CP10" s="240">
        <f t="shared" si="10"/>
        <v>99.79440364298013</v>
      </c>
      <c r="CQ10" s="243">
        <f t="shared" si="11"/>
        <v>874.0062838362181</v>
      </c>
      <c r="CR10" s="240">
        <f t="shared" si="12"/>
        <v>95.44516011938137</v>
      </c>
      <c r="CS10" s="243">
        <f t="shared" si="13"/>
        <v>915.7156661930518</v>
      </c>
      <c r="CT10" s="240">
        <f t="shared" si="14"/>
        <v>104.99574948387153</v>
      </c>
      <c r="CU10" s="243">
        <f t="shared" si="15"/>
        <v>872.1454636920473</v>
      </c>
      <c r="CV10" s="240">
        <f>CU10*100/CW10</f>
        <v>101.37696236889374</v>
      </c>
      <c r="CW10" s="243">
        <f t="shared" si="16"/>
        <v>860.299463815513</v>
      </c>
      <c r="CX10" s="240">
        <f>CW10*100/CY10</f>
        <v>97.44004996405984</v>
      </c>
      <c r="CY10" s="243">
        <f t="shared" si="17"/>
        <v>882.9012958560974</v>
      </c>
      <c r="CZ10" s="240">
        <f t="shared" si="94"/>
        <v>99.98668521447256</v>
      </c>
      <c r="DA10" s="243">
        <f t="shared" si="18"/>
        <v>883.0188679245284</v>
      </c>
      <c r="DB10" s="245">
        <f t="shared" si="19"/>
        <v>98.90939236047345</v>
      </c>
      <c r="DC10" s="239">
        <f t="shared" si="20"/>
        <v>892.7553257089909</v>
      </c>
      <c r="DD10" s="241">
        <f t="shared" si="21"/>
        <v>652.6266800973127</v>
      </c>
      <c r="DE10" s="240">
        <f t="shared" si="22"/>
        <v>102.44524083652287</v>
      </c>
      <c r="DF10" s="243">
        <f t="shared" si="23"/>
        <v>637.0492906925199</v>
      </c>
      <c r="DG10" s="240">
        <f t="shared" si="24"/>
        <v>98.35012132988798</v>
      </c>
      <c r="DH10" s="243">
        <f t="shared" si="25"/>
        <v>647.7361512912792</v>
      </c>
      <c r="DI10" s="240">
        <f t="shared" si="26"/>
        <v>105.85331038634533</v>
      </c>
      <c r="DJ10" s="243">
        <f t="shared" si="27"/>
        <v>611.9186532071222</v>
      </c>
      <c r="DK10" s="240">
        <f t="shared" si="28"/>
        <v>101.23710684078168</v>
      </c>
      <c r="DL10" s="243">
        <f t="shared" si="29"/>
        <v>604.4410713647745</v>
      </c>
      <c r="DM10" s="240">
        <f t="shared" si="30"/>
        <v>97.11323709890794</v>
      </c>
      <c r="DN10" s="243">
        <f t="shared" si="31"/>
        <v>622.4085298991353</v>
      </c>
      <c r="DO10" s="240">
        <f t="shared" si="32"/>
        <v>99.45888824466189</v>
      </c>
      <c r="DP10" s="243">
        <f t="shared" si="33"/>
        <v>625.7947790126649</v>
      </c>
      <c r="DQ10" s="245">
        <f t="shared" si="34"/>
        <v>99.95618677687989</v>
      </c>
      <c r="DR10" s="239">
        <f t="shared" si="35"/>
        <v>626.0690800555957</v>
      </c>
      <c r="DS10" s="241">
        <f t="shared" si="36"/>
        <v>503.3347763241887</v>
      </c>
      <c r="DT10" s="240">
        <f t="shared" si="37"/>
        <v>105.52089337024334</v>
      </c>
      <c r="DU10" s="243">
        <f t="shared" si="38"/>
        <v>477.0001089339981</v>
      </c>
      <c r="DV10" s="240">
        <f t="shared" si="39"/>
        <v>98.51441089312458</v>
      </c>
      <c r="DW10" s="243">
        <f t="shared" si="40"/>
        <v>484.1932308273981</v>
      </c>
      <c r="DX10" s="240">
        <f t="shared" si="41"/>
        <v>107.14108224073868</v>
      </c>
      <c r="DY10" s="243">
        <f t="shared" si="42"/>
        <v>451.92116852007246</v>
      </c>
      <c r="DZ10" s="240">
        <f t="shared" si="43"/>
        <v>100.78655628988794</v>
      </c>
      <c r="EA10" s="243">
        <f t="shared" si="44"/>
        <v>448.39429498933515</v>
      </c>
      <c r="EB10" s="240">
        <f t="shared" si="45"/>
        <v>97.51389986522476</v>
      </c>
      <c r="EC10" s="243">
        <f t="shared" si="46"/>
        <v>459.8260305546869</v>
      </c>
      <c r="ED10" s="240">
        <f t="shared" si="47"/>
        <v>98.87160580554877</v>
      </c>
      <c r="EE10" s="243">
        <f t="shared" si="48"/>
        <v>465.0738974130033</v>
      </c>
      <c r="EF10" s="245">
        <f t="shared" si="49"/>
        <v>97.48535804119929</v>
      </c>
      <c r="EG10" s="239">
        <f t="shared" si="50"/>
        <v>477.07051269838246</v>
      </c>
      <c r="EH10" s="241">
        <f t="shared" si="51"/>
        <v>219.58267865921343</v>
      </c>
      <c r="EI10" s="240">
        <f t="shared" si="52"/>
        <v>92.66773507969502</v>
      </c>
      <c r="EJ10" s="243">
        <f t="shared" si="53"/>
        <v>236.95699314369827</v>
      </c>
      <c r="EK10" s="240">
        <f t="shared" si="54"/>
        <v>88.42354731127652</v>
      </c>
      <c r="EL10" s="243">
        <f t="shared" si="55"/>
        <v>267.9795149017727</v>
      </c>
      <c r="EM10" s="240">
        <f t="shared" si="56"/>
        <v>102.9792104827327</v>
      </c>
      <c r="EN10" s="243">
        <f t="shared" si="57"/>
        <v>260.22681048492484</v>
      </c>
      <c r="EO10" s="240">
        <f t="shared" si="58"/>
        <v>101.70735772719557</v>
      </c>
      <c r="EP10" s="243">
        <f t="shared" si="59"/>
        <v>255.85839245073876</v>
      </c>
      <c r="EQ10" s="240">
        <f t="shared" si="60"/>
        <v>98.22092045850171</v>
      </c>
      <c r="ER10" s="243">
        <f t="shared" si="61"/>
        <v>260.4927659569621</v>
      </c>
      <c r="ES10" s="240">
        <f t="shared" si="62"/>
        <v>101.27075075235996</v>
      </c>
      <c r="ET10" s="239">
        <f t="shared" si="63"/>
        <v>257.22408891186353</v>
      </c>
      <c r="EU10" s="247">
        <f t="shared" si="64"/>
        <v>96.45195172388853</v>
      </c>
      <c r="EV10" s="248">
        <f t="shared" si="65"/>
        <v>266.68624565339525</v>
      </c>
      <c r="EW10" s="249" t="s">
        <v>25</v>
      </c>
      <c r="EX10" s="250">
        <v>7</v>
      </c>
    </row>
    <row r="11" spans="1:154" s="236" customFormat="1" ht="19.5" customHeight="1">
      <c r="A11" s="222">
        <v>8</v>
      </c>
      <c r="B11" s="223" t="s">
        <v>104</v>
      </c>
      <c r="C11" s="224">
        <v>113877</v>
      </c>
      <c r="D11" s="225">
        <f t="shared" si="0"/>
        <v>98.32069900364353</v>
      </c>
      <c r="E11" s="224">
        <v>115822</v>
      </c>
      <c r="F11" s="225">
        <f t="shared" si="1"/>
        <v>98.30919924626954</v>
      </c>
      <c r="G11" s="224">
        <v>117814</v>
      </c>
      <c r="H11" s="225">
        <f t="shared" si="2"/>
        <v>98.46140988675776</v>
      </c>
      <c r="I11" s="224">
        <v>119655</v>
      </c>
      <c r="J11" s="225">
        <f t="shared" si="3"/>
        <v>98.55367306092529</v>
      </c>
      <c r="K11" s="224">
        <v>121411</v>
      </c>
      <c r="L11" s="225">
        <f t="shared" si="4"/>
        <v>98.77317583123846</v>
      </c>
      <c r="M11" s="224">
        <v>122919</v>
      </c>
      <c r="N11" s="225">
        <f t="shared" si="5"/>
        <v>98.60102837249224</v>
      </c>
      <c r="O11" s="224">
        <v>124663</v>
      </c>
      <c r="P11" s="225">
        <f t="shared" si="6"/>
        <v>98.81184508806138</v>
      </c>
      <c r="Q11" s="224">
        <v>126162</v>
      </c>
      <c r="R11" s="226">
        <v>1392.9</v>
      </c>
      <c r="S11" s="227">
        <f t="shared" si="95"/>
        <v>82.92552241471691</v>
      </c>
      <c r="T11" s="228">
        <v>1679.7</v>
      </c>
      <c r="U11" s="227">
        <f t="shared" si="96"/>
        <v>96.7067764407853</v>
      </c>
      <c r="V11" s="228">
        <v>1736.9</v>
      </c>
      <c r="W11" s="227">
        <f t="shared" si="97"/>
        <v>97.49101930848676</v>
      </c>
      <c r="X11" s="228">
        <v>1781.6</v>
      </c>
      <c r="Y11" s="227">
        <f>X11*100/Z11</f>
        <v>94.15495190783216</v>
      </c>
      <c r="Z11" s="228">
        <v>1892.2</v>
      </c>
      <c r="AA11" s="227">
        <f>Z11*100/AB11</f>
        <v>88.09124767225326</v>
      </c>
      <c r="AB11" s="228">
        <v>2148</v>
      </c>
      <c r="AC11" s="227">
        <f t="shared" si="66"/>
        <v>108.74297575051891</v>
      </c>
      <c r="AD11" s="228">
        <v>1975.3</v>
      </c>
      <c r="AE11" s="229">
        <f t="shared" si="67"/>
        <v>93.92772230147409</v>
      </c>
      <c r="AF11" s="224">
        <v>2103</v>
      </c>
      <c r="AG11" s="226">
        <v>34000.2</v>
      </c>
      <c r="AH11" s="225">
        <f t="shared" si="68"/>
        <v>97.04472022742583</v>
      </c>
      <c r="AI11" s="228">
        <v>35035.59999999999</v>
      </c>
      <c r="AJ11" s="225">
        <f t="shared" si="69"/>
        <v>98.56355953660305</v>
      </c>
      <c r="AK11" s="228">
        <v>35546.2</v>
      </c>
      <c r="AL11" s="225">
        <f t="shared" si="70"/>
        <v>98.88227439635027</v>
      </c>
      <c r="AM11" s="228">
        <v>35948</v>
      </c>
      <c r="AN11" s="225">
        <f t="shared" si="71"/>
        <v>99.16853796200765</v>
      </c>
      <c r="AO11" s="228">
        <v>36249.4</v>
      </c>
      <c r="AP11" s="225">
        <f t="shared" si="72"/>
        <v>97.6625266050597</v>
      </c>
      <c r="AQ11" s="228">
        <v>37116.99999999999</v>
      </c>
      <c r="AR11" s="225">
        <f t="shared" si="73"/>
        <v>98.86556446092334</v>
      </c>
      <c r="AS11" s="228">
        <v>37542.9</v>
      </c>
      <c r="AT11" s="230">
        <f t="shared" si="74"/>
        <v>98.94578432328578</v>
      </c>
      <c r="AU11" s="224">
        <v>37942.9</v>
      </c>
      <c r="AV11" s="226">
        <v>25629.4</v>
      </c>
      <c r="AW11" s="225">
        <f t="shared" si="75"/>
        <v>98.99878711092913</v>
      </c>
      <c r="AX11" s="228">
        <v>25888.600000000002</v>
      </c>
      <c r="AY11" s="225">
        <f t="shared" si="76"/>
        <v>98.8756063094374</v>
      </c>
      <c r="AZ11" s="228">
        <v>26183.000000000004</v>
      </c>
      <c r="BA11" s="225">
        <f t="shared" si="77"/>
        <v>99.94426970409505</v>
      </c>
      <c r="BB11" s="228">
        <v>26197.6</v>
      </c>
      <c r="BC11" s="225">
        <f t="shared" si="78"/>
        <v>98.51684717208181</v>
      </c>
      <c r="BD11" s="228">
        <v>26592.000000000004</v>
      </c>
      <c r="BE11" s="225">
        <f t="shared" si="79"/>
        <v>95.8536242488907</v>
      </c>
      <c r="BF11" s="228">
        <v>27742.300000000003</v>
      </c>
      <c r="BG11" s="225">
        <f t="shared" si="79"/>
        <v>98.35602354109055</v>
      </c>
      <c r="BH11" s="231">
        <v>28206.000000000004</v>
      </c>
      <c r="BI11" s="225">
        <f t="shared" si="79"/>
        <v>98.63444827164165</v>
      </c>
      <c r="BJ11" s="224">
        <v>28596.5</v>
      </c>
      <c r="BK11" s="226">
        <v>21561.8</v>
      </c>
      <c r="BL11" s="225">
        <f t="shared" si="80"/>
        <v>100.28231113756969</v>
      </c>
      <c r="BM11" s="228">
        <v>21501.100000000002</v>
      </c>
      <c r="BN11" s="225">
        <f t="shared" si="81"/>
        <v>99.7133966210482</v>
      </c>
      <c r="BO11" s="228">
        <v>21562.899999999998</v>
      </c>
      <c r="BP11" s="225">
        <f t="shared" si="82"/>
        <v>100.27576777841848</v>
      </c>
      <c r="BQ11" s="228">
        <v>21503.600000000002</v>
      </c>
      <c r="BR11" s="225">
        <f t="shared" si="83"/>
        <v>98.85076493086203</v>
      </c>
      <c r="BS11" s="228">
        <v>21753.6</v>
      </c>
      <c r="BT11" s="225">
        <f t="shared" si="84"/>
        <v>96.65903890160185</v>
      </c>
      <c r="BU11" s="228">
        <v>22505.499999999996</v>
      </c>
      <c r="BV11" s="225">
        <f t="shared" si="7"/>
        <v>98.08925248105159</v>
      </c>
      <c r="BW11" s="224">
        <v>22943.9</v>
      </c>
      <c r="BX11" s="225">
        <f t="shared" si="8"/>
        <v>274.0944712572275</v>
      </c>
      <c r="BY11" s="224">
        <v>23052.399999999998</v>
      </c>
      <c r="BZ11" s="226">
        <v>8370.800000000001</v>
      </c>
      <c r="CA11" s="225">
        <f t="shared" si="85"/>
        <v>91.51415764731605</v>
      </c>
      <c r="CB11" s="228">
        <v>9147.000000000002</v>
      </c>
      <c r="CC11" s="225">
        <f t="shared" si="86"/>
        <v>97.69096035543406</v>
      </c>
      <c r="CD11" s="228">
        <v>9363.2</v>
      </c>
      <c r="CE11" s="225">
        <f t="shared" si="87"/>
        <v>96.02888086642601</v>
      </c>
      <c r="CF11" s="228">
        <v>9750.4</v>
      </c>
      <c r="CG11" s="225">
        <f t="shared" si="88"/>
        <v>100.96299210967754</v>
      </c>
      <c r="CH11" s="228">
        <v>9657.400000000001</v>
      </c>
      <c r="CI11" s="225">
        <f t="shared" si="89"/>
        <v>103.01556316468795</v>
      </c>
      <c r="CJ11" s="228">
        <v>9374.7</v>
      </c>
      <c r="CK11" s="225">
        <f t="shared" si="90"/>
        <v>100.40484529126371</v>
      </c>
      <c r="CL11" s="228">
        <v>9336.9</v>
      </c>
      <c r="CM11" s="230">
        <f t="shared" si="91"/>
        <v>99.8983565864932</v>
      </c>
      <c r="CN11" s="224">
        <v>9346.4</v>
      </c>
      <c r="CO11" s="226">
        <f t="shared" si="9"/>
        <v>817.9986553624728</v>
      </c>
      <c r="CP11" s="225">
        <f t="shared" si="10"/>
        <v>98.97264478321935</v>
      </c>
      <c r="CQ11" s="228">
        <f t="shared" si="11"/>
        <v>826.4896397930381</v>
      </c>
      <c r="CR11" s="225">
        <f t="shared" si="12"/>
        <v>99.98480401348276</v>
      </c>
      <c r="CS11" s="228">
        <f t="shared" si="13"/>
        <v>826.6152521353021</v>
      </c>
      <c r="CT11" s="225">
        <f t="shared" si="14"/>
        <v>100.42744107572352</v>
      </c>
      <c r="CU11" s="228">
        <f t="shared" si="15"/>
        <v>823.0969974750467</v>
      </c>
      <c r="CV11" s="225">
        <f t="shared" si="92"/>
        <v>100.62388836659821</v>
      </c>
      <c r="CW11" s="228">
        <f t="shared" si="16"/>
        <v>817.9936303756189</v>
      </c>
      <c r="CX11" s="225">
        <f t="shared" si="93"/>
        <v>99.1464477546232</v>
      </c>
      <c r="CY11" s="228">
        <f t="shared" si="17"/>
        <v>825.0357414721152</v>
      </c>
      <c r="CZ11" s="225">
        <f t="shared" si="94"/>
        <v>99.9943323059366</v>
      </c>
      <c r="DA11" s="228">
        <f t="shared" si="18"/>
        <v>825.0825046242479</v>
      </c>
      <c r="DB11" s="230">
        <f t="shared" si="19"/>
        <v>100.13554977655265</v>
      </c>
      <c r="DC11" s="224">
        <f t="shared" si="20"/>
        <v>823.9656210660223</v>
      </c>
      <c r="DD11" s="226">
        <f t="shared" si="21"/>
        <v>616.6085710597869</v>
      </c>
      <c r="DE11" s="225">
        <f t="shared" si="22"/>
        <v>100.96553184693998</v>
      </c>
      <c r="DF11" s="228">
        <f t="shared" si="23"/>
        <v>610.7119526637493</v>
      </c>
      <c r="DG11" s="225">
        <f t="shared" si="24"/>
        <v>100.30135036764825</v>
      </c>
      <c r="DH11" s="228">
        <f t="shared" si="25"/>
        <v>608.8770992865234</v>
      </c>
      <c r="DI11" s="225">
        <f t="shared" si="26"/>
        <v>101.5060314686157</v>
      </c>
      <c r="DJ11" s="228">
        <f t="shared" si="27"/>
        <v>599.8432708649239</v>
      </c>
      <c r="DK11" s="225">
        <f t="shared" si="28"/>
        <v>99.96263367188688</v>
      </c>
      <c r="DL11" s="228">
        <f t="shared" si="29"/>
        <v>600.0674940536521</v>
      </c>
      <c r="DM11" s="225">
        <f t="shared" si="30"/>
        <v>97.3100602559218</v>
      </c>
      <c r="DN11" s="228">
        <f t="shared" si="31"/>
        <v>616.6551459073164</v>
      </c>
      <c r="DO11" s="225">
        <f t="shared" si="32"/>
        <v>99.47897385591357</v>
      </c>
      <c r="DP11" s="228">
        <f t="shared" si="33"/>
        <v>619.8849083430298</v>
      </c>
      <c r="DQ11" s="230">
        <f t="shared" si="34"/>
        <v>99.82047009013782</v>
      </c>
      <c r="DR11" s="224">
        <f t="shared" si="35"/>
        <v>620.9997887039343</v>
      </c>
      <c r="DS11" s="226">
        <f t="shared" si="36"/>
        <v>518.7476369902108</v>
      </c>
      <c r="DT11" s="225">
        <f t="shared" si="37"/>
        <v>102.2745548134828</v>
      </c>
      <c r="DU11" s="228">
        <f t="shared" si="38"/>
        <v>507.2108482273487</v>
      </c>
      <c r="DV11" s="225">
        <f t="shared" si="39"/>
        <v>101.15122125811348</v>
      </c>
      <c r="DW11" s="228">
        <f t="shared" si="40"/>
        <v>501.4381852425381</v>
      </c>
      <c r="DX11" s="225">
        <f t="shared" si="41"/>
        <v>101.84270963999748</v>
      </c>
      <c r="DY11" s="228">
        <f t="shared" si="42"/>
        <v>492.3653219902197</v>
      </c>
      <c r="DZ11" s="225">
        <f t="shared" si="43"/>
        <v>100.30145184924066</v>
      </c>
      <c r="EA11" s="228">
        <f t="shared" si="44"/>
        <v>490.8855384568864</v>
      </c>
      <c r="EB11" s="225">
        <f t="shared" si="45"/>
        <v>98.1277126816957</v>
      </c>
      <c r="EC11" s="228">
        <f t="shared" si="46"/>
        <v>500.2516873589106</v>
      </c>
      <c r="ED11" s="225">
        <f t="shared" si="47"/>
        <v>99.20915701753717</v>
      </c>
      <c r="EE11" s="228">
        <f t="shared" si="48"/>
        <v>504.23942950193725</v>
      </c>
      <c r="EF11" s="230">
        <f t="shared" si="49"/>
        <v>100.72611545982434</v>
      </c>
      <c r="EG11" s="224">
        <f t="shared" si="50"/>
        <v>500.60446310277734</v>
      </c>
      <c r="EH11" s="226">
        <f t="shared" si="51"/>
        <v>201.39008430268615</v>
      </c>
      <c r="EI11" s="225">
        <f t="shared" si="52"/>
        <v>93.33221010104613</v>
      </c>
      <c r="EJ11" s="228">
        <f t="shared" si="53"/>
        <v>215.77768712928918</v>
      </c>
      <c r="EK11" s="225">
        <f t="shared" si="54"/>
        <v>99.09962232441129</v>
      </c>
      <c r="EL11" s="228">
        <f t="shared" si="55"/>
        <v>217.73815284877884</v>
      </c>
      <c r="EM11" s="225">
        <f t="shared" si="56"/>
        <v>97.52945948760085</v>
      </c>
      <c r="EN11" s="228">
        <f t="shared" si="57"/>
        <v>223.25372661012278</v>
      </c>
      <c r="EO11" s="225">
        <f t="shared" si="58"/>
        <v>102.44467707181529</v>
      </c>
      <c r="EP11" s="228">
        <f t="shared" si="59"/>
        <v>217.92613632196674</v>
      </c>
      <c r="EQ11" s="225">
        <f t="shared" si="60"/>
        <v>104.58082036443722</v>
      </c>
      <c r="ER11" s="228">
        <f t="shared" si="61"/>
        <v>208.38059556479888</v>
      </c>
      <c r="ES11" s="225">
        <f t="shared" si="62"/>
        <v>101.55118741216572</v>
      </c>
      <c r="ET11" s="224">
        <f t="shared" si="63"/>
        <v>205.197596281218</v>
      </c>
      <c r="EU11" s="232">
        <f t="shared" si="64"/>
        <v>101.09957616666658</v>
      </c>
      <c r="EV11" s="233">
        <f t="shared" si="65"/>
        <v>202.96583236208804</v>
      </c>
      <c r="EW11" s="234" t="s">
        <v>104</v>
      </c>
      <c r="EX11" s="235">
        <v>8</v>
      </c>
    </row>
    <row r="12" spans="1:154" s="193" customFormat="1" ht="19.5" customHeight="1">
      <c r="A12" s="237">
        <v>9</v>
      </c>
      <c r="B12" s="238" t="s">
        <v>26</v>
      </c>
      <c r="C12" s="239">
        <v>18694</v>
      </c>
      <c r="D12" s="240">
        <f t="shared" si="0"/>
        <v>98.60224695395327</v>
      </c>
      <c r="E12" s="239">
        <v>18959</v>
      </c>
      <c r="F12" s="240">
        <f t="shared" si="1"/>
        <v>98.57536525763011</v>
      </c>
      <c r="G12" s="239">
        <v>19233</v>
      </c>
      <c r="H12" s="240">
        <f t="shared" si="2"/>
        <v>98.13255778356039</v>
      </c>
      <c r="I12" s="239">
        <v>19599</v>
      </c>
      <c r="J12" s="240">
        <f t="shared" si="3"/>
        <v>98.3342531734484</v>
      </c>
      <c r="K12" s="239">
        <v>19931</v>
      </c>
      <c r="L12" s="240">
        <f t="shared" si="4"/>
        <v>98.62925574030088</v>
      </c>
      <c r="M12" s="239">
        <v>20208</v>
      </c>
      <c r="N12" s="240">
        <f t="shared" si="5"/>
        <v>98.7683284457478</v>
      </c>
      <c r="O12" s="239">
        <v>20460</v>
      </c>
      <c r="P12" s="240">
        <f t="shared" si="6"/>
        <v>99.30110658124636</v>
      </c>
      <c r="Q12" s="239">
        <v>20604</v>
      </c>
      <c r="R12" s="241">
        <v>32.6</v>
      </c>
      <c r="S12" s="242">
        <f t="shared" si="95"/>
        <v>39.18269230769231</v>
      </c>
      <c r="T12" s="243">
        <v>83.2</v>
      </c>
      <c r="U12" s="242">
        <f t="shared" si="96"/>
        <v>96.07390300230948</v>
      </c>
      <c r="V12" s="243">
        <v>86.6</v>
      </c>
      <c r="W12" s="242">
        <f t="shared" si="97"/>
        <v>101.88235294117646</v>
      </c>
      <c r="X12" s="243">
        <v>85</v>
      </c>
      <c r="Y12" s="242" t="s">
        <v>103</v>
      </c>
      <c r="Z12" s="243">
        <v>116.8</v>
      </c>
      <c r="AA12" s="242" t="s">
        <v>103</v>
      </c>
      <c r="AB12" s="243">
        <v>0</v>
      </c>
      <c r="AC12" s="242" t="s">
        <v>103</v>
      </c>
      <c r="AD12" s="243">
        <v>121.2</v>
      </c>
      <c r="AE12" s="244">
        <f t="shared" si="67"/>
        <v>90.44776119402985</v>
      </c>
      <c r="AF12" s="239">
        <v>134</v>
      </c>
      <c r="AG12" s="241">
        <v>5190.300000000001</v>
      </c>
      <c r="AH12" s="240">
        <f t="shared" si="68"/>
        <v>95.06043956043958</v>
      </c>
      <c r="AI12" s="243">
        <v>5460</v>
      </c>
      <c r="AJ12" s="240">
        <f t="shared" si="69"/>
        <v>97.73736216525847</v>
      </c>
      <c r="AK12" s="243">
        <v>5586.400000000001</v>
      </c>
      <c r="AL12" s="240">
        <f t="shared" si="70"/>
        <v>98.82011639631352</v>
      </c>
      <c r="AM12" s="243">
        <v>5653.1</v>
      </c>
      <c r="AN12" s="240">
        <f t="shared" si="71"/>
        <v>100.69109238907791</v>
      </c>
      <c r="AO12" s="243">
        <v>5614.299999999999</v>
      </c>
      <c r="AP12" s="240">
        <f t="shared" si="72"/>
        <v>99.96438936666485</v>
      </c>
      <c r="AQ12" s="243">
        <v>5616.300000000001</v>
      </c>
      <c r="AR12" s="240">
        <f t="shared" si="73"/>
        <v>100.92908744563853</v>
      </c>
      <c r="AS12" s="243">
        <v>5564.599999999999</v>
      </c>
      <c r="AT12" s="245">
        <f t="shared" si="74"/>
        <v>110.18791707094908</v>
      </c>
      <c r="AU12" s="239">
        <v>5050.1</v>
      </c>
      <c r="AV12" s="241">
        <v>4292</v>
      </c>
      <c r="AW12" s="240">
        <f t="shared" si="75"/>
        <v>96.69715676114092</v>
      </c>
      <c r="AX12" s="243">
        <v>4438.599999999999</v>
      </c>
      <c r="AY12" s="240">
        <f t="shared" si="76"/>
        <v>98.09711141070123</v>
      </c>
      <c r="AZ12" s="243">
        <v>4524.700000000001</v>
      </c>
      <c r="BA12" s="240">
        <f t="shared" si="77"/>
        <v>100.41277379552164</v>
      </c>
      <c r="BB12" s="243">
        <v>4506.099999999999</v>
      </c>
      <c r="BC12" s="240">
        <f t="shared" si="78"/>
        <v>101.08349410022879</v>
      </c>
      <c r="BD12" s="243">
        <v>4457.8</v>
      </c>
      <c r="BE12" s="240">
        <f t="shared" si="79"/>
        <v>100.37377285418356</v>
      </c>
      <c r="BF12" s="243">
        <v>4441.2</v>
      </c>
      <c r="BG12" s="240">
        <f t="shared" si="79"/>
        <v>100.24829578800055</v>
      </c>
      <c r="BH12" s="246">
        <v>4430.2</v>
      </c>
      <c r="BI12" s="240">
        <f t="shared" si="79"/>
        <v>106.44913258686147</v>
      </c>
      <c r="BJ12" s="239">
        <v>4161.799999999999</v>
      </c>
      <c r="BK12" s="241">
        <v>3630.7999999999997</v>
      </c>
      <c r="BL12" s="240">
        <f t="shared" si="80"/>
        <v>98.10586614066848</v>
      </c>
      <c r="BM12" s="243">
        <v>3700.9</v>
      </c>
      <c r="BN12" s="240">
        <f t="shared" si="81"/>
        <v>97.98257922744962</v>
      </c>
      <c r="BO12" s="243">
        <v>3777.1000000000004</v>
      </c>
      <c r="BP12" s="240">
        <f t="shared" si="82"/>
        <v>101.52948766195367</v>
      </c>
      <c r="BQ12" s="243">
        <v>3720.2000000000003</v>
      </c>
      <c r="BR12" s="240">
        <f t="shared" si="83"/>
        <v>101.91770313955399</v>
      </c>
      <c r="BS12" s="243">
        <v>3650.2000000000003</v>
      </c>
      <c r="BT12" s="240">
        <f t="shared" si="84"/>
        <v>99.6859382254144</v>
      </c>
      <c r="BU12" s="243">
        <v>3661.7000000000007</v>
      </c>
      <c r="BV12" s="240">
        <f t="shared" si="7"/>
        <v>104.99799277398637</v>
      </c>
      <c r="BW12" s="239">
        <v>3487.4</v>
      </c>
      <c r="BX12" s="240">
        <f t="shared" si="8"/>
        <v>388.2221974841367</v>
      </c>
      <c r="BY12" s="239">
        <v>3239.1</v>
      </c>
      <c r="BZ12" s="241">
        <v>898.3000000000001</v>
      </c>
      <c r="CA12" s="240">
        <f t="shared" si="85"/>
        <v>87.94791462698258</v>
      </c>
      <c r="CB12" s="243">
        <v>1021.4</v>
      </c>
      <c r="CC12" s="240">
        <f t="shared" si="86"/>
        <v>96.20420081002167</v>
      </c>
      <c r="CD12" s="243">
        <v>1061.6999999999998</v>
      </c>
      <c r="CE12" s="240">
        <f t="shared" si="87"/>
        <v>92.56320836965998</v>
      </c>
      <c r="CF12" s="243">
        <v>1147</v>
      </c>
      <c r="CG12" s="240">
        <f t="shared" si="88"/>
        <v>99.17855598789453</v>
      </c>
      <c r="CH12" s="243">
        <v>1156.4999999999998</v>
      </c>
      <c r="CI12" s="240">
        <f t="shared" si="89"/>
        <v>98.41715598672452</v>
      </c>
      <c r="CJ12" s="243">
        <v>1175.1</v>
      </c>
      <c r="CK12" s="240">
        <f t="shared" si="90"/>
        <v>103.58779971791255</v>
      </c>
      <c r="CL12" s="243">
        <v>1134.3999999999999</v>
      </c>
      <c r="CM12" s="245">
        <f t="shared" si="91"/>
        <v>127.70460430034896</v>
      </c>
      <c r="CN12" s="239">
        <v>888.3000000000001</v>
      </c>
      <c r="CO12" s="241">
        <f t="shared" si="9"/>
        <v>760.6718733283408</v>
      </c>
      <c r="CP12" s="240">
        <f t="shared" si="10"/>
        <v>96.67211657498382</v>
      </c>
      <c r="CQ12" s="243">
        <f t="shared" si="11"/>
        <v>786.8575761846746</v>
      </c>
      <c r="CR12" s="240">
        <f t="shared" si="12"/>
        <v>98.87898455906029</v>
      </c>
      <c r="CS12" s="243">
        <f t="shared" si="13"/>
        <v>795.7783746400486</v>
      </c>
      <c r="CT12" s="240">
        <f t="shared" si="14"/>
        <v>100.70064271051571</v>
      </c>
      <c r="CU12" s="243">
        <f t="shared" si="15"/>
        <v>790.241604443056</v>
      </c>
      <c r="CV12" s="240">
        <f t="shared" si="92"/>
        <v>102.39676322295587</v>
      </c>
      <c r="CW12" s="243">
        <f t="shared" si="16"/>
        <v>771.7447110338887</v>
      </c>
      <c r="CX12" s="240">
        <f t="shared" si="93"/>
        <v>101.63137058436429</v>
      </c>
      <c r="CY12" s="243">
        <f t="shared" si="17"/>
        <v>759.3567877678702</v>
      </c>
      <c r="CZ12" s="240">
        <f t="shared" si="94"/>
        <v>101.90850295388128</v>
      </c>
      <c r="DA12" s="243">
        <f t="shared" si="18"/>
        <v>745.1358480965197</v>
      </c>
      <c r="DB12" s="245">
        <f t="shared" si="19"/>
        <v>110.9634332028267</v>
      </c>
      <c r="DC12" s="239">
        <f t="shared" si="20"/>
        <v>671.5147743622066</v>
      </c>
      <c r="DD12" s="241">
        <f t="shared" si="21"/>
        <v>629.020226253827</v>
      </c>
      <c r="DE12" s="240">
        <f t="shared" si="22"/>
        <v>98.33658306344226</v>
      </c>
      <c r="DF12" s="243">
        <f t="shared" si="23"/>
        <v>639.6604464566477</v>
      </c>
      <c r="DG12" s="240">
        <f t="shared" si="24"/>
        <v>99.24293585974223</v>
      </c>
      <c r="DH12" s="243">
        <f t="shared" si="25"/>
        <v>644.5400278773143</v>
      </c>
      <c r="DI12" s="240">
        <f t="shared" si="26"/>
        <v>102.32360804962454</v>
      </c>
      <c r="DJ12" s="243">
        <f t="shared" si="27"/>
        <v>629.9035385506809</v>
      </c>
      <c r="DK12" s="240">
        <f t="shared" si="28"/>
        <v>102.79581207774174</v>
      </c>
      <c r="DL12" s="243">
        <f t="shared" si="29"/>
        <v>612.7715962536505</v>
      </c>
      <c r="DM12" s="240">
        <f t="shared" si="30"/>
        <v>102.04758084878681</v>
      </c>
      <c r="DN12" s="243">
        <f t="shared" si="31"/>
        <v>600.4763573588775</v>
      </c>
      <c r="DO12" s="240">
        <f t="shared" si="32"/>
        <v>101.22110489640109</v>
      </c>
      <c r="DP12" s="243">
        <f t="shared" si="33"/>
        <v>593.2323678678076</v>
      </c>
      <c r="DQ12" s="245">
        <f t="shared" si="34"/>
        <v>107.19833469304467</v>
      </c>
      <c r="DR12" s="239">
        <f t="shared" si="35"/>
        <v>553.396999651617</v>
      </c>
      <c r="DS12" s="241">
        <f t="shared" si="36"/>
        <v>532.1171103174265</v>
      </c>
      <c r="DT12" s="240">
        <f t="shared" si="37"/>
        <v>99.7691760325856</v>
      </c>
      <c r="DU12" s="243">
        <f t="shared" si="38"/>
        <v>533.3482058062019</v>
      </c>
      <c r="DV12" s="240">
        <f t="shared" si="39"/>
        <v>99.12706588199408</v>
      </c>
      <c r="DW12" s="243">
        <f t="shared" si="40"/>
        <v>538.0449840421252</v>
      </c>
      <c r="DX12" s="240">
        <f t="shared" si="41"/>
        <v>103.46157274926583</v>
      </c>
      <c r="DY12" s="243">
        <f t="shared" si="42"/>
        <v>520.043306654589</v>
      </c>
      <c r="DZ12" s="240">
        <f t="shared" si="43"/>
        <v>103.64415231769227</v>
      </c>
      <c r="EA12" s="243">
        <f t="shared" si="44"/>
        <v>501.75846396093925</v>
      </c>
      <c r="EB12" s="240">
        <f t="shared" si="45"/>
        <v>101.34827606135111</v>
      </c>
      <c r="EC12" s="243">
        <f t="shared" si="46"/>
        <v>495.08337335427404</v>
      </c>
      <c r="ED12" s="240">
        <f t="shared" si="47"/>
        <v>106.01689292517014</v>
      </c>
      <c r="EE12" s="243">
        <f t="shared" si="48"/>
        <v>466.98536402469233</v>
      </c>
      <c r="EF12" s="245">
        <f t="shared" si="49"/>
        <v>108.42347413581359</v>
      </c>
      <c r="EG12" s="239">
        <f t="shared" si="50"/>
        <v>430.7050366599915</v>
      </c>
      <c r="EH12" s="241">
        <f t="shared" si="51"/>
        <v>131.6516470745137</v>
      </c>
      <c r="EI12" s="240">
        <f t="shared" si="52"/>
        <v>89.43900422363112</v>
      </c>
      <c r="EJ12" s="243">
        <f t="shared" si="53"/>
        <v>147.19712972802685</v>
      </c>
      <c r="EK12" s="240">
        <f t="shared" si="54"/>
        <v>97.32791509480893</v>
      </c>
      <c r="EL12" s="243">
        <f t="shared" si="55"/>
        <v>151.2383467627344</v>
      </c>
      <c r="EM12" s="240">
        <f t="shared" si="56"/>
        <v>94.32466702214765</v>
      </c>
      <c r="EN12" s="243">
        <f t="shared" si="57"/>
        <v>160.338065892375</v>
      </c>
      <c r="EO12" s="240">
        <f t="shared" si="58"/>
        <v>100.85860499998601</v>
      </c>
      <c r="EP12" s="243">
        <f t="shared" si="59"/>
        <v>158.97311478023838</v>
      </c>
      <c r="EQ12" s="240">
        <f t="shared" si="60"/>
        <v>100.05833592658794</v>
      </c>
      <c r="ER12" s="243">
        <f t="shared" si="61"/>
        <v>158.88043040899237</v>
      </c>
      <c r="ES12" s="240">
        <f t="shared" si="62"/>
        <v>104.59301536065887</v>
      </c>
      <c r="ET12" s="239">
        <f t="shared" si="63"/>
        <v>151.9034802287122</v>
      </c>
      <c r="EU12" s="247">
        <f t="shared" si="64"/>
        <v>128.60340503442765</v>
      </c>
      <c r="EV12" s="248">
        <f t="shared" si="65"/>
        <v>118.11777471058953</v>
      </c>
      <c r="EW12" s="249" t="s">
        <v>26</v>
      </c>
      <c r="EX12" s="250">
        <v>9</v>
      </c>
    </row>
    <row r="13" spans="1:154" s="236" customFormat="1" ht="19.5" customHeight="1">
      <c r="A13" s="222">
        <v>10</v>
      </c>
      <c r="B13" s="223" t="s">
        <v>27</v>
      </c>
      <c r="C13" s="224">
        <v>32374</v>
      </c>
      <c r="D13" s="225">
        <f t="shared" si="0"/>
        <v>97.60906925558537</v>
      </c>
      <c r="E13" s="224">
        <v>33167</v>
      </c>
      <c r="F13" s="225">
        <f t="shared" si="1"/>
        <v>97.61603437619566</v>
      </c>
      <c r="G13" s="224">
        <v>33977</v>
      </c>
      <c r="H13" s="225">
        <f t="shared" si="2"/>
        <v>97.71367767168987</v>
      </c>
      <c r="I13" s="224">
        <v>34772</v>
      </c>
      <c r="J13" s="225">
        <f t="shared" si="3"/>
        <v>98.06531671273055</v>
      </c>
      <c r="K13" s="224">
        <v>35458</v>
      </c>
      <c r="L13" s="225">
        <f t="shared" si="4"/>
        <v>98.61771659018217</v>
      </c>
      <c r="M13" s="224">
        <v>35955</v>
      </c>
      <c r="N13" s="225">
        <f t="shared" si="5"/>
        <v>98.31829368334701</v>
      </c>
      <c r="O13" s="224">
        <v>36570</v>
      </c>
      <c r="P13" s="225">
        <f t="shared" si="6"/>
        <v>98.78444084278769</v>
      </c>
      <c r="Q13" s="224">
        <v>37020</v>
      </c>
      <c r="R13" s="226">
        <v>145.4</v>
      </c>
      <c r="S13" s="227">
        <f t="shared" si="95"/>
        <v>70.30947775628626</v>
      </c>
      <c r="T13" s="228">
        <v>206.8</v>
      </c>
      <c r="U13" s="227">
        <f t="shared" si="96"/>
        <v>91.30242825607064</v>
      </c>
      <c r="V13" s="228">
        <v>226.5</v>
      </c>
      <c r="W13" s="227">
        <f t="shared" si="97"/>
        <v>97.88245462402766</v>
      </c>
      <c r="X13" s="228">
        <v>231.4</v>
      </c>
      <c r="Y13" s="227">
        <f aca="true" t="shared" si="98" ref="Y13:Y23">X13*100/Z13</f>
        <v>89.5164410058027</v>
      </c>
      <c r="Z13" s="228">
        <v>258.5</v>
      </c>
      <c r="AA13" s="227">
        <f aca="true" t="shared" si="99" ref="AA13:AA23">Z13*100/AB13</f>
        <v>99.42307692307692</v>
      </c>
      <c r="AB13" s="228">
        <v>260</v>
      </c>
      <c r="AC13" s="227">
        <f t="shared" si="66"/>
        <v>97.37827715355806</v>
      </c>
      <c r="AD13" s="228">
        <v>267</v>
      </c>
      <c r="AE13" s="229">
        <f t="shared" si="67"/>
        <v>107.66129032258064</v>
      </c>
      <c r="AF13" s="224">
        <v>248</v>
      </c>
      <c r="AG13" s="226">
        <v>12714.4</v>
      </c>
      <c r="AH13" s="225">
        <f t="shared" si="68"/>
        <v>94.51680047576569</v>
      </c>
      <c r="AI13" s="228">
        <v>13451.999999999998</v>
      </c>
      <c r="AJ13" s="225">
        <f t="shared" si="69"/>
        <v>95.4828085517163</v>
      </c>
      <c r="AK13" s="228">
        <v>14088.399999999998</v>
      </c>
      <c r="AL13" s="225">
        <f t="shared" si="70"/>
        <v>97.82931740851328</v>
      </c>
      <c r="AM13" s="228">
        <v>14401</v>
      </c>
      <c r="AN13" s="225">
        <f t="shared" si="71"/>
        <v>96.52403549693021</v>
      </c>
      <c r="AO13" s="228">
        <v>14919.6</v>
      </c>
      <c r="AP13" s="225">
        <f t="shared" si="72"/>
        <v>95.98733859605103</v>
      </c>
      <c r="AQ13" s="228">
        <v>15543.3</v>
      </c>
      <c r="AR13" s="225">
        <f t="shared" si="73"/>
        <v>98.66506703229737</v>
      </c>
      <c r="AS13" s="228">
        <v>15753.6</v>
      </c>
      <c r="AT13" s="230">
        <f t="shared" si="74"/>
        <v>101.22795180722892</v>
      </c>
      <c r="AU13" s="224">
        <v>15562.5</v>
      </c>
      <c r="AV13" s="226">
        <v>8227.7</v>
      </c>
      <c r="AW13" s="225">
        <f t="shared" si="75"/>
        <v>96.12585141308288</v>
      </c>
      <c r="AX13" s="228">
        <v>8559.299999999997</v>
      </c>
      <c r="AY13" s="225">
        <f t="shared" si="76"/>
        <v>95.54602993871603</v>
      </c>
      <c r="AZ13" s="228">
        <v>8958.3</v>
      </c>
      <c r="BA13" s="225">
        <f t="shared" si="77"/>
        <v>98.4050090624485</v>
      </c>
      <c r="BB13" s="228">
        <v>9103.5</v>
      </c>
      <c r="BC13" s="225">
        <f t="shared" si="78"/>
        <v>95.68832315502907</v>
      </c>
      <c r="BD13" s="228">
        <v>9513.699999999999</v>
      </c>
      <c r="BE13" s="225">
        <f t="shared" si="79"/>
        <v>95.79125426664112</v>
      </c>
      <c r="BF13" s="228">
        <v>9931.700000000003</v>
      </c>
      <c r="BG13" s="225">
        <f t="shared" si="79"/>
        <v>98.06471360723562</v>
      </c>
      <c r="BH13" s="231">
        <v>10127.7</v>
      </c>
      <c r="BI13" s="225">
        <f t="shared" si="79"/>
        <v>99.60169941582582</v>
      </c>
      <c r="BJ13" s="224">
        <v>10168.2</v>
      </c>
      <c r="BK13" s="226">
        <v>6941.900000000001</v>
      </c>
      <c r="BL13" s="225">
        <f t="shared" si="80"/>
        <v>96.63942756114878</v>
      </c>
      <c r="BM13" s="228">
        <v>7183.3</v>
      </c>
      <c r="BN13" s="225">
        <f t="shared" si="81"/>
        <v>96.4952580532495</v>
      </c>
      <c r="BO13" s="228">
        <v>7444.200000000001</v>
      </c>
      <c r="BP13" s="225">
        <f t="shared" si="82"/>
        <v>98.40967677969464</v>
      </c>
      <c r="BQ13" s="228">
        <v>7564.500000000001</v>
      </c>
      <c r="BR13" s="225">
        <f t="shared" si="83"/>
        <v>96.04128842222873</v>
      </c>
      <c r="BS13" s="228">
        <v>7876.299999999999</v>
      </c>
      <c r="BT13" s="225">
        <f t="shared" si="84"/>
        <v>96.02667576991537</v>
      </c>
      <c r="BU13" s="228">
        <v>8202.2</v>
      </c>
      <c r="BV13" s="225">
        <f t="shared" si="7"/>
        <v>97.78842829381118</v>
      </c>
      <c r="BW13" s="224">
        <v>8387.7</v>
      </c>
      <c r="BX13" s="225">
        <f t="shared" si="8"/>
        <v>186.945862214991</v>
      </c>
      <c r="BY13" s="224">
        <v>8335.1</v>
      </c>
      <c r="BZ13" s="226">
        <v>4486.7</v>
      </c>
      <c r="CA13" s="225">
        <f t="shared" si="85"/>
        <v>91.7019232734482</v>
      </c>
      <c r="CB13" s="228">
        <v>4892.7</v>
      </c>
      <c r="CC13" s="225">
        <f t="shared" si="86"/>
        <v>95.37240989454398</v>
      </c>
      <c r="CD13" s="228">
        <v>5130.099999999999</v>
      </c>
      <c r="CE13" s="225">
        <f t="shared" si="87"/>
        <v>96.84001887682868</v>
      </c>
      <c r="CF13" s="228">
        <v>5297.5</v>
      </c>
      <c r="CG13" s="225">
        <f t="shared" si="88"/>
        <v>97.99478347731181</v>
      </c>
      <c r="CH13" s="228">
        <v>5405.900000000001</v>
      </c>
      <c r="CI13" s="225">
        <f t="shared" si="89"/>
        <v>96.33437878679877</v>
      </c>
      <c r="CJ13" s="228">
        <v>5611.6</v>
      </c>
      <c r="CK13" s="225">
        <f t="shared" si="90"/>
        <v>99.74581844682629</v>
      </c>
      <c r="CL13" s="228">
        <v>5625.9</v>
      </c>
      <c r="CM13" s="230">
        <f t="shared" si="91"/>
        <v>104.2934208331016</v>
      </c>
      <c r="CN13" s="224">
        <v>5394.3</v>
      </c>
      <c r="CO13" s="226">
        <f t="shared" si="9"/>
        <v>1075.9860567968037</v>
      </c>
      <c r="CP13" s="225">
        <f t="shared" si="10"/>
        <v>97.09727931724152</v>
      </c>
      <c r="CQ13" s="228">
        <f t="shared" si="11"/>
        <v>1108.1526324556257</v>
      </c>
      <c r="CR13" s="225">
        <f t="shared" si="12"/>
        <v>97.54742360683152</v>
      </c>
      <c r="CS13" s="228">
        <f t="shared" si="13"/>
        <v>1136.0142497684774</v>
      </c>
      <c r="CT13" s="225">
        <f t="shared" si="14"/>
        <v>100.11834549633056</v>
      </c>
      <c r="CU13" s="228">
        <f t="shared" si="15"/>
        <v>1134.6714172480142</v>
      </c>
      <c r="CV13" s="225">
        <f t="shared" si="92"/>
        <v>98.42831159122719</v>
      </c>
      <c r="CW13" s="228">
        <f t="shared" si="16"/>
        <v>1152.7896790105524</v>
      </c>
      <c r="CX13" s="225">
        <f t="shared" si="93"/>
        <v>97.59941817136475</v>
      </c>
      <c r="CY13" s="228">
        <f t="shared" si="17"/>
        <v>1181.1440074227573</v>
      </c>
      <c r="CZ13" s="225">
        <f t="shared" si="94"/>
        <v>100.07851708993077</v>
      </c>
      <c r="DA13" s="228">
        <f t="shared" si="18"/>
        <v>1180.2173351163653</v>
      </c>
      <c r="DB13" s="230">
        <f t="shared" si="19"/>
        <v>102.47357877778546</v>
      </c>
      <c r="DC13" s="224">
        <f t="shared" si="20"/>
        <v>1151.7284252125842</v>
      </c>
      <c r="DD13" s="226">
        <f t="shared" si="21"/>
        <v>696.2884980421461</v>
      </c>
      <c r="DE13" s="225">
        <f t="shared" si="22"/>
        <v>98.75026024243074</v>
      </c>
      <c r="DF13" s="228">
        <f t="shared" si="23"/>
        <v>705.1004183004337</v>
      </c>
      <c r="DG13" s="225">
        <f t="shared" si="24"/>
        <v>97.61201202345032</v>
      </c>
      <c r="DH13" s="228">
        <f t="shared" si="25"/>
        <v>722.3500506587656</v>
      </c>
      <c r="DI13" s="225">
        <f t="shared" si="26"/>
        <v>100.7075072878553</v>
      </c>
      <c r="DJ13" s="228">
        <f t="shared" si="27"/>
        <v>717.2752758084367</v>
      </c>
      <c r="DK13" s="225">
        <f t="shared" si="28"/>
        <v>97.5761118840165</v>
      </c>
      <c r="DL13" s="228">
        <f t="shared" si="29"/>
        <v>735.0931103516642</v>
      </c>
      <c r="DM13" s="225">
        <f t="shared" si="30"/>
        <v>97.40004066238444</v>
      </c>
      <c r="DN13" s="228">
        <f t="shared" si="31"/>
        <v>754.7154039695947</v>
      </c>
      <c r="DO13" s="225">
        <f t="shared" si="32"/>
        <v>99.46956315803537</v>
      </c>
      <c r="DP13" s="228">
        <f t="shared" si="33"/>
        <v>758.7400406800995</v>
      </c>
      <c r="DQ13" s="230">
        <f t="shared" si="34"/>
        <v>100.82731507721827</v>
      </c>
      <c r="DR13" s="224">
        <f t="shared" si="35"/>
        <v>752.514375790946</v>
      </c>
      <c r="DS13" s="226">
        <f t="shared" si="36"/>
        <v>587.4746435284192</v>
      </c>
      <c r="DT13" s="225">
        <f t="shared" si="37"/>
        <v>99.27785794409242</v>
      </c>
      <c r="DU13" s="228">
        <f t="shared" si="38"/>
        <v>591.7479040082142</v>
      </c>
      <c r="DV13" s="225">
        <f t="shared" si="39"/>
        <v>98.58176520093213</v>
      </c>
      <c r="DW13" s="228">
        <f t="shared" si="40"/>
        <v>600.2610146025454</v>
      </c>
      <c r="DX13" s="225">
        <f t="shared" si="41"/>
        <v>100.71228422119496</v>
      </c>
      <c r="DY13" s="228">
        <f t="shared" si="42"/>
        <v>596.015688894702</v>
      </c>
      <c r="DZ13" s="225">
        <f t="shared" si="43"/>
        <v>97.93604063256028</v>
      </c>
      <c r="EA13" s="228">
        <f t="shared" si="44"/>
        <v>608.5764597436133</v>
      </c>
      <c r="EB13" s="225">
        <f t="shared" si="45"/>
        <v>97.6394160016809</v>
      </c>
      <c r="EC13" s="228">
        <f t="shared" si="46"/>
        <v>623.2897375514171</v>
      </c>
      <c r="ED13" s="225">
        <f t="shared" si="47"/>
        <v>99.18931985315633</v>
      </c>
      <c r="EE13" s="228">
        <f t="shared" si="48"/>
        <v>628.3839212469237</v>
      </c>
      <c r="EF13" s="230">
        <f t="shared" si="49"/>
        <v>101.8693484069154</v>
      </c>
      <c r="EG13" s="224">
        <f t="shared" si="50"/>
        <v>616.8527933808457</v>
      </c>
      <c r="EH13" s="226">
        <f t="shared" si="51"/>
        <v>379.6975587546577</v>
      </c>
      <c r="EI13" s="225">
        <f t="shared" si="52"/>
        <v>94.20555089878712</v>
      </c>
      <c r="EJ13" s="228">
        <f t="shared" si="53"/>
        <v>403.05221415519173</v>
      </c>
      <c r="EK13" s="225">
        <f t="shared" si="54"/>
        <v>97.43463781072684</v>
      </c>
      <c r="EL13" s="228">
        <f t="shared" si="55"/>
        <v>413.66419910971194</v>
      </c>
      <c r="EM13" s="225">
        <f>EL13*100/EN13</f>
        <v>99.10589917841736</v>
      </c>
      <c r="EN13" s="228">
        <f t="shared" si="57"/>
        <v>417.39614143957743</v>
      </c>
      <c r="EO13" s="225">
        <f t="shared" si="58"/>
        <v>99.92807524843329</v>
      </c>
      <c r="EP13" s="228">
        <f t="shared" si="59"/>
        <v>417.696568658888</v>
      </c>
      <c r="EQ13" s="225">
        <f t="shared" si="60"/>
        <v>97.95228680169107</v>
      </c>
      <c r="ER13" s="228">
        <f t="shared" si="61"/>
        <v>426.42860345316285</v>
      </c>
      <c r="ES13" s="225">
        <f t="shared" si="62"/>
        <v>101.17475106779342</v>
      </c>
      <c r="ET13" s="224">
        <f t="shared" si="63"/>
        <v>421.477294436266</v>
      </c>
      <c r="EU13" s="232">
        <f t="shared" si="64"/>
        <v>105.57676891554338</v>
      </c>
      <c r="EV13" s="233">
        <f t="shared" si="65"/>
        <v>399.2140494216381</v>
      </c>
      <c r="EW13" s="234" t="s">
        <v>27</v>
      </c>
      <c r="EX13" s="235">
        <v>10</v>
      </c>
    </row>
    <row r="14" spans="1:154" s="193" customFormat="1" ht="19.5" customHeight="1">
      <c r="A14" s="237">
        <v>11</v>
      </c>
      <c r="B14" s="238" t="s">
        <v>28</v>
      </c>
      <c r="C14" s="239">
        <v>26245</v>
      </c>
      <c r="D14" s="240">
        <f t="shared" si="0"/>
        <v>98.32534092612019</v>
      </c>
      <c r="E14" s="239">
        <v>26692</v>
      </c>
      <c r="F14" s="240">
        <f t="shared" si="1"/>
        <v>97.99184992106906</v>
      </c>
      <c r="G14" s="239">
        <v>27239</v>
      </c>
      <c r="H14" s="240">
        <f t="shared" si="2"/>
        <v>98.6527108761001</v>
      </c>
      <c r="I14" s="239">
        <v>27611</v>
      </c>
      <c r="J14" s="240">
        <f t="shared" si="3"/>
        <v>98.21784291405805</v>
      </c>
      <c r="K14" s="239">
        <v>28112</v>
      </c>
      <c r="L14" s="240">
        <f t="shared" si="4"/>
        <v>98.4210342050905</v>
      </c>
      <c r="M14" s="239">
        <v>28563</v>
      </c>
      <c r="N14" s="240">
        <f t="shared" si="5"/>
        <v>98.48970725147409</v>
      </c>
      <c r="O14" s="239">
        <v>29001</v>
      </c>
      <c r="P14" s="240">
        <f t="shared" si="6"/>
        <v>98.39853425168799</v>
      </c>
      <c r="Q14" s="239">
        <v>29473</v>
      </c>
      <c r="R14" s="241">
        <v>370.1</v>
      </c>
      <c r="S14" s="242">
        <f t="shared" si="95"/>
        <v>534.8265895953757</v>
      </c>
      <c r="T14" s="243">
        <v>69.2</v>
      </c>
      <c r="U14" s="242">
        <f t="shared" si="96"/>
        <v>57.1900826446281</v>
      </c>
      <c r="V14" s="243">
        <v>121</v>
      </c>
      <c r="W14" s="242">
        <f t="shared" si="97"/>
        <v>82.87671232876713</v>
      </c>
      <c r="X14" s="243">
        <v>146</v>
      </c>
      <c r="Y14" s="242">
        <f t="shared" si="98"/>
        <v>97.85522788203754</v>
      </c>
      <c r="Z14" s="243">
        <v>149.2</v>
      </c>
      <c r="AA14" s="242">
        <f t="shared" si="99"/>
        <v>112.18045112781954</v>
      </c>
      <c r="AB14" s="243">
        <v>133</v>
      </c>
      <c r="AC14" s="242">
        <f t="shared" si="66"/>
        <v>95.68345323741008</v>
      </c>
      <c r="AD14" s="243">
        <v>139</v>
      </c>
      <c r="AE14" s="244">
        <f t="shared" si="67"/>
        <v>118.80341880341881</v>
      </c>
      <c r="AF14" s="239">
        <v>117</v>
      </c>
      <c r="AG14" s="241">
        <v>8695.199999999999</v>
      </c>
      <c r="AH14" s="240">
        <f t="shared" si="68"/>
        <v>102.04675617312924</v>
      </c>
      <c r="AI14" s="243">
        <v>8520.800000000003</v>
      </c>
      <c r="AJ14" s="240">
        <f t="shared" si="69"/>
        <v>95.33655567490158</v>
      </c>
      <c r="AK14" s="243">
        <v>8937.599999999999</v>
      </c>
      <c r="AL14" s="240">
        <f t="shared" si="70"/>
        <v>99.3386757955341</v>
      </c>
      <c r="AM14" s="243">
        <v>8997.1</v>
      </c>
      <c r="AN14" s="240">
        <f t="shared" si="71"/>
        <v>98.55839276129129</v>
      </c>
      <c r="AO14" s="243">
        <v>9128.700000000003</v>
      </c>
      <c r="AP14" s="240">
        <f t="shared" si="72"/>
        <v>97.42995890922677</v>
      </c>
      <c r="AQ14" s="243">
        <v>9369.5</v>
      </c>
      <c r="AR14" s="240">
        <f t="shared" si="73"/>
        <v>96.9114924338805</v>
      </c>
      <c r="AS14" s="243">
        <v>9668.1</v>
      </c>
      <c r="AT14" s="245">
        <f t="shared" si="74"/>
        <v>97.8621967143421</v>
      </c>
      <c r="AU14" s="239">
        <v>9879.300000000001</v>
      </c>
      <c r="AV14" s="241">
        <v>6526.699999999999</v>
      </c>
      <c r="AW14" s="240">
        <f t="shared" si="75"/>
        <v>102.42780916509729</v>
      </c>
      <c r="AX14" s="243">
        <v>6372</v>
      </c>
      <c r="AY14" s="240">
        <f t="shared" si="76"/>
        <v>95.63403322877424</v>
      </c>
      <c r="AZ14" s="243">
        <v>6662.900000000001</v>
      </c>
      <c r="BA14" s="240">
        <f t="shared" si="77"/>
        <v>100.68453820116054</v>
      </c>
      <c r="BB14" s="243">
        <v>6617.6</v>
      </c>
      <c r="BC14" s="240">
        <f t="shared" si="78"/>
        <v>97.6392823418319</v>
      </c>
      <c r="BD14" s="243">
        <v>6777.600000000001</v>
      </c>
      <c r="BE14" s="240">
        <f t="shared" si="79"/>
        <v>95.73692685820834</v>
      </c>
      <c r="BF14" s="243">
        <v>7079.400000000001</v>
      </c>
      <c r="BG14" s="240">
        <f t="shared" si="79"/>
        <v>97.36085706819964</v>
      </c>
      <c r="BH14" s="246">
        <v>7271.3</v>
      </c>
      <c r="BI14" s="240">
        <f t="shared" si="79"/>
        <v>97.05030497977924</v>
      </c>
      <c r="BJ14" s="239">
        <v>7492.3</v>
      </c>
      <c r="BK14" s="241">
        <v>5486.8</v>
      </c>
      <c r="BL14" s="240">
        <f t="shared" si="80"/>
        <v>97.87719861571945</v>
      </c>
      <c r="BM14" s="243">
        <v>5605.799999999999</v>
      </c>
      <c r="BN14" s="240">
        <f t="shared" si="81"/>
        <v>96.660056901457</v>
      </c>
      <c r="BO14" s="243">
        <v>5799.5</v>
      </c>
      <c r="BP14" s="240">
        <f t="shared" si="82"/>
        <v>101.2093818714879</v>
      </c>
      <c r="BQ14" s="243">
        <v>5730.2</v>
      </c>
      <c r="BR14" s="240">
        <f t="shared" si="83"/>
        <v>97.65000596445186</v>
      </c>
      <c r="BS14" s="243">
        <v>5868.1</v>
      </c>
      <c r="BT14" s="240">
        <f t="shared" si="84"/>
        <v>95.63863943804292</v>
      </c>
      <c r="BU14" s="243">
        <v>6135.700000000001</v>
      </c>
      <c r="BV14" s="240">
        <f t="shared" si="7"/>
        <v>97.60431414345483</v>
      </c>
      <c r="BW14" s="239">
        <v>6286.3</v>
      </c>
      <c r="BX14" s="240">
        <f t="shared" si="8"/>
        <v>289.89163015909617</v>
      </c>
      <c r="BY14" s="239">
        <v>6203</v>
      </c>
      <c r="BZ14" s="241">
        <v>2168.5</v>
      </c>
      <c r="CA14" s="240">
        <f t="shared" si="85"/>
        <v>100.9167907669397</v>
      </c>
      <c r="CB14" s="243">
        <v>2148.7999999999997</v>
      </c>
      <c r="CC14" s="240">
        <f t="shared" si="86"/>
        <v>94.46520420275199</v>
      </c>
      <c r="CD14" s="243">
        <v>2274.7000000000003</v>
      </c>
      <c r="CE14" s="240">
        <f t="shared" si="87"/>
        <v>95.59571338516496</v>
      </c>
      <c r="CF14" s="243">
        <v>2379.5</v>
      </c>
      <c r="CG14" s="240">
        <f t="shared" si="88"/>
        <v>101.20794521713239</v>
      </c>
      <c r="CH14" s="243">
        <v>2351.1000000000004</v>
      </c>
      <c r="CI14" s="240">
        <f t="shared" si="89"/>
        <v>102.66363914239554</v>
      </c>
      <c r="CJ14" s="243">
        <v>2290.1</v>
      </c>
      <c r="CK14" s="240">
        <f t="shared" si="90"/>
        <v>95.54823097463286</v>
      </c>
      <c r="CL14" s="243">
        <v>2396.7999999999997</v>
      </c>
      <c r="CM14" s="245">
        <f t="shared" si="91"/>
        <v>100.41055718475072</v>
      </c>
      <c r="CN14" s="239">
        <v>2387</v>
      </c>
      <c r="CO14" s="241">
        <f t="shared" si="9"/>
        <v>907.6953992541305</v>
      </c>
      <c r="CP14" s="240">
        <f t="shared" si="10"/>
        <v>104.0691396167284</v>
      </c>
      <c r="CQ14" s="243">
        <f t="shared" si="11"/>
        <v>872.2041929019894</v>
      </c>
      <c r="CR14" s="240">
        <f t="shared" si="12"/>
        <v>97.02447025842409</v>
      </c>
      <c r="CS14" s="243">
        <f t="shared" si="13"/>
        <v>898.9528008541337</v>
      </c>
      <c r="CT14" s="240">
        <f t="shared" si="14"/>
        <v>100.69533306620991</v>
      </c>
      <c r="CU14" s="243">
        <f t="shared" si="15"/>
        <v>892.7452479481326</v>
      </c>
      <c r="CV14" s="240">
        <f t="shared" si="92"/>
        <v>100.34672910453878</v>
      </c>
      <c r="CW14" s="243">
        <f t="shared" si="16"/>
        <v>889.6605359384383</v>
      </c>
      <c r="CX14" s="240">
        <f t="shared" si="93"/>
        <v>99.26423867881442</v>
      </c>
      <c r="CY14" s="243">
        <f t="shared" si="17"/>
        <v>896.2548323340085</v>
      </c>
      <c r="CZ14" s="240">
        <f t="shared" si="94"/>
        <v>98.12873815195624</v>
      </c>
      <c r="DA14" s="243">
        <f t="shared" si="18"/>
        <v>913.3459261914918</v>
      </c>
      <c r="DB14" s="245">
        <f t="shared" si="19"/>
        <v>99.45493340787576</v>
      </c>
      <c r="DC14" s="239">
        <f t="shared" si="20"/>
        <v>918.3515537090135</v>
      </c>
      <c r="DD14" s="241">
        <f t="shared" si="21"/>
        <v>681.3248185564372</v>
      </c>
      <c r="DE14" s="240">
        <f t="shared" si="22"/>
        <v>104.45774439467172</v>
      </c>
      <c r="DF14" s="243">
        <f t="shared" si="23"/>
        <v>652.2492157040975</v>
      </c>
      <c r="DG14" s="240">
        <f t="shared" si="24"/>
        <v>97.32721459268228</v>
      </c>
      <c r="DH14" s="243">
        <f t="shared" si="25"/>
        <v>670.1611860914574</v>
      </c>
      <c r="DI14" s="240">
        <f t="shared" si="26"/>
        <v>102.05957576534541</v>
      </c>
      <c r="DJ14" s="243">
        <f t="shared" si="27"/>
        <v>656.6372445367466</v>
      </c>
      <c r="DK14" s="240">
        <f t="shared" si="28"/>
        <v>99.4109414796124</v>
      </c>
      <c r="DL14" s="243">
        <f t="shared" si="29"/>
        <v>660.5281418357881</v>
      </c>
      <c r="DM14" s="240">
        <f t="shared" si="30"/>
        <v>97.53933250534728</v>
      </c>
      <c r="DN14" s="243">
        <f t="shared" si="31"/>
        <v>677.1915747932526</v>
      </c>
      <c r="DO14" s="240">
        <f t="shared" si="32"/>
        <v>98.58374697937613</v>
      </c>
      <c r="DP14" s="243">
        <f t="shared" si="33"/>
        <v>686.9201014797318</v>
      </c>
      <c r="DQ14" s="245">
        <f t="shared" si="34"/>
        <v>98.6298278910739</v>
      </c>
      <c r="DR14" s="239">
        <f t="shared" si="35"/>
        <v>696.462841077206</v>
      </c>
      <c r="DS14" s="241">
        <f t="shared" si="36"/>
        <v>572.7692424127753</v>
      </c>
      <c r="DT14" s="240">
        <f t="shared" si="37"/>
        <v>99.81694891655675</v>
      </c>
      <c r="DU14" s="243">
        <f t="shared" si="38"/>
        <v>573.8196254541791</v>
      </c>
      <c r="DV14" s="240">
        <f t="shared" si="39"/>
        <v>98.37140380855988</v>
      </c>
      <c r="DW14" s="243">
        <f t="shared" si="40"/>
        <v>583.3195453537359</v>
      </c>
      <c r="DX14" s="240">
        <f t="shared" si="41"/>
        <v>102.59158716743099</v>
      </c>
      <c r="DY14" s="243">
        <f t="shared" si="42"/>
        <v>568.5841904382956</v>
      </c>
      <c r="DZ14" s="240">
        <f t="shared" si="43"/>
        <v>99.42185968174535</v>
      </c>
      <c r="EA14" s="243">
        <f t="shared" si="44"/>
        <v>571.8905201113355</v>
      </c>
      <c r="EB14" s="240">
        <f t="shared" si="45"/>
        <v>97.43919466228903</v>
      </c>
      <c r="EC14" s="243">
        <f t="shared" si="46"/>
        <v>586.9204092803005</v>
      </c>
      <c r="ED14" s="240">
        <f t="shared" si="47"/>
        <v>98.83026196938371</v>
      </c>
      <c r="EE14" s="243">
        <f t="shared" si="48"/>
        <v>593.8670985837522</v>
      </c>
      <c r="EF14" s="245">
        <f t="shared" si="49"/>
        <v>102.99228476130918</v>
      </c>
      <c r="EG14" s="239">
        <f t="shared" si="50"/>
        <v>576.6131899686224</v>
      </c>
      <c r="EH14" s="241">
        <f t="shared" si="51"/>
        <v>226.3705806976932</v>
      </c>
      <c r="EI14" s="240">
        <f t="shared" si="52"/>
        <v>102.91678032547073</v>
      </c>
      <c r="EJ14" s="243">
        <f t="shared" si="53"/>
        <v>219.9549771978915</v>
      </c>
      <c r="EK14" s="240">
        <f t="shared" si="54"/>
        <v>96.1376916833463</v>
      </c>
      <c r="EL14" s="243">
        <f t="shared" si="55"/>
        <v>228.79161476267663</v>
      </c>
      <c r="EM14" s="240">
        <f t="shared" si="56"/>
        <v>96.9012534335985</v>
      </c>
      <c r="EN14" s="243">
        <f t="shared" si="57"/>
        <v>236.10800341138608</v>
      </c>
      <c r="EO14" s="240">
        <f t="shared" si="58"/>
        <v>103.04435753663489</v>
      </c>
      <c r="EP14" s="243">
        <f t="shared" si="59"/>
        <v>229.1323941026501</v>
      </c>
      <c r="EQ14" s="240">
        <f t="shared" si="60"/>
        <v>104.59645157975469</v>
      </c>
      <c r="ER14" s="243">
        <f t="shared" si="61"/>
        <v>219.06325754075596</v>
      </c>
      <c r="ES14" s="240">
        <f t="shared" si="62"/>
        <v>96.74835360305009</v>
      </c>
      <c r="ET14" s="239">
        <f t="shared" si="63"/>
        <v>226.42582471176001</v>
      </c>
      <c r="EU14" s="247">
        <f t="shared" si="64"/>
        <v>102.04476921161883</v>
      </c>
      <c r="EV14" s="248">
        <f t="shared" si="65"/>
        <v>221.88871263180744</v>
      </c>
      <c r="EW14" s="249" t="s">
        <v>28</v>
      </c>
      <c r="EX14" s="250">
        <v>11</v>
      </c>
    </row>
    <row r="15" spans="1:154" s="236" customFormat="1" ht="19.5" customHeight="1">
      <c r="A15" s="222">
        <v>12</v>
      </c>
      <c r="B15" s="223" t="s">
        <v>105</v>
      </c>
      <c r="C15" s="224">
        <v>24906</v>
      </c>
      <c r="D15" s="225">
        <f t="shared" si="0"/>
        <v>98.1671987702495</v>
      </c>
      <c r="E15" s="224">
        <v>25371</v>
      </c>
      <c r="F15" s="225">
        <f t="shared" si="1"/>
        <v>97.57326359510807</v>
      </c>
      <c r="G15" s="224">
        <v>26002</v>
      </c>
      <c r="H15" s="225">
        <f t="shared" si="2"/>
        <v>98.72427671045638</v>
      </c>
      <c r="I15" s="224">
        <v>26338</v>
      </c>
      <c r="J15" s="225">
        <f t="shared" si="3"/>
        <v>98.33482676224612</v>
      </c>
      <c r="K15" s="224">
        <v>26784</v>
      </c>
      <c r="L15" s="225">
        <f t="shared" si="4"/>
        <v>98.22502567111633</v>
      </c>
      <c r="M15" s="224">
        <v>27268</v>
      </c>
      <c r="N15" s="225">
        <f t="shared" si="5"/>
        <v>98.23474313711363</v>
      </c>
      <c r="O15" s="224">
        <v>27758</v>
      </c>
      <c r="P15" s="225">
        <f t="shared" si="6"/>
        <v>98.53745118920838</v>
      </c>
      <c r="Q15" s="224">
        <v>28170</v>
      </c>
      <c r="R15" s="226">
        <v>103.2</v>
      </c>
      <c r="S15" s="227">
        <f t="shared" si="95"/>
        <v>68.07387862796834</v>
      </c>
      <c r="T15" s="228">
        <v>151.6</v>
      </c>
      <c r="U15" s="227">
        <f t="shared" si="96"/>
        <v>96.62205226258763</v>
      </c>
      <c r="V15" s="228">
        <v>156.9</v>
      </c>
      <c r="W15" s="227">
        <f t="shared" si="97"/>
        <v>96.25766871165644</v>
      </c>
      <c r="X15" s="228">
        <v>163</v>
      </c>
      <c r="Y15" s="227">
        <f t="shared" si="98"/>
        <v>90.45504994450611</v>
      </c>
      <c r="Z15" s="228">
        <v>180.2</v>
      </c>
      <c r="AA15" s="227">
        <f t="shared" si="99"/>
        <v>111.23456790123457</v>
      </c>
      <c r="AB15" s="228">
        <v>162</v>
      </c>
      <c r="AC15" s="227">
        <f t="shared" si="66"/>
        <v>111.72413793103448</v>
      </c>
      <c r="AD15" s="228">
        <v>145</v>
      </c>
      <c r="AE15" s="229">
        <f t="shared" si="67"/>
        <v>46.17834394904459</v>
      </c>
      <c r="AF15" s="224">
        <v>314</v>
      </c>
      <c r="AG15" s="226">
        <v>10076.2</v>
      </c>
      <c r="AH15" s="225">
        <f t="shared" si="68"/>
        <v>97.3301392886811</v>
      </c>
      <c r="AI15" s="228">
        <v>10352.600000000002</v>
      </c>
      <c r="AJ15" s="225">
        <f t="shared" si="69"/>
        <v>101.13022497045006</v>
      </c>
      <c r="AK15" s="228">
        <v>10236.9</v>
      </c>
      <c r="AL15" s="225">
        <f t="shared" si="70"/>
        <v>100.73606833233286</v>
      </c>
      <c r="AM15" s="228">
        <v>10162.100000000002</v>
      </c>
      <c r="AN15" s="225">
        <f>AM15*100/AO15</f>
        <v>99.74480030623964</v>
      </c>
      <c r="AO15" s="228">
        <v>10188.100000000002</v>
      </c>
      <c r="AP15" s="225">
        <f t="shared" si="72"/>
        <v>97.73695318495783</v>
      </c>
      <c r="AQ15" s="228">
        <v>10423.999999999998</v>
      </c>
      <c r="AR15" s="225">
        <f t="shared" si="73"/>
        <v>98.80943353302494</v>
      </c>
      <c r="AS15" s="228">
        <v>10549.599999999999</v>
      </c>
      <c r="AT15" s="230">
        <f t="shared" si="74"/>
        <v>95.35413427817346</v>
      </c>
      <c r="AU15" s="224">
        <v>11063.599999999999</v>
      </c>
      <c r="AV15" s="226">
        <v>7142.299999999998</v>
      </c>
      <c r="AW15" s="225">
        <f t="shared" si="75"/>
        <v>101.12275237151349</v>
      </c>
      <c r="AX15" s="228">
        <v>7063.000000000001</v>
      </c>
      <c r="AY15" s="225">
        <f t="shared" si="76"/>
        <v>101.82955839737029</v>
      </c>
      <c r="AZ15" s="228">
        <v>6936.1</v>
      </c>
      <c r="BA15" s="225">
        <f t="shared" si="77"/>
        <v>101.5489802790507</v>
      </c>
      <c r="BB15" s="228">
        <v>6830.3</v>
      </c>
      <c r="BC15" s="225">
        <f t="shared" si="78"/>
        <v>98.19575030909458</v>
      </c>
      <c r="BD15" s="228">
        <v>6955.799999999999</v>
      </c>
      <c r="BE15" s="225">
        <f t="shared" si="79"/>
        <v>98.10304218439273</v>
      </c>
      <c r="BF15" s="228">
        <v>7090.300000000001</v>
      </c>
      <c r="BG15" s="225">
        <f t="shared" si="79"/>
        <v>97.73523006092685</v>
      </c>
      <c r="BH15" s="231">
        <v>7254.600000000001</v>
      </c>
      <c r="BI15" s="225">
        <f t="shared" si="79"/>
        <v>95.11734626983088</v>
      </c>
      <c r="BJ15" s="224">
        <v>7627</v>
      </c>
      <c r="BK15" s="226">
        <v>6259.9</v>
      </c>
      <c r="BL15" s="225">
        <f t="shared" si="80"/>
        <v>101.93284700058622</v>
      </c>
      <c r="BM15" s="228">
        <v>6141.199999999999</v>
      </c>
      <c r="BN15" s="225">
        <f t="shared" si="81"/>
        <v>110.94210098455422</v>
      </c>
      <c r="BO15" s="228">
        <v>5535.5</v>
      </c>
      <c r="BP15" s="225">
        <f t="shared" si="82"/>
        <v>101.57626247798002</v>
      </c>
      <c r="BQ15" s="228">
        <v>5449.6</v>
      </c>
      <c r="BR15" s="225">
        <f t="shared" si="83"/>
        <v>98.25118090361664</v>
      </c>
      <c r="BS15" s="228">
        <v>5546.599999999999</v>
      </c>
      <c r="BT15" s="225">
        <f t="shared" si="84"/>
        <v>99.47274031563845</v>
      </c>
      <c r="BU15" s="228">
        <v>5576</v>
      </c>
      <c r="BV15" s="225">
        <f t="shared" si="7"/>
        <v>96.66291063534715</v>
      </c>
      <c r="BW15" s="224">
        <v>5768.5</v>
      </c>
      <c r="BX15" s="225">
        <f t="shared" si="8"/>
        <v>196.61542656532257</v>
      </c>
      <c r="BY15" s="224">
        <v>5879.3</v>
      </c>
      <c r="BZ15" s="226">
        <v>2933.9000000000005</v>
      </c>
      <c r="CA15" s="225">
        <f t="shared" si="85"/>
        <v>89.1871352140078</v>
      </c>
      <c r="CB15" s="228">
        <v>3289.6</v>
      </c>
      <c r="CC15" s="225">
        <f t="shared" si="86"/>
        <v>99.66068831798351</v>
      </c>
      <c r="CD15" s="228">
        <v>3300.8</v>
      </c>
      <c r="CE15" s="225">
        <f t="shared" si="87"/>
        <v>99.06957200312144</v>
      </c>
      <c r="CF15" s="228">
        <v>3331.8</v>
      </c>
      <c r="CG15" s="225">
        <f t="shared" si="88"/>
        <v>103.07830337530551</v>
      </c>
      <c r="CH15" s="228">
        <v>3232.3</v>
      </c>
      <c r="CI15" s="225">
        <f t="shared" si="89"/>
        <v>96.95833458319582</v>
      </c>
      <c r="CJ15" s="228">
        <v>3333.7000000000007</v>
      </c>
      <c r="CK15" s="225">
        <f t="shared" si="90"/>
        <v>101.1745068285281</v>
      </c>
      <c r="CL15" s="228">
        <v>3295</v>
      </c>
      <c r="CM15" s="230">
        <f t="shared" si="91"/>
        <v>95.87964848978639</v>
      </c>
      <c r="CN15" s="224">
        <v>3436.600000000001</v>
      </c>
      <c r="CO15" s="226">
        <f t="shared" si="9"/>
        <v>1108.408712649975</v>
      </c>
      <c r="CP15" s="225">
        <f t="shared" si="10"/>
        <v>99.4189489230064</v>
      </c>
      <c r="CQ15" s="228">
        <f t="shared" si="11"/>
        <v>1114.8867742590667</v>
      </c>
      <c r="CR15" s="225">
        <f t="shared" si="12"/>
        <v>103.36224203678607</v>
      </c>
      <c r="CS15" s="228">
        <f t="shared" si="13"/>
        <v>1078.6209280002697</v>
      </c>
      <c r="CT15" s="225">
        <f t="shared" si="14"/>
        <v>102.0377881600255</v>
      </c>
      <c r="CU15" s="228">
        <f t="shared" si="15"/>
        <v>1057.0798793763272</v>
      </c>
      <c r="CV15" s="225">
        <f t="shared" si="92"/>
        <v>101.43384962420541</v>
      </c>
      <c r="CW15" s="228">
        <f t="shared" si="16"/>
        <v>1042.1371990638454</v>
      </c>
      <c r="CX15" s="225">
        <f t="shared" si="93"/>
        <v>99.77571905919699</v>
      </c>
      <c r="CY15" s="228">
        <f t="shared" si="17"/>
        <v>1044.479768114269</v>
      </c>
      <c r="CZ15" s="225">
        <f t="shared" si="94"/>
        <v>100.31019500464755</v>
      </c>
      <c r="DA15" s="228">
        <f t="shared" si="18"/>
        <v>1041.2498630531786</v>
      </c>
      <c r="DB15" s="230">
        <f t="shared" si="19"/>
        <v>96.76943449153926</v>
      </c>
      <c r="DC15" s="224">
        <f t="shared" si="20"/>
        <v>1076.0111067345517</v>
      </c>
      <c r="DD15" s="226">
        <f t="shared" si="21"/>
        <v>785.671934693626</v>
      </c>
      <c r="DE15" s="225">
        <f t="shared" si="22"/>
        <v>103.29295556804455</v>
      </c>
      <c r="DF15" s="228">
        <f t="shared" si="23"/>
        <v>760.6248948661965</v>
      </c>
      <c r="DG15" s="225">
        <f t="shared" si="24"/>
        <v>104.0770102572549</v>
      </c>
      <c r="DH15" s="228">
        <f t="shared" si="25"/>
        <v>730.8289246454173</v>
      </c>
      <c r="DI15" s="225">
        <f t="shared" si="26"/>
        <v>102.8612046223228</v>
      </c>
      <c r="DJ15" s="228">
        <f t="shared" si="27"/>
        <v>710.5000639734038</v>
      </c>
      <c r="DK15" s="225">
        <f t="shared" si="28"/>
        <v>99.85856846680802</v>
      </c>
      <c r="DL15" s="228">
        <f t="shared" si="29"/>
        <v>711.506358324741</v>
      </c>
      <c r="DM15" s="225">
        <f t="shared" si="30"/>
        <v>100.14944457414279</v>
      </c>
      <c r="DN15" s="228">
        <f t="shared" si="31"/>
        <v>710.4446373619152</v>
      </c>
      <c r="DO15" s="225">
        <f t="shared" si="32"/>
        <v>99.219676054098</v>
      </c>
      <c r="DP15" s="228">
        <f t="shared" si="33"/>
        <v>716.0320065694996</v>
      </c>
      <c r="DQ15" s="230">
        <f t="shared" si="34"/>
        <v>96.52913194110296</v>
      </c>
      <c r="DR15" s="224">
        <f t="shared" si="35"/>
        <v>741.7781473538837</v>
      </c>
      <c r="DS15" s="226">
        <f t="shared" si="36"/>
        <v>688.6055953948489</v>
      </c>
      <c r="DT15" s="225">
        <f t="shared" si="37"/>
        <v>104.12043570050076</v>
      </c>
      <c r="DU15" s="228">
        <f t="shared" si="38"/>
        <v>661.3548923052932</v>
      </c>
      <c r="DV15" s="225">
        <f t="shared" si="39"/>
        <v>113.39067323726158</v>
      </c>
      <c r="DW15" s="228">
        <f t="shared" si="40"/>
        <v>583.2533429989053</v>
      </c>
      <c r="DX15" s="225">
        <f t="shared" si="41"/>
        <v>102.88883936408885</v>
      </c>
      <c r="DY15" s="228">
        <f t="shared" si="42"/>
        <v>566.8771721050995</v>
      </c>
      <c r="DZ15" s="225">
        <f t="shared" si="43"/>
        <v>99.91493770682924</v>
      </c>
      <c r="EA15" s="228">
        <f t="shared" si="44"/>
        <v>567.3597813456407</v>
      </c>
      <c r="EB15" s="225">
        <f t="shared" si="45"/>
        <v>101.54771423045646</v>
      </c>
      <c r="EC15" s="228">
        <f t="shared" si="46"/>
        <v>558.7125083466199</v>
      </c>
      <c r="ED15" s="225">
        <f t="shared" si="47"/>
        <v>98.13106976580045</v>
      </c>
      <c r="EE15" s="228">
        <f t="shared" si="48"/>
        <v>569.3533247727175</v>
      </c>
      <c r="EF15" s="230">
        <f t="shared" si="49"/>
        <v>99.57170671643428</v>
      </c>
      <c r="EG15" s="224">
        <f t="shared" si="50"/>
        <v>571.8023156860743</v>
      </c>
      <c r="EH15" s="226">
        <f t="shared" si="51"/>
        <v>322.7367779563488</v>
      </c>
      <c r="EI15" s="225">
        <f t="shared" si="52"/>
        <v>91.10118720914922</v>
      </c>
      <c r="EJ15" s="228">
        <f t="shared" si="53"/>
        <v>354.2618793928699</v>
      </c>
      <c r="EK15" s="225">
        <f t="shared" si="54"/>
        <v>101.86027164960895</v>
      </c>
      <c r="EL15" s="228">
        <f t="shared" si="55"/>
        <v>347.79200335485257</v>
      </c>
      <c r="EM15" s="225">
        <f t="shared" si="56"/>
        <v>100.34975722706761</v>
      </c>
      <c r="EN15" s="228">
        <f t="shared" si="57"/>
        <v>346.57981540292326</v>
      </c>
      <c r="EO15" s="225">
        <f t="shared" si="58"/>
        <v>104.82380126069494</v>
      </c>
      <c r="EP15" s="228">
        <f t="shared" si="59"/>
        <v>330.6308407391041</v>
      </c>
      <c r="EQ15" s="225">
        <f t="shared" si="60"/>
        <v>98.9808586882516</v>
      </c>
      <c r="ER15" s="228">
        <f t="shared" si="61"/>
        <v>334.0351307523541</v>
      </c>
      <c r="ES15" s="225">
        <f t="shared" si="62"/>
        <v>102.71119008162985</v>
      </c>
      <c r="ET15" s="224">
        <f t="shared" si="63"/>
        <v>325.2178564836794</v>
      </c>
      <c r="EU15" s="232">
        <f t="shared" si="64"/>
        <v>97.30274868352485</v>
      </c>
      <c r="EV15" s="233">
        <f t="shared" si="65"/>
        <v>334.2329593806683</v>
      </c>
      <c r="EW15" s="234" t="s">
        <v>105</v>
      </c>
      <c r="EX15" s="235">
        <v>12</v>
      </c>
    </row>
    <row r="16" spans="1:154" s="193" customFormat="1" ht="19.5" customHeight="1">
      <c r="A16" s="237">
        <v>13</v>
      </c>
      <c r="B16" s="238" t="s">
        <v>29</v>
      </c>
      <c r="C16" s="239">
        <v>114876</v>
      </c>
      <c r="D16" s="240">
        <f t="shared" si="0"/>
        <v>98.75774795608703</v>
      </c>
      <c r="E16" s="239">
        <v>116321</v>
      </c>
      <c r="F16" s="240">
        <f t="shared" si="1"/>
        <v>98.95869666936068</v>
      </c>
      <c r="G16" s="239">
        <v>117545</v>
      </c>
      <c r="H16" s="240">
        <f t="shared" si="2"/>
        <v>98.6819460185535</v>
      </c>
      <c r="I16" s="239">
        <v>119115</v>
      </c>
      <c r="J16" s="240">
        <f t="shared" si="3"/>
        <v>98.99192207964896</v>
      </c>
      <c r="K16" s="239">
        <v>120328</v>
      </c>
      <c r="L16" s="240">
        <f t="shared" si="4"/>
        <v>99.09492946379306</v>
      </c>
      <c r="M16" s="239">
        <v>121427</v>
      </c>
      <c r="N16" s="240">
        <f t="shared" si="5"/>
        <v>99.00688980390558</v>
      </c>
      <c r="O16" s="239">
        <v>122645</v>
      </c>
      <c r="P16" s="240">
        <f t="shared" si="6"/>
        <v>99.01665549841357</v>
      </c>
      <c r="Q16" s="239">
        <v>123863</v>
      </c>
      <c r="R16" s="241">
        <v>654.8</v>
      </c>
      <c r="S16" s="242">
        <f t="shared" si="95"/>
        <v>71.2746271905954</v>
      </c>
      <c r="T16" s="243">
        <v>918.7</v>
      </c>
      <c r="U16" s="242">
        <f t="shared" si="96"/>
        <v>89.59430466159547</v>
      </c>
      <c r="V16" s="243">
        <v>1025.4</v>
      </c>
      <c r="W16" s="242">
        <f t="shared" si="97"/>
        <v>87.87385380066844</v>
      </c>
      <c r="X16" s="243">
        <v>1166.9</v>
      </c>
      <c r="Y16" s="242">
        <f t="shared" si="98"/>
        <v>106.60515256714784</v>
      </c>
      <c r="Z16" s="243">
        <v>1094.6</v>
      </c>
      <c r="AA16" s="242">
        <f t="shared" si="99"/>
        <v>95.93339176161261</v>
      </c>
      <c r="AB16" s="243">
        <v>1141</v>
      </c>
      <c r="AC16" s="242">
        <f t="shared" si="66"/>
        <v>86.93333333333334</v>
      </c>
      <c r="AD16" s="243">
        <v>1312.5</v>
      </c>
      <c r="AE16" s="244">
        <f t="shared" si="67"/>
        <v>88.7423935091278</v>
      </c>
      <c r="AF16" s="239">
        <v>1479</v>
      </c>
      <c r="AG16" s="241">
        <v>36961</v>
      </c>
      <c r="AH16" s="240">
        <f>AG16*100/AI16</f>
        <v>97.72328876503423</v>
      </c>
      <c r="AI16" s="243">
        <v>37822.09999999999</v>
      </c>
      <c r="AJ16" s="240">
        <f>AI16*100/AK16</f>
        <v>101.80284935252996</v>
      </c>
      <c r="AK16" s="243">
        <v>37152.3</v>
      </c>
      <c r="AL16" s="240">
        <f>AK16*100/AM16</f>
        <v>99.12857634562381</v>
      </c>
      <c r="AM16" s="243">
        <v>37478.9</v>
      </c>
      <c r="AN16" s="240">
        <f>AM16*100/AO16</f>
        <v>100.27611522994886</v>
      </c>
      <c r="AO16" s="243">
        <v>37375.700000000004</v>
      </c>
      <c r="AP16" s="240">
        <f>AO16*100/AQ16</f>
        <v>98.69604827103608</v>
      </c>
      <c r="AQ16" s="243">
        <v>37869.5</v>
      </c>
      <c r="AR16" s="240">
        <f>AQ16*100/AS16</f>
        <v>97.33288440185879</v>
      </c>
      <c r="AS16" s="243">
        <v>38907.2</v>
      </c>
      <c r="AT16" s="245">
        <f>AS16*100/AU16</f>
        <v>98.30785129709501</v>
      </c>
      <c r="AU16" s="239">
        <v>39576.9</v>
      </c>
      <c r="AV16" s="241">
        <v>24678.800000000003</v>
      </c>
      <c r="AW16" s="240">
        <f>AV16*100/AX16</f>
        <v>99.03250013041787</v>
      </c>
      <c r="AX16" s="243">
        <v>24919.9</v>
      </c>
      <c r="AY16" s="240">
        <f>AX16*100/AZ16</f>
        <v>101.92271511423405</v>
      </c>
      <c r="AZ16" s="243">
        <v>24449.800000000003</v>
      </c>
      <c r="BA16" s="240">
        <f>AZ16*100/BB16</f>
        <v>97.97987488929589</v>
      </c>
      <c r="BB16" s="243">
        <v>24953.899999999998</v>
      </c>
      <c r="BC16" s="240">
        <f>BB16*100/BD16</f>
        <v>100.57271137120243</v>
      </c>
      <c r="BD16" s="243">
        <v>24811.799999999996</v>
      </c>
      <c r="BE16" s="240">
        <f>BD16*100/BF16</f>
        <v>97.44906976470169</v>
      </c>
      <c r="BF16" s="243">
        <v>25461.300000000003</v>
      </c>
      <c r="BG16" s="240">
        <f>BF16*100/BH16</f>
        <v>96.70806745670012</v>
      </c>
      <c r="BH16" s="246">
        <v>26327.999999999996</v>
      </c>
      <c r="BI16" s="240">
        <f>BH16*100/BJ16</f>
        <v>98.08289807991773</v>
      </c>
      <c r="BJ16" s="239">
        <v>26842.6</v>
      </c>
      <c r="BK16" s="241">
        <v>21461.3</v>
      </c>
      <c r="BL16" s="240">
        <f>BK16*100/BM16</f>
        <v>100.15961095995259</v>
      </c>
      <c r="BM16" s="243">
        <v>21427.1</v>
      </c>
      <c r="BN16" s="240">
        <f>BM16*100/BO16</f>
        <v>102.79892725379851</v>
      </c>
      <c r="BO16" s="243">
        <v>20843.7</v>
      </c>
      <c r="BP16" s="240">
        <f>BO16*100/BQ16</f>
        <v>98.48751169449721</v>
      </c>
      <c r="BQ16" s="243">
        <v>21163.8</v>
      </c>
      <c r="BR16" s="240">
        <f>BQ16*100/BS16</f>
        <v>101.13783529344298</v>
      </c>
      <c r="BS16" s="243">
        <v>20925.700000000004</v>
      </c>
      <c r="BT16" s="240">
        <f>BS16*100/BU16</f>
        <v>98.02366542374789</v>
      </c>
      <c r="BU16" s="243">
        <v>21347.600000000002</v>
      </c>
      <c r="BV16" s="240">
        <f t="shared" si="7"/>
        <v>98.29676528145505</v>
      </c>
      <c r="BW16" s="239">
        <v>21717.5</v>
      </c>
      <c r="BX16" s="240">
        <f t="shared" si="8"/>
        <v>176.8209278468027</v>
      </c>
      <c r="BY16" s="239">
        <v>21922.6</v>
      </c>
      <c r="BZ16" s="241">
        <v>12282.199999999999</v>
      </c>
      <c r="CA16" s="240">
        <f t="shared" si="85"/>
        <v>95.1946179721288</v>
      </c>
      <c r="CB16" s="243">
        <v>12902.199999999999</v>
      </c>
      <c r="CC16" s="240">
        <f t="shared" si="86"/>
        <v>101.57213147018304</v>
      </c>
      <c r="CD16" s="243">
        <v>12702.5</v>
      </c>
      <c r="CE16" s="240">
        <f t="shared" si="87"/>
        <v>101.41716566866268</v>
      </c>
      <c r="CF16" s="243">
        <v>12525</v>
      </c>
      <c r="CG16" s="240">
        <f t="shared" si="88"/>
        <v>99.69038276331393</v>
      </c>
      <c r="CH16" s="243">
        <v>12563.900000000001</v>
      </c>
      <c r="CI16" s="240">
        <f t="shared" si="89"/>
        <v>101.25481536403349</v>
      </c>
      <c r="CJ16" s="243">
        <v>12408.199999999999</v>
      </c>
      <c r="CK16" s="240">
        <f t="shared" si="90"/>
        <v>98.64061307555328</v>
      </c>
      <c r="CL16" s="243">
        <v>12579.200000000003</v>
      </c>
      <c r="CM16" s="245">
        <f t="shared" si="91"/>
        <v>98.78202963649358</v>
      </c>
      <c r="CN16" s="239">
        <v>12734.300000000001</v>
      </c>
      <c r="CO16" s="241">
        <f t="shared" si="9"/>
        <v>881.4984304696382</v>
      </c>
      <c r="CP16" s="240">
        <f t="shared" si="10"/>
        <v>99.2236313917554</v>
      </c>
      <c r="CQ16" s="243">
        <f t="shared" si="11"/>
        <v>888.3956554556042</v>
      </c>
      <c r="CR16" s="240">
        <f t="shared" si="12"/>
        <v>102.5930038570777</v>
      </c>
      <c r="CS16" s="243">
        <f t="shared" si="13"/>
        <v>865.941752415426</v>
      </c>
      <c r="CT16" s="240">
        <f t="shared" si="14"/>
        <v>100.45259578381881</v>
      </c>
      <c r="CU16" s="243">
        <f t="shared" si="15"/>
        <v>862.0401948387623</v>
      </c>
      <c r="CV16" s="240">
        <f t="shared" si="92"/>
        <v>101.29727064928251</v>
      </c>
      <c r="CW16" s="243">
        <f t="shared" si="16"/>
        <v>851.0004162139468</v>
      </c>
      <c r="CX16" s="240">
        <f t="shared" si="93"/>
        <v>99.87034547458401</v>
      </c>
      <c r="CY16" s="243">
        <f t="shared" si="17"/>
        <v>852.1052091789526</v>
      </c>
      <c r="CZ16" s="240">
        <f t="shared" si="94"/>
        <v>98.04059874164606</v>
      </c>
      <c r="DA16" s="243">
        <f t="shared" si="18"/>
        <v>869.1350523311238</v>
      </c>
      <c r="DB16" s="245">
        <f t="shared" si="19"/>
        <v>99.28415659188781</v>
      </c>
      <c r="DC16" s="239">
        <f t="shared" si="20"/>
        <v>875.4015566690507</v>
      </c>
      <c r="DD16" s="241">
        <f t="shared" si="21"/>
        <v>588.5750782141746</v>
      </c>
      <c r="DE16" s="240">
        <f t="shared" si="22"/>
        <v>100.55294303869626</v>
      </c>
      <c r="DF16" s="243">
        <f t="shared" si="23"/>
        <v>585.3384897821146</v>
      </c>
      <c r="DG16" s="240">
        <f t="shared" si="24"/>
        <v>102.71379997065462</v>
      </c>
      <c r="DH16" s="243">
        <f t="shared" si="25"/>
        <v>569.8732691705945</v>
      </c>
      <c r="DI16" s="240">
        <f t="shared" si="26"/>
        <v>99.28855159673722</v>
      </c>
      <c r="DJ16" s="243">
        <f t="shared" si="27"/>
        <v>573.9566747686563</v>
      </c>
      <c r="DK16" s="240">
        <f t="shared" si="28"/>
        <v>101.59688715841033</v>
      </c>
      <c r="DL16" s="243">
        <f t="shared" si="29"/>
        <v>564.9352955802085</v>
      </c>
      <c r="DM16" s="240">
        <f t="shared" si="30"/>
        <v>98.60853027115259</v>
      </c>
      <c r="DN16" s="243">
        <f t="shared" si="31"/>
        <v>572.9071247961571</v>
      </c>
      <c r="DO16" s="240">
        <f t="shared" si="32"/>
        <v>97.41123870794597</v>
      </c>
      <c r="DP16" s="243">
        <f t="shared" si="33"/>
        <v>588.1324705394843</v>
      </c>
      <c r="DQ16" s="245">
        <f t="shared" si="34"/>
        <v>99.05696934137428</v>
      </c>
      <c r="DR16" s="239">
        <f t="shared" si="35"/>
        <v>593.7315410010551</v>
      </c>
      <c r="DS16" s="241">
        <f t="shared" si="36"/>
        <v>511.83956781034175</v>
      </c>
      <c r="DT16" s="240">
        <f t="shared" si="37"/>
        <v>101.69735836589945</v>
      </c>
      <c r="DU16" s="243">
        <f t="shared" si="38"/>
        <v>503.29681717865424</v>
      </c>
      <c r="DV16" s="240">
        <f t="shared" si="39"/>
        <v>103.59681293134948</v>
      </c>
      <c r="DW16" s="243">
        <f t="shared" si="40"/>
        <v>485.8226840551302</v>
      </c>
      <c r="DX16" s="240">
        <f t="shared" si="41"/>
        <v>99.80296869700997</v>
      </c>
      <c r="DY16" s="243">
        <f t="shared" si="42"/>
        <v>486.7817965716336</v>
      </c>
      <c r="DZ16" s="240">
        <f t="shared" si="43"/>
        <v>102.16776598404404</v>
      </c>
      <c r="EA16" s="243">
        <f t="shared" si="44"/>
        <v>476.4534017976436</v>
      </c>
      <c r="EB16" s="240">
        <f t="shared" si="45"/>
        <v>99.18996253700736</v>
      </c>
      <c r="EC16" s="243">
        <f t="shared" si="46"/>
        <v>480.3443711553786</v>
      </c>
      <c r="ED16" s="240">
        <f t="shared" si="47"/>
        <v>99.01148806781751</v>
      </c>
      <c r="EE16" s="243">
        <f t="shared" si="48"/>
        <v>485.14003832198614</v>
      </c>
      <c r="EF16" s="245">
        <f t="shared" si="49"/>
        <v>100.04825480023722</v>
      </c>
      <c r="EG16" s="239">
        <f t="shared" si="50"/>
        <v>484.9060478772448</v>
      </c>
      <c r="EH16" s="241">
        <f t="shared" si="51"/>
        <v>292.9233522554635</v>
      </c>
      <c r="EI16" s="240">
        <f t="shared" si="52"/>
        <v>96.65613799445866</v>
      </c>
      <c r="EJ16" s="243">
        <f t="shared" si="53"/>
        <v>303.0571656734898</v>
      </c>
      <c r="EK16" s="240">
        <f t="shared" si="54"/>
        <v>102.36049523139525</v>
      </c>
      <c r="EL16" s="243">
        <f t="shared" si="55"/>
        <v>296.0684832448313</v>
      </c>
      <c r="EM16" s="240">
        <f t="shared" si="56"/>
        <v>102.77175284888982</v>
      </c>
      <c r="EN16" s="243">
        <f t="shared" si="57"/>
        <v>288.0835200701061</v>
      </c>
      <c r="EO16" s="240">
        <f t="shared" si="58"/>
        <v>100.7055734134579</v>
      </c>
      <c r="EP16" s="243">
        <f t="shared" si="59"/>
        <v>286.06512063373816</v>
      </c>
      <c r="EQ16" s="240">
        <f t="shared" si="60"/>
        <v>102.45955707974254</v>
      </c>
      <c r="ER16" s="243">
        <f t="shared" si="61"/>
        <v>279.19808438279557</v>
      </c>
      <c r="ES16" s="240">
        <f t="shared" si="62"/>
        <v>99.35783600373396</v>
      </c>
      <c r="ET16" s="239">
        <f t="shared" si="63"/>
        <v>281.0025817916395</v>
      </c>
      <c r="EU16" s="247">
        <f t="shared" si="64"/>
        <v>99.7630440447226</v>
      </c>
      <c r="EV16" s="248">
        <f t="shared" si="65"/>
        <v>281.6700156679956</v>
      </c>
      <c r="EW16" s="249" t="s">
        <v>29</v>
      </c>
      <c r="EX16" s="250">
        <v>13</v>
      </c>
    </row>
    <row r="17" spans="1:154" s="236" customFormat="1" ht="19.5" customHeight="1">
      <c r="A17" s="222">
        <v>14</v>
      </c>
      <c r="B17" s="223" t="s">
        <v>106</v>
      </c>
      <c r="C17" s="224">
        <v>55524</v>
      </c>
      <c r="D17" s="225">
        <f t="shared" si="0"/>
        <v>100.18404243802101</v>
      </c>
      <c r="E17" s="224">
        <v>55422</v>
      </c>
      <c r="F17" s="225">
        <f t="shared" si="1"/>
        <v>100.3821702197026</v>
      </c>
      <c r="G17" s="224">
        <v>55211</v>
      </c>
      <c r="H17" s="225">
        <f t="shared" si="2"/>
        <v>100.08520049307519</v>
      </c>
      <c r="I17" s="224">
        <v>55164</v>
      </c>
      <c r="J17" s="225">
        <f t="shared" si="3"/>
        <v>99.98187552107876</v>
      </c>
      <c r="K17" s="224">
        <v>55174</v>
      </c>
      <c r="L17" s="225">
        <f t="shared" si="4"/>
        <v>99.98187880545086</v>
      </c>
      <c r="M17" s="224">
        <v>55184</v>
      </c>
      <c r="N17" s="225">
        <f t="shared" si="5"/>
        <v>100.01812447892124</v>
      </c>
      <c r="O17" s="224">
        <v>55174</v>
      </c>
      <c r="P17" s="225">
        <f t="shared" si="6"/>
        <v>100.2908350601665</v>
      </c>
      <c r="Q17" s="224">
        <v>55014</v>
      </c>
      <c r="R17" s="226">
        <v>412.9</v>
      </c>
      <c r="S17" s="227">
        <f t="shared" si="95"/>
        <v>74.3963963963964</v>
      </c>
      <c r="T17" s="228">
        <v>555</v>
      </c>
      <c r="U17" s="227">
        <f t="shared" si="96"/>
        <v>91.85700099304866</v>
      </c>
      <c r="V17" s="228">
        <v>604.2</v>
      </c>
      <c r="W17" s="227">
        <f t="shared" si="97"/>
        <v>106.14898102600141</v>
      </c>
      <c r="X17" s="228">
        <v>569.2</v>
      </c>
      <c r="Y17" s="227">
        <f t="shared" si="98"/>
        <v>91.59961377534601</v>
      </c>
      <c r="Z17" s="228">
        <v>621.4</v>
      </c>
      <c r="AA17" s="227">
        <f t="shared" si="99"/>
        <v>75.59610705596107</v>
      </c>
      <c r="AB17" s="228">
        <v>822</v>
      </c>
      <c r="AC17" s="227">
        <f t="shared" si="66"/>
        <v>90.72847682119205</v>
      </c>
      <c r="AD17" s="228">
        <v>906</v>
      </c>
      <c r="AE17" s="229">
        <f t="shared" si="67"/>
        <v>91.05527638190955</v>
      </c>
      <c r="AF17" s="224">
        <v>995</v>
      </c>
      <c r="AG17" s="226">
        <v>17901.9</v>
      </c>
      <c r="AH17" s="225">
        <f>AG17*100/AI17</f>
        <v>99.7553745166</v>
      </c>
      <c r="AI17" s="228">
        <v>17945.8</v>
      </c>
      <c r="AJ17" s="225">
        <f>AI17*100/AK17</f>
        <v>100.4708398416724</v>
      </c>
      <c r="AK17" s="228">
        <v>17861.7</v>
      </c>
      <c r="AL17" s="225">
        <f>AK17*100/AM17</f>
        <v>101.04143096347921</v>
      </c>
      <c r="AM17" s="228">
        <v>17677.6</v>
      </c>
      <c r="AN17" s="225">
        <f>AM17*100/AO17</f>
        <v>98.94271401785463</v>
      </c>
      <c r="AO17" s="228">
        <v>17866.5</v>
      </c>
      <c r="AP17" s="225">
        <f>AO17*100/AQ17</f>
        <v>97.64235240109522</v>
      </c>
      <c r="AQ17" s="228">
        <v>18297.899999999998</v>
      </c>
      <c r="AR17" s="225">
        <f>AQ17*100/AS17</f>
        <v>98.83811375789985</v>
      </c>
      <c r="AS17" s="228">
        <v>18513</v>
      </c>
      <c r="AT17" s="230">
        <f>AS17*100/AU17</f>
        <v>100.69512433914235</v>
      </c>
      <c r="AU17" s="224">
        <v>18385.2</v>
      </c>
      <c r="AV17" s="226">
        <v>14261.2</v>
      </c>
      <c r="AW17" s="225">
        <f>AV17*100/AX17</f>
        <v>100.26223468950147</v>
      </c>
      <c r="AX17" s="228">
        <v>14223.900000000001</v>
      </c>
      <c r="AY17" s="225">
        <f>AX17*100/AZ17</f>
        <v>100.40022022700325</v>
      </c>
      <c r="AZ17" s="228">
        <v>14167.199999999999</v>
      </c>
      <c r="BA17" s="225">
        <f>AZ17*100/BB17</f>
        <v>101.55771725962194</v>
      </c>
      <c r="BB17" s="228">
        <v>13949.9</v>
      </c>
      <c r="BC17" s="225">
        <f>BB17*100/BD17</f>
        <v>99.23104282259213</v>
      </c>
      <c r="BD17" s="228">
        <v>14057.999999999998</v>
      </c>
      <c r="BE17" s="225">
        <f>BD17*100/BF17</f>
        <v>96.31603828524838</v>
      </c>
      <c r="BF17" s="228">
        <v>14595.699999999999</v>
      </c>
      <c r="BG17" s="225">
        <f>BF17*100/BH17</f>
        <v>99.06942332754127</v>
      </c>
      <c r="BH17" s="231">
        <v>14732.8</v>
      </c>
      <c r="BI17" s="225">
        <f>BH17*100/BJ17</f>
        <v>100.76672115562184</v>
      </c>
      <c r="BJ17" s="224">
        <v>14620.699999999999</v>
      </c>
      <c r="BK17" s="226">
        <v>11750.3</v>
      </c>
      <c r="BL17" s="225">
        <f>BK17*100/BM17</f>
        <v>100.7295202825498</v>
      </c>
      <c r="BM17" s="228">
        <v>11665.2</v>
      </c>
      <c r="BN17" s="225">
        <f>BM17*100/BO17</f>
        <v>101.24459719835443</v>
      </c>
      <c r="BO17" s="228">
        <v>11521.8</v>
      </c>
      <c r="BP17" s="225">
        <f>BO17*100/BQ17</f>
        <v>101.41179784181527</v>
      </c>
      <c r="BQ17" s="228">
        <v>11361.4</v>
      </c>
      <c r="BR17" s="225">
        <f>BQ17*100/BS17</f>
        <v>99.80585935784246</v>
      </c>
      <c r="BS17" s="228">
        <v>11383.500000000004</v>
      </c>
      <c r="BT17" s="225">
        <f>BS17*100/BU17</f>
        <v>97.92679255021726</v>
      </c>
      <c r="BU17" s="228">
        <v>11624.5</v>
      </c>
      <c r="BV17" s="225">
        <f t="shared" si="7"/>
        <v>99.67587868602247</v>
      </c>
      <c r="BW17" s="224">
        <v>11662.300000000001</v>
      </c>
      <c r="BX17" s="225">
        <f t="shared" si="8"/>
        <v>320.3312549784382</v>
      </c>
      <c r="BY17" s="224">
        <v>3786.1</v>
      </c>
      <c r="BZ17" s="226">
        <v>3640.7000000000003</v>
      </c>
      <c r="CA17" s="225">
        <f t="shared" si="85"/>
        <v>97.81831860071468</v>
      </c>
      <c r="CB17" s="228">
        <v>3721.9000000000005</v>
      </c>
      <c r="CC17" s="225">
        <f t="shared" si="86"/>
        <v>100.74164298281232</v>
      </c>
      <c r="CD17" s="228">
        <v>3694.4999999999995</v>
      </c>
      <c r="CE17" s="225">
        <f t="shared" si="87"/>
        <v>99.10937038924804</v>
      </c>
      <c r="CF17" s="228">
        <v>3727.7000000000003</v>
      </c>
      <c r="CG17" s="225">
        <f t="shared" si="88"/>
        <v>97.8784298280163</v>
      </c>
      <c r="CH17" s="228">
        <v>3808.4999999999995</v>
      </c>
      <c r="CI17" s="225">
        <f t="shared" si="89"/>
        <v>102.87126573388797</v>
      </c>
      <c r="CJ17" s="228">
        <v>3702.1999999999994</v>
      </c>
      <c r="CK17" s="225">
        <f t="shared" si="90"/>
        <v>97.9366171102058</v>
      </c>
      <c r="CL17" s="228">
        <v>3780.2</v>
      </c>
      <c r="CM17" s="230">
        <f>CL17*100/CN17</f>
        <v>100.4170540576438</v>
      </c>
      <c r="CN17" s="224">
        <v>3764.4999999999995</v>
      </c>
      <c r="CO17" s="226">
        <f t="shared" si="9"/>
        <v>883.3351590278621</v>
      </c>
      <c r="CP17" s="225">
        <f t="shared" si="10"/>
        <v>99.84491988773438</v>
      </c>
      <c r="CQ17" s="228">
        <f t="shared" si="11"/>
        <v>884.707163890846</v>
      </c>
      <c r="CR17" s="225">
        <f t="shared" si="12"/>
        <v>99.81486665511002</v>
      </c>
      <c r="CS17" s="228">
        <f t="shared" si="13"/>
        <v>886.3480897567812</v>
      </c>
      <c r="CT17" s="225">
        <f t="shared" si="14"/>
        <v>100.95541645087694</v>
      </c>
      <c r="CU17" s="228">
        <f t="shared" si="15"/>
        <v>877.9599162844937</v>
      </c>
      <c r="CV17" s="225">
        <f t="shared" si="92"/>
        <v>98.96065012002596</v>
      </c>
      <c r="CW17" s="228">
        <f t="shared" si="16"/>
        <v>887.1808291675998</v>
      </c>
      <c r="CX17" s="225">
        <f t="shared" si="93"/>
        <v>97.92761134831454</v>
      </c>
      <c r="CY17" s="228">
        <f t="shared" si="17"/>
        <v>905.9557533901486</v>
      </c>
      <c r="CZ17" s="225">
        <f t="shared" si="94"/>
        <v>98.55020255606894</v>
      </c>
      <c r="DA17" s="228">
        <f t="shared" si="18"/>
        <v>919.2835021061637</v>
      </c>
      <c r="DB17" s="230">
        <f>DA17*100/DC17</f>
        <v>100.40311687377344</v>
      </c>
      <c r="DC17" s="224">
        <f t="shared" si="20"/>
        <v>915.5925938652728</v>
      </c>
      <c r="DD17" s="226">
        <f t="shared" si="21"/>
        <v>703.6917517094915</v>
      </c>
      <c r="DE17" s="225">
        <f t="shared" si="22"/>
        <v>100.35223504346273</v>
      </c>
      <c r="DF17" s="228">
        <f t="shared" si="23"/>
        <v>701.2218027876722</v>
      </c>
      <c r="DG17" s="225">
        <f t="shared" si="24"/>
        <v>99.74470811525364</v>
      </c>
      <c r="DH17" s="228">
        <f t="shared" si="25"/>
        <v>703.0165469805376</v>
      </c>
      <c r="DI17" s="225">
        <f t="shared" si="26"/>
        <v>101.47126324300923</v>
      </c>
      <c r="DJ17" s="228">
        <f t="shared" si="27"/>
        <v>692.8232925384135</v>
      </c>
      <c r="DK17" s="225">
        <f t="shared" si="28"/>
        <v>99.24903119233014</v>
      </c>
      <c r="DL17" s="228">
        <f t="shared" si="29"/>
        <v>698.0655470538782</v>
      </c>
      <c r="DM17" s="225">
        <f t="shared" si="30"/>
        <v>96.59742244904571</v>
      </c>
      <c r="DN17" s="228">
        <f t="shared" si="31"/>
        <v>722.6544242648934</v>
      </c>
      <c r="DO17" s="225">
        <f t="shared" si="32"/>
        <v>98.7808383308183</v>
      </c>
      <c r="DP17" s="228">
        <f t="shared" si="33"/>
        <v>731.5734878101706</v>
      </c>
      <c r="DQ17" s="230">
        <f>DP17*100/DR17</f>
        <v>100.47450606545438</v>
      </c>
      <c r="DR17" s="224">
        <f t="shared" si="35"/>
        <v>728.1185212630805</v>
      </c>
      <c r="DS17" s="226">
        <f t="shared" si="36"/>
        <v>579.7961735416401</v>
      </c>
      <c r="DT17" s="225">
        <f t="shared" si="37"/>
        <v>100.81994009523254</v>
      </c>
      <c r="DU17" s="228">
        <f t="shared" si="38"/>
        <v>575.0808550312329</v>
      </c>
      <c r="DV17" s="225">
        <f t="shared" si="39"/>
        <v>100.5835721571476</v>
      </c>
      <c r="DW17" s="228">
        <f t="shared" si="40"/>
        <v>571.7443144023066</v>
      </c>
      <c r="DX17" s="225">
        <f t="shared" si="41"/>
        <v>101.3254680434315</v>
      </c>
      <c r="DY17" s="228">
        <f t="shared" si="42"/>
        <v>564.2651600259451</v>
      </c>
      <c r="DZ17" s="225">
        <f t="shared" si="43"/>
        <v>99.82395192896816</v>
      </c>
      <c r="EA17" s="228">
        <f t="shared" si="44"/>
        <v>565.2602898625571</v>
      </c>
      <c r="EB17" s="225">
        <f t="shared" si="45"/>
        <v>98.21288248005315</v>
      </c>
      <c r="EC17" s="228">
        <f t="shared" si="46"/>
        <v>575.5459727774107</v>
      </c>
      <c r="ED17" s="225">
        <f t="shared" si="47"/>
        <v>99.38552711075528</v>
      </c>
      <c r="EE17" s="228">
        <f t="shared" si="48"/>
        <v>579.1044123919794</v>
      </c>
      <c r="EF17" s="230">
        <f t="shared" si="49"/>
        <v>307.13611109892264</v>
      </c>
      <c r="EG17" s="224">
        <f t="shared" si="50"/>
        <v>188.54976392061596</v>
      </c>
      <c r="EH17" s="226">
        <f t="shared" si="51"/>
        <v>179.64340731837055</v>
      </c>
      <c r="EI17" s="225">
        <f t="shared" si="52"/>
        <v>97.90612517439845</v>
      </c>
      <c r="EJ17" s="228">
        <f t="shared" si="53"/>
        <v>183.485361103174</v>
      </c>
      <c r="EK17" s="225">
        <f t="shared" si="54"/>
        <v>100.08390172503937</v>
      </c>
      <c r="EL17" s="228">
        <f t="shared" si="55"/>
        <v>183.33154277624345</v>
      </c>
      <c r="EM17" s="225">
        <f t="shared" si="56"/>
        <v>99.02500060046874</v>
      </c>
      <c r="EN17" s="228">
        <f t="shared" si="57"/>
        <v>185.13662374608018</v>
      </c>
      <c r="EO17" s="225">
        <f t="shared" si="58"/>
        <v>97.89617299925625</v>
      </c>
      <c r="EP17" s="228">
        <f t="shared" si="59"/>
        <v>189.11528211372138</v>
      </c>
      <c r="EQ17" s="225">
        <f t="shared" si="60"/>
        <v>103.17180078082973</v>
      </c>
      <c r="ER17" s="228">
        <f t="shared" si="61"/>
        <v>183.30132912525525</v>
      </c>
      <c r="ES17" s="225">
        <f t="shared" si="62"/>
        <v>97.6513319295869</v>
      </c>
      <c r="ET17" s="224">
        <f t="shared" si="63"/>
        <v>187.7100142959931</v>
      </c>
      <c r="EU17" s="232">
        <f>ET17*100/EV17</f>
        <v>100.1258529729078</v>
      </c>
      <c r="EV17" s="233">
        <f t="shared" si="65"/>
        <v>187.4740726021919</v>
      </c>
      <c r="EW17" s="234" t="s">
        <v>106</v>
      </c>
      <c r="EX17" s="235">
        <v>14</v>
      </c>
    </row>
    <row r="18" spans="1:154" s="193" customFormat="1" ht="19.5" customHeight="1">
      <c r="A18" s="237">
        <v>15</v>
      </c>
      <c r="B18" s="238" t="s">
        <v>30</v>
      </c>
      <c r="C18" s="239">
        <v>16170</v>
      </c>
      <c r="D18" s="240">
        <f t="shared" si="0"/>
        <v>98.28592268417214</v>
      </c>
      <c r="E18" s="239">
        <v>16452</v>
      </c>
      <c r="F18" s="240">
        <f t="shared" si="1"/>
        <v>98.20330687041127</v>
      </c>
      <c r="G18" s="239">
        <v>16753</v>
      </c>
      <c r="H18" s="240">
        <f t="shared" si="2"/>
        <v>98.75036840554083</v>
      </c>
      <c r="I18" s="239">
        <v>16965</v>
      </c>
      <c r="J18" s="240">
        <f t="shared" si="3"/>
        <v>98.9155151303131</v>
      </c>
      <c r="K18" s="239">
        <v>17151</v>
      </c>
      <c r="L18" s="240">
        <f t="shared" si="4"/>
        <v>98.49537701717108</v>
      </c>
      <c r="M18" s="239">
        <v>17413</v>
      </c>
      <c r="N18" s="240">
        <f t="shared" si="5"/>
        <v>98.8083754184872</v>
      </c>
      <c r="O18" s="239">
        <v>17623</v>
      </c>
      <c r="P18" s="240">
        <f t="shared" si="6"/>
        <v>98.9444725169839</v>
      </c>
      <c r="Q18" s="239">
        <v>17811</v>
      </c>
      <c r="R18" s="241">
        <v>348.3</v>
      </c>
      <c r="S18" s="242">
        <f t="shared" si="95"/>
        <v>91.1541481287621</v>
      </c>
      <c r="T18" s="243">
        <v>382.1</v>
      </c>
      <c r="U18" s="242">
        <f t="shared" si="96"/>
        <v>100.47331054430713</v>
      </c>
      <c r="V18" s="243">
        <v>380.3</v>
      </c>
      <c r="W18" s="242">
        <f t="shared" si="97"/>
        <v>97.4878236349654</v>
      </c>
      <c r="X18" s="243">
        <v>390.1</v>
      </c>
      <c r="Y18" s="242">
        <f t="shared" si="98"/>
        <v>109.27170868347339</v>
      </c>
      <c r="Z18" s="243">
        <v>357</v>
      </c>
      <c r="AA18" s="242">
        <f t="shared" si="99"/>
        <v>103.47826086956522</v>
      </c>
      <c r="AB18" s="243">
        <v>345</v>
      </c>
      <c r="AC18" s="242">
        <f t="shared" si="66"/>
        <v>115.65538048944016</v>
      </c>
      <c r="AD18" s="243">
        <v>298.3</v>
      </c>
      <c r="AE18" s="244">
        <f t="shared" si="67"/>
        <v>100.1006711409396</v>
      </c>
      <c r="AF18" s="239">
        <v>298</v>
      </c>
      <c r="AG18" s="241">
        <v>6527</v>
      </c>
      <c r="AH18" s="240">
        <f aca="true" t="shared" si="100" ref="AH18:AH36">AG18*100/AI18</f>
        <v>96.90877776458012</v>
      </c>
      <c r="AI18" s="243">
        <v>6735.2</v>
      </c>
      <c r="AJ18" s="240">
        <f aca="true" t="shared" si="101" ref="AJ18:AJ36">AI18*100/AK18</f>
        <v>100.57791383558575</v>
      </c>
      <c r="AK18" s="243">
        <v>6696.5</v>
      </c>
      <c r="AL18" s="240">
        <f aca="true" t="shared" si="102" ref="AL18:AL36">AK18*100/AM18</f>
        <v>99.19858975498474</v>
      </c>
      <c r="AM18" s="243">
        <v>6750.6</v>
      </c>
      <c r="AN18" s="240">
        <f aca="true" t="shared" si="103" ref="AN18:AN36">AM18*100/AO18</f>
        <v>101.54790378627195</v>
      </c>
      <c r="AO18" s="243">
        <v>6647.7</v>
      </c>
      <c r="AP18" s="240">
        <f aca="true" t="shared" si="104" ref="AP18:AP36">AO18*100/AQ18</f>
        <v>100.19744973321677</v>
      </c>
      <c r="AQ18" s="243">
        <v>6634.6</v>
      </c>
      <c r="AR18" s="240">
        <f aca="true" t="shared" si="105" ref="AR18:AR36">AQ18*100/AS18</f>
        <v>104.92472165991903</v>
      </c>
      <c r="AS18" s="243">
        <v>6323.2</v>
      </c>
      <c r="AT18" s="245">
        <f aca="true" t="shared" si="106" ref="AT18:AT36">AS18*100/AU18</f>
        <v>98.0037197768134</v>
      </c>
      <c r="AU18" s="239">
        <v>6452</v>
      </c>
      <c r="AV18" s="241">
        <v>4805.4</v>
      </c>
      <c r="AW18" s="240">
        <f aca="true" t="shared" si="107" ref="AW18:AW36">AV18*100/AX18</f>
        <v>97.98340232041268</v>
      </c>
      <c r="AX18" s="243">
        <v>4904.3</v>
      </c>
      <c r="AY18" s="240">
        <f aca="true" t="shared" si="108" ref="AY18:AY36">AX18*100/AZ18</f>
        <v>101.1362699001897</v>
      </c>
      <c r="AZ18" s="243">
        <v>4849.200000000001</v>
      </c>
      <c r="BA18" s="240">
        <f aca="true" t="shared" si="109" ref="BA18:BA36">AZ18*100/BB18</f>
        <v>100.01031204240311</v>
      </c>
      <c r="BB18" s="243">
        <v>4848.700000000001</v>
      </c>
      <c r="BC18" s="240">
        <f aca="true" t="shared" si="110" ref="BC18:BC36">BB18*100/BD18</f>
        <v>99.94434596199035</v>
      </c>
      <c r="BD18" s="243">
        <v>4851.400000000001</v>
      </c>
      <c r="BE18" s="240">
        <f aca="true" t="shared" si="111" ref="BE18:BI36">BD18*100/BF18</f>
        <v>97.3160555243521</v>
      </c>
      <c r="BF18" s="243">
        <v>4985.2</v>
      </c>
      <c r="BG18" s="240">
        <f t="shared" si="111"/>
        <v>104.10558409556027</v>
      </c>
      <c r="BH18" s="246">
        <v>4788.6</v>
      </c>
      <c r="BI18" s="240">
        <f t="shared" si="111"/>
        <v>98.11900663880012</v>
      </c>
      <c r="BJ18" s="239">
        <v>4880.4</v>
      </c>
      <c r="BK18" s="241">
        <v>3905.1</v>
      </c>
      <c r="BL18" s="240">
        <f aca="true" t="shared" si="112" ref="BL18:BL36">BK18*100/BM18</f>
        <v>98.43714552191777</v>
      </c>
      <c r="BM18" s="243">
        <v>3967.1</v>
      </c>
      <c r="BN18" s="240">
        <f aca="true" t="shared" si="113" ref="BN18:BN36">BM18*100/BO18</f>
        <v>102.02396872749716</v>
      </c>
      <c r="BO18" s="243">
        <v>3888.4</v>
      </c>
      <c r="BP18" s="240">
        <f aca="true" t="shared" si="114" ref="BP18:BP36">BO18*100/BQ18</f>
        <v>100.36652728305198</v>
      </c>
      <c r="BQ18" s="243">
        <v>3874.2000000000003</v>
      </c>
      <c r="BR18" s="240">
        <f aca="true" t="shared" si="115" ref="BR18:BR36">BQ18*100/BS18</f>
        <v>99.66556904712903</v>
      </c>
      <c r="BS18" s="243">
        <v>3887.2000000000003</v>
      </c>
      <c r="BT18" s="240">
        <f aca="true" t="shared" si="116" ref="BT18:BT36">BS18*100/BU18</f>
        <v>97.52377129381068</v>
      </c>
      <c r="BU18" s="243">
        <v>3985.9</v>
      </c>
      <c r="BV18" s="240">
        <f t="shared" si="7"/>
        <v>105.36625340347352</v>
      </c>
      <c r="BW18" s="239">
        <v>3782.9</v>
      </c>
      <c r="BX18" s="240">
        <f t="shared" si="8"/>
        <v>219.73164498141264</v>
      </c>
      <c r="BY18" s="239">
        <v>754.4999999999999</v>
      </c>
      <c r="BZ18" s="241">
        <v>1721.6</v>
      </c>
      <c r="CA18" s="240">
        <f t="shared" si="85"/>
        <v>94.03025834289149</v>
      </c>
      <c r="CB18" s="243">
        <v>1830.8999999999996</v>
      </c>
      <c r="CC18" s="240">
        <f t="shared" si="86"/>
        <v>99.11221783142965</v>
      </c>
      <c r="CD18" s="243">
        <v>1847.3</v>
      </c>
      <c r="CE18" s="240">
        <f t="shared" si="87"/>
        <v>97.12918660287082</v>
      </c>
      <c r="CF18" s="243">
        <v>1901.8999999999999</v>
      </c>
      <c r="CG18" s="240">
        <f t="shared" si="88"/>
        <v>105.87875076546234</v>
      </c>
      <c r="CH18" s="243">
        <v>1796.3</v>
      </c>
      <c r="CI18" s="240">
        <f t="shared" si="89"/>
        <v>108.90626894628348</v>
      </c>
      <c r="CJ18" s="243">
        <v>1649.4000000000003</v>
      </c>
      <c r="CK18" s="240">
        <f t="shared" si="90"/>
        <v>107.4807767496416</v>
      </c>
      <c r="CL18" s="243">
        <v>1534.6000000000001</v>
      </c>
      <c r="CM18" s="245">
        <f t="shared" si="91"/>
        <v>97.64571137694071</v>
      </c>
      <c r="CN18" s="239">
        <v>1571.6</v>
      </c>
      <c r="CO18" s="241">
        <f t="shared" si="9"/>
        <v>1105.8869375894817</v>
      </c>
      <c r="CP18" s="240">
        <f t="shared" si="10"/>
        <v>98.86897188477415</v>
      </c>
      <c r="CQ18" s="243">
        <f t="shared" si="11"/>
        <v>1118.5379158977464</v>
      </c>
      <c r="CR18" s="240">
        <f t="shared" si="12"/>
        <v>102.13822119521774</v>
      </c>
      <c r="CS18" s="243">
        <f t="shared" si="13"/>
        <v>1095.121789677416</v>
      </c>
      <c r="CT18" s="240">
        <f t="shared" si="14"/>
        <v>100.45389334407665</v>
      </c>
      <c r="CU18" s="243">
        <f t="shared" si="15"/>
        <v>1090.173564429587</v>
      </c>
      <c r="CV18" s="240">
        <f t="shared" si="92"/>
        <v>102.66124950417624</v>
      </c>
      <c r="CW18" s="243">
        <f t="shared" si="16"/>
        <v>1061.9133993544847</v>
      </c>
      <c r="CX18" s="240">
        <f t="shared" si="93"/>
        <v>102.0067807615113</v>
      </c>
      <c r="CY18" s="243">
        <f t="shared" si="17"/>
        <v>1041.0223628537062</v>
      </c>
      <c r="CZ18" s="240">
        <f t="shared" si="94"/>
        <v>105.89997219300932</v>
      </c>
      <c r="DA18" s="243">
        <f t="shared" si="18"/>
        <v>983.0242079349916</v>
      </c>
      <c r="DB18" s="245">
        <f t="shared" si="19"/>
        <v>99.04921142511624</v>
      </c>
      <c r="DC18" s="239">
        <f t="shared" si="20"/>
        <v>992.4604081055035</v>
      </c>
      <c r="DD18" s="241">
        <f t="shared" si="21"/>
        <v>814.1916791623249</v>
      </c>
      <c r="DE18" s="240">
        <f t="shared" si="22"/>
        <v>99.96533309629827</v>
      </c>
      <c r="DF18" s="243">
        <f t="shared" si="23"/>
        <v>814.4740320907054</v>
      </c>
      <c r="DG18" s="240">
        <f t="shared" si="24"/>
        <v>102.70523927162601</v>
      </c>
      <c r="DH18" s="243">
        <f t="shared" si="25"/>
        <v>793.0209187640897</v>
      </c>
      <c r="DI18" s="240">
        <f t="shared" si="26"/>
        <v>101.27588753055386</v>
      </c>
      <c r="DJ18" s="243">
        <f t="shared" si="27"/>
        <v>783.0303323926377</v>
      </c>
      <c r="DK18" s="240">
        <f t="shared" si="28"/>
        <v>101.04011067457097</v>
      </c>
      <c r="DL18" s="243">
        <f t="shared" si="29"/>
        <v>774.9697888936546</v>
      </c>
      <c r="DM18" s="240">
        <f t="shared" si="30"/>
        <v>99.07335532869104</v>
      </c>
      <c r="DN18" s="243">
        <f t="shared" si="31"/>
        <v>782.2181719015911</v>
      </c>
      <c r="DO18" s="240">
        <f t="shared" si="32"/>
        <v>105.07322093824783</v>
      </c>
      <c r="DP18" s="243">
        <f t="shared" si="33"/>
        <v>744.4505506891289</v>
      </c>
      <c r="DQ18" s="245">
        <f t="shared" si="34"/>
        <v>99.16572815319006</v>
      </c>
      <c r="DR18" s="239">
        <f t="shared" si="35"/>
        <v>750.7135424237599</v>
      </c>
      <c r="DS18" s="241">
        <f t="shared" si="36"/>
        <v>661.6514600859023</v>
      </c>
      <c r="DT18" s="240">
        <f t="shared" si="37"/>
        <v>100.42825425645874</v>
      </c>
      <c r="DU18" s="243">
        <f t="shared" si="38"/>
        <v>658.8299925997669</v>
      </c>
      <c r="DV18" s="240">
        <f t="shared" si="39"/>
        <v>103.6067093431417</v>
      </c>
      <c r="DW18" s="243">
        <f t="shared" si="40"/>
        <v>635.8951044548144</v>
      </c>
      <c r="DX18" s="240">
        <f t="shared" si="41"/>
        <v>101.63661047913666</v>
      </c>
      <c r="DY18" s="243">
        <f t="shared" si="42"/>
        <v>625.6555599966086</v>
      </c>
      <c r="DZ18" s="240">
        <f t="shared" si="43"/>
        <v>100.75827731961745</v>
      </c>
      <c r="EA18" s="243">
        <f t="shared" si="44"/>
        <v>620.9470592792625</v>
      </c>
      <c r="EB18" s="240">
        <f t="shared" si="45"/>
        <v>99.28482195795442</v>
      </c>
      <c r="EC18" s="243">
        <f t="shared" si="46"/>
        <v>625.419925255266</v>
      </c>
      <c r="ED18" s="240">
        <f t="shared" si="47"/>
        <v>106.34560786995023</v>
      </c>
      <c r="EE18" s="243">
        <f t="shared" si="48"/>
        <v>588.1013215139927</v>
      </c>
      <c r="EF18" s="245">
        <f t="shared" si="49"/>
        <v>506.7270394542465</v>
      </c>
      <c r="EG18" s="239">
        <f t="shared" si="50"/>
        <v>116.05880004891543</v>
      </c>
      <c r="EH18" s="241">
        <f t="shared" si="51"/>
        <v>291.69525842715666</v>
      </c>
      <c r="EI18" s="240">
        <f t="shared" si="52"/>
        <v>95.93222804858546</v>
      </c>
      <c r="EJ18" s="243">
        <f t="shared" si="53"/>
        <v>304.0638838070412</v>
      </c>
      <c r="EK18" s="240">
        <f t="shared" si="54"/>
        <v>100.64978723423735</v>
      </c>
      <c r="EL18" s="243">
        <f t="shared" si="55"/>
        <v>302.1008709133265</v>
      </c>
      <c r="EM18" s="240">
        <f t="shared" si="56"/>
        <v>98.35830303334947</v>
      </c>
      <c r="EN18" s="243">
        <f t="shared" si="57"/>
        <v>307.1432320369495</v>
      </c>
      <c r="EO18" s="240">
        <f t="shared" si="58"/>
        <v>107.03957880214821</v>
      </c>
      <c r="EP18" s="243">
        <f t="shared" si="59"/>
        <v>286.94361046083014</v>
      </c>
      <c r="EQ18" s="240">
        <f t="shared" si="60"/>
        <v>110.87286083165534</v>
      </c>
      <c r="ER18" s="243">
        <f t="shared" si="61"/>
        <v>258.8041909521151</v>
      </c>
      <c r="ES18" s="240">
        <f t="shared" si="62"/>
        <v>108.47978521174444</v>
      </c>
      <c r="ET18" s="239">
        <f t="shared" si="63"/>
        <v>238.57365724586256</v>
      </c>
      <c r="EU18" s="247">
        <f t="shared" si="64"/>
        <v>98.68738383559503</v>
      </c>
      <c r="EV18" s="248">
        <f t="shared" si="65"/>
        <v>241.74686568174351</v>
      </c>
      <c r="EW18" s="249" t="s">
        <v>30</v>
      </c>
      <c r="EX18" s="250">
        <v>15</v>
      </c>
    </row>
    <row r="19" spans="1:154" s="236" customFormat="1" ht="19.5" customHeight="1">
      <c r="A19" s="222">
        <v>16</v>
      </c>
      <c r="B19" s="223" t="s">
        <v>107</v>
      </c>
      <c r="C19" s="224">
        <v>5902</v>
      </c>
      <c r="D19" s="225">
        <f t="shared" si="0"/>
        <v>97.47316267547481</v>
      </c>
      <c r="E19" s="224">
        <v>6055</v>
      </c>
      <c r="F19" s="225">
        <f t="shared" si="1"/>
        <v>97.23783523365987</v>
      </c>
      <c r="G19" s="224">
        <v>6227</v>
      </c>
      <c r="H19" s="225">
        <f>G19*100/I19</f>
        <v>97.4491392801252</v>
      </c>
      <c r="I19" s="224">
        <v>6390</v>
      </c>
      <c r="J19" s="225">
        <f t="shared" si="3"/>
        <v>97.87103691223771</v>
      </c>
      <c r="K19" s="224">
        <v>6529</v>
      </c>
      <c r="L19" s="225">
        <f t="shared" si="4"/>
        <v>97.1577380952381</v>
      </c>
      <c r="M19" s="224">
        <v>6720</v>
      </c>
      <c r="N19" s="225">
        <f t="shared" si="5"/>
        <v>97.75967413441956</v>
      </c>
      <c r="O19" s="224">
        <v>6874</v>
      </c>
      <c r="P19" s="225">
        <f t="shared" si="6"/>
        <v>97.090395480226</v>
      </c>
      <c r="Q19" s="224">
        <v>7080</v>
      </c>
      <c r="R19" s="226">
        <v>6.7</v>
      </c>
      <c r="S19" s="227">
        <f t="shared" si="95"/>
        <v>30.593607305936075</v>
      </c>
      <c r="T19" s="228">
        <v>21.9</v>
      </c>
      <c r="U19" s="227">
        <f t="shared" si="96"/>
        <v>84.23076923076923</v>
      </c>
      <c r="V19" s="228">
        <v>26</v>
      </c>
      <c r="W19" s="227">
        <f t="shared" si="97"/>
        <v>134.71502590673575</v>
      </c>
      <c r="X19" s="228">
        <v>19.3</v>
      </c>
      <c r="Y19" s="227">
        <f t="shared" si="98"/>
        <v>65.2027027027027</v>
      </c>
      <c r="Z19" s="228">
        <v>29.6</v>
      </c>
      <c r="AA19" s="227">
        <f t="shared" si="99"/>
        <v>98.66666666666667</v>
      </c>
      <c r="AB19" s="228">
        <v>30</v>
      </c>
      <c r="AC19" s="227">
        <f t="shared" si="66"/>
        <v>89.82035928143713</v>
      </c>
      <c r="AD19" s="228">
        <v>33.4</v>
      </c>
      <c r="AE19" s="229">
        <f t="shared" si="67"/>
        <v>85.64102564102564</v>
      </c>
      <c r="AF19" s="224">
        <v>39</v>
      </c>
      <c r="AG19" s="226">
        <v>1716.9</v>
      </c>
      <c r="AH19" s="225">
        <f t="shared" si="100"/>
        <v>96.65052916009908</v>
      </c>
      <c r="AI19" s="228">
        <v>1776.3999999999999</v>
      </c>
      <c r="AJ19" s="225">
        <f t="shared" si="101"/>
        <v>99.63430776479034</v>
      </c>
      <c r="AK19" s="228">
        <v>1782.92</v>
      </c>
      <c r="AL19" s="225">
        <f t="shared" si="102"/>
        <v>98.65102639296188</v>
      </c>
      <c r="AM19" s="228">
        <v>1807.3</v>
      </c>
      <c r="AN19" s="225">
        <f t="shared" si="103"/>
        <v>97.83997401472499</v>
      </c>
      <c r="AO19" s="228">
        <v>1847.2</v>
      </c>
      <c r="AP19" s="225">
        <f t="shared" si="104"/>
        <v>107.45782431646305</v>
      </c>
      <c r="AQ19" s="228">
        <v>1719.0000000000002</v>
      </c>
      <c r="AR19" s="225">
        <f t="shared" si="105"/>
        <v>99.17498413431028</v>
      </c>
      <c r="AS19" s="228">
        <v>1733.3000000000002</v>
      </c>
      <c r="AT19" s="230">
        <f t="shared" si="106"/>
        <v>100.81428488338281</v>
      </c>
      <c r="AU19" s="224">
        <v>1719.2999999999997</v>
      </c>
      <c r="AV19" s="226">
        <v>1301.1000000000001</v>
      </c>
      <c r="AW19" s="225">
        <f t="shared" si="107"/>
        <v>99.3130295397298</v>
      </c>
      <c r="AX19" s="228">
        <v>1310.1000000000001</v>
      </c>
      <c r="AY19" s="225">
        <f t="shared" si="108"/>
        <v>100.65304240934235</v>
      </c>
      <c r="AZ19" s="228">
        <v>1301.6000000000001</v>
      </c>
      <c r="BA19" s="225">
        <f t="shared" si="109"/>
        <v>98.48668280871672</v>
      </c>
      <c r="BB19" s="228">
        <v>1321.6</v>
      </c>
      <c r="BC19" s="225">
        <f t="shared" si="110"/>
        <v>94.60949244756246</v>
      </c>
      <c r="BD19" s="228">
        <v>1396.9</v>
      </c>
      <c r="BE19" s="225">
        <f t="shared" si="111"/>
        <v>107.96042970863283</v>
      </c>
      <c r="BF19" s="228">
        <v>1293.8999999999999</v>
      </c>
      <c r="BG19" s="225">
        <f t="shared" si="111"/>
        <v>104.13682092555331</v>
      </c>
      <c r="BH19" s="231">
        <v>1242.5</v>
      </c>
      <c r="BI19" s="225">
        <f t="shared" si="111"/>
        <v>102.22971861115681</v>
      </c>
      <c r="BJ19" s="224">
        <v>1215.4</v>
      </c>
      <c r="BK19" s="226">
        <v>858</v>
      </c>
      <c r="BL19" s="225">
        <f t="shared" si="112"/>
        <v>100.1985285530772</v>
      </c>
      <c r="BM19" s="228">
        <v>856.3</v>
      </c>
      <c r="BN19" s="225">
        <f t="shared" si="113"/>
        <v>106.71734795613159</v>
      </c>
      <c r="BO19" s="228">
        <v>802.4000000000001</v>
      </c>
      <c r="BP19" s="225">
        <f t="shared" si="114"/>
        <v>96.5003006614552</v>
      </c>
      <c r="BQ19" s="228">
        <v>831.5000000000001</v>
      </c>
      <c r="BR19" s="225">
        <f t="shared" si="115"/>
        <v>97.77751646284102</v>
      </c>
      <c r="BS19" s="228">
        <v>850.4000000000001</v>
      </c>
      <c r="BT19" s="225">
        <f t="shared" si="116"/>
        <v>102.55668113844672</v>
      </c>
      <c r="BU19" s="228">
        <v>829.1999999999999</v>
      </c>
      <c r="BV19" s="225">
        <f t="shared" si="7"/>
        <v>103.80570856284427</v>
      </c>
      <c r="BW19" s="224">
        <v>798.8</v>
      </c>
      <c r="BX19" s="225">
        <f t="shared" si="8"/>
        <v>192.11159211159213</v>
      </c>
      <c r="BY19" s="224">
        <v>2841.7000000000003</v>
      </c>
      <c r="BZ19" s="226">
        <v>415.79999999999995</v>
      </c>
      <c r="CA19" s="225">
        <f t="shared" si="85"/>
        <v>89.17006219172205</v>
      </c>
      <c r="CB19" s="228">
        <v>466.3</v>
      </c>
      <c r="CC19" s="225">
        <f t="shared" si="86"/>
        <v>96.87941494224216</v>
      </c>
      <c r="CD19" s="228">
        <v>481.32</v>
      </c>
      <c r="CE19" s="225">
        <f t="shared" si="87"/>
        <v>99.0982087708462</v>
      </c>
      <c r="CF19" s="228">
        <v>485.7</v>
      </c>
      <c r="CG19" s="225">
        <f t="shared" si="88"/>
        <v>107.8614257161892</v>
      </c>
      <c r="CH19" s="228">
        <v>450.3</v>
      </c>
      <c r="CI19" s="225">
        <f t="shared" si="89"/>
        <v>105.92801693719126</v>
      </c>
      <c r="CJ19" s="228">
        <v>425.09999999999997</v>
      </c>
      <c r="CK19" s="225">
        <f>CJ19*100/CL19</f>
        <v>86.61369193154033</v>
      </c>
      <c r="CL19" s="228">
        <v>490.80000000000007</v>
      </c>
      <c r="CM19" s="230">
        <f t="shared" si="91"/>
        <v>97.40027783290337</v>
      </c>
      <c r="CN19" s="224">
        <v>503.9</v>
      </c>
      <c r="CO19" s="226">
        <f t="shared" si="9"/>
        <v>796.9901078343538</v>
      </c>
      <c r="CP19" s="225">
        <f t="shared" si="10"/>
        <v>99.42770140030099</v>
      </c>
      <c r="CQ19" s="228">
        <f t="shared" si="11"/>
        <v>801.5775247841958</v>
      </c>
      <c r="CR19" s="225">
        <f t="shared" si="12"/>
        <v>102.18458961105284</v>
      </c>
      <c r="CS19" s="228">
        <f t="shared" si="13"/>
        <v>784.440714431849</v>
      </c>
      <c r="CT19" s="225">
        <f t="shared" si="14"/>
        <v>101.23334810519133</v>
      </c>
      <c r="CU19" s="228">
        <f t="shared" si="15"/>
        <v>774.8837009882736</v>
      </c>
      <c r="CV19" s="225">
        <f t="shared" si="92"/>
        <v>99.96826139939586</v>
      </c>
      <c r="CW19" s="228">
        <f t="shared" si="16"/>
        <v>775.1297163130982</v>
      </c>
      <c r="CX19" s="225">
        <f t="shared" si="93"/>
        <v>110.90442349426358</v>
      </c>
      <c r="CY19" s="228">
        <f t="shared" si="17"/>
        <v>698.916861826698</v>
      </c>
      <c r="CZ19" s="225">
        <f t="shared" si="94"/>
        <v>101.17056455846092</v>
      </c>
      <c r="DA19" s="228">
        <f t="shared" si="18"/>
        <v>690.8302477869759</v>
      </c>
      <c r="DB19" s="230">
        <f t="shared" si="19"/>
        <v>103.83548690345508</v>
      </c>
      <c r="DC19" s="224">
        <f t="shared" si="20"/>
        <v>665.3122823310888</v>
      </c>
      <c r="DD19" s="226">
        <f t="shared" si="21"/>
        <v>603.9745059719716</v>
      </c>
      <c r="DE19" s="225">
        <f t="shared" si="22"/>
        <v>102.1667065048214</v>
      </c>
      <c r="DF19" s="228">
        <f t="shared" si="23"/>
        <v>591.1656807136766</v>
      </c>
      <c r="DG19" s="225">
        <f t="shared" si="24"/>
        <v>103.22940021807646</v>
      </c>
      <c r="DH19" s="228">
        <f t="shared" si="25"/>
        <v>572.6718158439496</v>
      </c>
      <c r="DI19" s="225">
        <f t="shared" si="26"/>
        <v>101.06470260923395</v>
      </c>
      <c r="DJ19" s="228">
        <f t="shared" si="27"/>
        <v>566.638797779064</v>
      </c>
      <c r="DK19" s="225">
        <f t="shared" si="28"/>
        <v>96.66750801097578</v>
      </c>
      <c r="DL19" s="228">
        <f t="shared" si="29"/>
        <v>586.1729648753612</v>
      </c>
      <c r="DM19" s="225">
        <f t="shared" si="30"/>
        <v>111.42314943737911</v>
      </c>
      <c r="DN19" s="228">
        <f t="shared" si="31"/>
        <v>526.0782591725215</v>
      </c>
      <c r="DO19" s="225">
        <f t="shared" si="32"/>
        <v>106.23224249870809</v>
      </c>
      <c r="DP19" s="228">
        <f t="shared" si="33"/>
        <v>495.2152442596881</v>
      </c>
      <c r="DQ19" s="230">
        <f t="shared" si="34"/>
        <v>105.29333834259387</v>
      </c>
      <c r="DR19" s="224">
        <f t="shared" si="35"/>
        <v>470.3196347031964</v>
      </c>
      <c r="DS19" s="226">
        <f t="shared" si="36"/>
        <v>398.28616257317</v>
      </c>
      <c r="DT19" s="225">
        <f t="shared" si="37"/>
        <v>103.0776495928155</v>
      </c>
      <c r="DU19" s="228">
        <f t="shared" si="38"/>
        <v>386.39429997337703</v>
      </c>
      <c r="DV19" s="225">
        <f t="shared" si="39"/>
        <v>109.44893029237164</v>
      </c>
      <c r="DW19" s="228">
        <f t="shared" si="40"/>
        <v>353.0361593678435</v>
      </c>
      <c r="DX19" s="225">
        <f t="shared" si="41"/>
        <v>99.02632426958384</v>
      </c>
      <c r="DY19" s="228">
        <f t="shared" si="42"/>
        <v>356.5073852552148</v>
      </c>
      <c r="DZ19" s="225">
        <f t="shared" si="43"/>
        <v>99.90444522470877</v>
      </c>
      <c r="EA19" s="228">
        <f t="shared" si="44"/>
        <v>356.8483709141722</v>
      </c>
      <c r="EB19" s="225">
        <f t="shared" si="45"/>
        <v>105.84608119040338</v>
      </c>
      <c r="EC19" s="228">
        <f t="shared" si="46"/>
        <v>337.1389539422326</v>
      </c>
      <c r="ED19" s="225">
        <f t="shared" si="47"/>
        <v>105.89446755515787</v>
      </c>
      <c r="EE19" s="228">
        <f t="shared" si="48"/>
        <v>318.37258520292863</v>
      </c>
      <c r="EF19" s="230">
        <f t="shared" si="49"/>
        <v>28.952332571397687</v>
      </c>
      <c r="EG19" s="224">
        <f t="shared" si="50"/>
        <v>1099.6439904032197</v>
      </c>
      <c r="EH19" s="226">
        <f t="shared" si="51"/>
        <v>193.01560186238237</v>
      </c>
      <c r="EI19" s="225">
        <f t="shared" si="52"/>
        <v>91.732289460708</v>
      </c>
      <c r="EJ19" s="228">
        <f t="shared" si="53"/>
        <v>210.41184407051932</v>
      </c>
      <c r="EK19" s="225">
        <f t="shared" si="54"/>
        <v>99.35918138762158</v>
      </c>
      <c r="EL19" s="228">
        <f t="shared" si="55"/>
        <v>211.76889858789937</v>
      </c>
      <c r="EM19" s="225">
        <f t="shared" si="56"/>
        <v>101.69223607607312</v>
      </c>
      <c r="EN19" s="228">
        <f t="shared" si="57"/>
        <v>208.2449032092096</v>
      </c>
      <c r="EO19" s="225">
        <f t="shared" si="58"/>
        <v>110.20770712065716</v>
      </c>
      <c r="EP19" s="228">
        <f t="shared" si="59"/>
        <v>188.95675143773727</v>
      </c>
      <c r="EQ19" s="225">
        <f t="shared" si="60"/>
        <v>109.32554911694744</v>
      </c>
      <c r="ER19" s="228">
        <f t="shared" si="61"/>
        <v>172.8386026541764</v>
      </c>
      <c r="ES19" s="225">
        <f t="shared" si="62"/>
        <v>88.35651639065915</v>
      </c>
      <c r="ET19" s="224">
        <f t="shared" si="63"/>
        <v>195.61500352728768</v>
      </c>
      <c r="EU19" s="232">
        <f t="shared" si="64"/>
        <v>100.31916890557987</v>
      </c>
      <c r="EV19" s="233">
        <f t="shared" si="65"/>
        <v>194.99264762789255</v>
      </c>
      <c r="EW19" s="234" t="s">
        <v>107</v>
      </c>
      <c r="EX19" s="235">
        <v>16</v>
      </c>
    </row>
    <row r="20" spans="1:154" s="193" customFormat="1" ht="19.5" customHeight="1">
      <c r="A20" s="237">
        <v>17</v>
      </c>
      <c r="B20" s="238" t="s">
        <v>31</v>
      </c>
      <c r="C20" s="239">
        <v>12899</v>
      </c>
      <c r="D20" s="240">
        <f t="shared" si="0"/>
        <v>97.5792420001513</v>
      </c>
      <c r="E20" s="239">
        <v>13219</v>
      </c>
      <c r="F20" s="240">
        <f t="shared" si="1"/>
        <v>97.62924667651403</v>
      </c>
      <c r="G20" s="239">
        <v>13540</v>
      </c>
      <c r="H20" s="240">
        <f t="shared" si="2"/>
        <v>97.81823435919665</v>
      </c>
      <c r="I20" s="239">
        <v>13842</v>
      </c>
      <c r="J20" s="240">
        <f t="shared" si="3"/>
        <v>98.1075908994259</v>
      </c>
      <c r="K20" s="239">
        <v>14109</v>
      </c>
      <c r="L20" s="240">
        <f t="shared" si="4"/>
        <v>98.47839743142319</v>
      </c>
      <c r="M20" s="239">
        <v>14327</v>
      </c>
      <c r="N20" s="240">
        <f t="shared" si="5"/>
        <v>97.33016304347827</v>
      </c>
      <c r="O20" s="239">
        <v>14720</v>
      </c>
      <c r="P20" s="240">
        <f t="shared" si="6"/>
        <v>98.67274433570184</v>
      </c>
      <c r="Q20" s="239">
        <v>14918</v>
      </c>
      <c r="R20" s="241">
        <v>49.2</v>
      </c>
      <c r="S20" s="242">
        <f t="shared" si="95"/>
        <v>79.35483870967742</v>
      </c>
      <c r="T20" s="243">
        <v>62</v>
      </c>
      <c r="U20" s="242">
        <f t="shared" si="96"/>
        <v>111.91335740072202</v>
      </c>
      <c r="V20" s="243">
        <v>55.4</v>
      </c>
      <c r="W20" s="242">
        <f t="shared" si="97"/>
        <v>102.97397769516729</v>
      </c>
      <c r="X20" s="243">
        <v>53.8</v>
      </c>
      <c r="Y20" s="242">
        <f t="shared" si="98"/>
        <v>78.54014598540147</v>
      </c>
      <c r="Z20" s="243">
        <v>68.5</v>
      </c>
      <c r="AA20" s="242">
        <f t="shared" si="99"/>
        <v>107.03125</v>
      </c>
      <c r="AB20" s="243">
        <v>64</v>
      </c>
      <c r="AC20" s="242">
        <f t="shared" si="66"/>
        <v>80.20050125313284</v>
      </c>
      <c r="AD20" s="243">
        <v>79.8</v>
      </c>
      <c r="AE20" s="244">
        <f t="shared" si="67"/>
        <v>110.83333333333333</v>
      </c>
      <c r="AF20" s="239">
        <v>72</v>
      </c>
      <c r="AG20" s="241">
        <v>3847.0999999999995</v>
      </c>
      <c r="AH20" s="240">
        <f t="shared" si="100"/>
        <v>96.3002828606473</v>
      </c>
      <c r="AI20" s="243">
        <v>3994.9000000000005</v>
      </c>
      <c r="AJ20" s="240">
        <f t="shared" si="101"/>
        <v>99.25957214202302</v>
      </c>
      <c r="AK20" s="243">
        <v>4024.7000000000003</v>
      </c>
      <c r="AL20" s="240">
        <f t="shared" si="102"/>
        <v>100.70057797683089</v>
      </c>
      <c r="AM20" s="243">
        <v>3996.7000000000003</v>
      </c>
      <c r="AN20" s="240">
        <f t="shared" si="103"/>
        <v>96.20634041836172</v>
      </c>
      <c r="AO20" s="243">
        <v>4154.299999999999</v>
      </c>
      <c r="AP20" s="240">
        <f t="shared" si="104"/>
        <v>100.2679088627148</v>
      </c>
      <c r="AQ20" s="243">
        <v>4143.2</v>
      </c>
      <c r="AR20" s="240">
        <f t="shared" si="105"/>
        <v>99.56264718604316</v>
      </c>
      <c r="AS20" s="243">
        <v>4161.4</v>
      </c>
      <c r="AT20" s="245">
        <f t="shared" si="106"/>
        <v>98.50633211030888</v>
      </c>
      <c r="AU20" s="239">
        <v>4224.500000000001</v>
      </c>
      <c r="AV20" s="241">
        <v>3079.5</v>
      </c>
      <c r="AW20" s="240">
        <f t="shared" si="107"/>
        <v>96.69974251083337</v>
      </c>
      <c r="AX20" s="243">
        <v>3184.6000000000004</v>
      </c>
      <c r="AY20" s="240">
        <f t="shared" si="108"/>
        <v>98.79936710824312</v>
      </c>
      <c r="AZ20" s="243">
        <v>3223.3</v>
      </c>
      <c r="BA20" s="240">
        <f t="shared" si="109"/>
        <v>99.02307148781912</v>
      </c>
      <c r="BB20" s="243">
        <v>3255.1</v>
      </c>
      <c r="BC20" s="240">
        <f t="shared" si="110"/>
        <v>97.50479271507308</v>
      </c>
      <c r="BD20" s="243">
        <v>3338.4</v>
      </c>
      <c r="BE20" s="240">
        <f t="shared" si="111"/>
        <v>99.05643581983266</v>
      </c>
      <c r="BF20" s="243">
        <v>3370.2</v>
      </c>
      <c r="BG20" s="240">
        <f t="shared" si="111"/>
        <v>99.19938776711601</v>
      </c>
      <c r="BH20" s="246">
        <v>3397.4000000000005</v>
      </c>
      <c r="BI20" s="240">
        <f t="shared" si="111"/>
        <v>99.17678654834191</v>
      </c>
      <c r="BJ20" s="239">
        <v>3425.6000000000004</v>
      </c>
      <c r="BK20" s="241">
        <v>2631.7999999999997</v>
      </c>
      <c r="BL20" s="240">
        <f t="shared" si="112"/>
        <v>97.43077150895897</v>
      </c>
      <c r="BM20" s="243">
        <v>2701.2000000000003</v>
      </c>
      <c r="BN20" s="240">
        <f t="shared" si="113"/>
        <v>99.3599646877069</v>
      </c>
      <c r="BO20" s="243">
        <v>2718.6</v>
      </c>
      <c r="BP20" s="240">
        <f t="shared" si="114"/>
        <v>99.3640350877193</v>
      </c>
      <c r="BQ20" s="243">
        <v>2736</v>
      </c>
      <c r="BR20" s="240">
        <f t="shared" si="115"/>
        <v>97.40467798782441</v>
      </c>
      <c r="BS20" s="243">
        <v>2808.9</v>
      </c>
      <c r="BT20" s="240">
        <f t="shared" si="116"/>
        <v>99.04093649730264</v>
      </c>
      <c r="BU20" s="243">
        <v>2836.1</v>
      </c>
      <c r="BV20" s="240">
        <f t="shared" si="7"/>
        <v>100.30770319021008</v>
      </c>
      <c r="BW20" s="239">
        <v>2827.4</v>
      </c>
      <c r="BX20" s="240">
        <f t="shared" si="8"/>
        <v>368.3428869202709</v>
      </c>
      <c r="BY20" s="239">
        <v>11476</v>
      </c>
      <c r="BZ20" s="241">
        <v>767.6000000000001</v>
      </c>
      <c r="CA20" s="240">
        <f t="shared" si="85"/>
        <v>94.73034678514132</v>
      </c>
      <c r="CB20" s="243">
        <v>810.3000000000001</v>
      </c>
      <c r="CC20" s="240">
        <f t="shared" si="86"/>
        <v>101.11055652607936</v>
      </c>
      <c r="CD20" s="243">
        <v>801.4</v>
      </c>
      <c r="CE20" s="240">
        <f t="shared" si="87"/>
        <v>108.06364617044228</v>
      </c>
      <c r="CF20" s="243">
        <v>741.6</v>
      </c>
      <c r="CG20" s="240">
        <f t="shared" si="88"/>
        <v>90.89349184949135</v>
      </c>
      <c r="CH20" s="243">
        <v>815.9000000000001</v>
      </c>
      <c r="CI20" s="240">
        <f t="shared" si="89"/>
        <v>105.54980595084088</v>
      </c>
      <c r="CJ20" s="243">
        <v>773.0000000000001</v>
      </c>
      <c r="CK20" s="240">
        <f t="shared" si="90"/>
        <v>101.17801047120419</v>
      </c>
      <c r="CL20" s="243">
        <v>764.0000000000001</v>
      </c>
      <c r="CM20" s="245">
        <f t="shared" si="91"/>
        <v>95.63149330329203</v>
      </c>
      <c r="CN20" s="239">
        <v>798.9000000000001</v>
      </c>
      <c r="CO20" s="251">
        <f t="shared" si="9"/>
        <v>817.1176060159701</v>
      </c>
      <c r="CP20" s="253">
        <f t="shared" si="10"/>
        <v>98.959693960214</v>
      </c>
      <c r="CQ20" s="252">
        <f t="shared" si="11"/>
        <v>825.7074909149235</v>
      </c>
      <c r="CR20" s="253">
        <f t="shared" si="12"/>
        <v>101.39212837852868</v>
      </c>
      <c r="CS20" s="252">
        <f t="shared" si="13"/>
        <v>814.370409340159</v>
      </c>
      <c r="CT20" s="253">
        <f t="shared" si="14"/>
        <v>102.9466322271265</v>
      </c>
      <c r="CU20" s="252">
        <f t="shared" si="15"/>
        <v>791.0607581056662</v>
      </c>
      <c r="CV20" s="253">
        <f t="shared" si="92"/>
        <v>98.06207607012465</v>
      </c>
      <c r="CW20" s="243">
        <f t="shared" si="16"/>
        <v>806.6938716859053</v>
      </c>
      <c r="CX20" s="240">
        <f t="shared" si="93"/>
        <v>102.09611253305879</v>
      </c>
      <c r="CY20" s="243">
        <f t="shared" si="17"/>
        <v>790.1318195878392</v>
      </c>
      <c r="CZ20" s="240">
        <f t="shared" si="94"/>
        <v>102.01423175569624</v>
      </c>
      <c r="DA20" s="243">
        <f t="shared" si="18"/>
        <v>774.5309708159617</v>
      </c>
      <c r="DB20" s="245">
        <f t="shared" si="19"/>
        <v>99.83134934929265</v>
      </c>
      <c r="DC20" s="239">
        <f t="shared" si="20"/>
        <v>775.8394290615182</v>
      </c>
      <c r="DD20" s="241">
        <f t="shared" si="21"/>
        <v>654.0806497689637</v>
      </c>
      <c r="DE20" s="240">
        <f t="shared" si="22"/>
        <v>99.3701850154591</v>
      </c>
      <c r="DF20" s="243">
        <f t="shared" si="23"/>
        <v>658.2262573700631</v>
      </c>
      <c r="DG20" s="240">
        <f t="shared" si="24"/>
        <v>100.92203600498212</v>
      </c>
      <c r="DH20" s="243">
        <f t="shared" si="25"/>
        <v>652.2126221646669</v>
      </c>
      <c r="DI20" s="240">
        <f t="shared" si="26"/>
        <v>101.23171015763606</v>
      </c>
      <c r="DJ20" s="243">
        <f t="shared" si="27"/>
        <v>644.2769969499221</v>
      </c>
      <c r="DK20" s="240">
        <f t="shared" si="28"/>
        <v>99.38557436909161</v>
      </c>
      <c r="DL20" s="243">
        <f t="shared" si="29"/>
        <v>648.2600729933386</v>
      </c>
      <c r="DM20" s="240">
        <f t="shared" si="30"/>
        <v>100.86255047397353</v>
      </c>
      <c r="DN20" s="243">
        <f t="shared" si="31"/>
        <v>642.7163203260609</v>
      </c>
      <c r="DO20" s="240">
        <f t="shared" si="32"/>
        <v>101.64202760487017</v>
      </c>
      <c r="DP20" s="243">
        <f t="shared" si="33"/>
        <v>632.3332340678977</v>
      </c>
      <c r="DQ20" s="245">
        <f t="shared" si="34"/>
        <v>100.51082212827207</v>
      </c>
      <c r="DR20" s="239">
        <f t="shared" si="35"/>
        <v>629.1195521820656</v>
      </c>
      <c r="DS20" s="241">
        <f t="shared" si="36"/>
        <v>558.9899185133816</v>
      </c>
      <c r="DT20" s="240">
        <f t="shared" si="37"/>
        <v>100.12140197746152</v>
      </c>
      <c r="DU20" s="243">
        <f t="shared" si="38"/>
        <v>558.3121165634662</v>
      </c>
      <c r="DV20" s="240">
        <f t="shared" si="39"/>
        <v>101.49467782197847</v>
      </c>
      <c r="DW20" s="243">
        <f t="shared" si="40"/>
        <v>550.0900426944012</v>
      </c>
      <c r="DX20" s="240">
        <f t="shared" si="41"/>
        <v>101.5802787063671</v>
      </c>
      <c r="DY20" s="243">
        <f t="shared" si="42"/>
        <v>541.5323227105118</v>
      </c>
      <c r="DZ20" s="240">
        <f t="shared" si="43"/>
        <v>99.28352851684835</v>
      </c>
      <c r="EA20" s="243">
        <f t="shared" si="44"/>
        <v>545.440246534564</v>
      </c>
      <c r="EB20" s="240">
        <f t="shared" si="45"/>
        <v>100.84676854937612</v>
      </c>
      <c r="EC20" s="243">
        <f t="shared" si="46"/>
        <v>540.8604106808917</v>
      </c>
      <c r="ED20" s="240">
        <f t="shared" si="47"/>
        <v>102.77763367426948</v>
      </c>
      <c r="EE20" s="243">
        <f t="shared" si="48"/>
        <v>526.2432995830851</v>
      </c>
      <c r="EF20" s="245">
        <f t="shared" si="49"/>
        <v>24.96890557041538</v>
      </c>
      <c r="EG20" s="239">
        <f t="shared" si="50"/>
        <v>2107.594576378265</v>
      </c>
      <c r="EH20" s="241">
        <f t="shared" si="51"/>
        <v>163.03695624700654</v>
      </c>
      <c r="EI20" s="240">
        <f t="shared" si="52"/>
        <v>97.34640281553494</v>
      </c>
      <c r="EJ20" s="243">
        <f t="shared" si="53"/>
        <v>167.48123354486032</v>
      </c>
      <c r="EK20" s="240">
        <f t="shared" si="54"/>
        <v>103.28288049688726</v>
      </c>
      <c r="EL20" s="243">
        <f t="shared" si="55"/>
        <v>162.15778717549216</v>
      </c>
      <c r="EM20" s="240">
        <f t="shared" si="56"/>
        <v>110.47392838192478</v>
      </c>
      <c r="EN20" s="243">
        <f t="shared" si="57"/>
        <v>146.783761155744</v>
      </c>
      <c r="EO20" s="240">
        <f t="shared" si="58"/>
        <v>92.64674732729905</v>
      </c>
      <c r="EP20" s="243">
        <f t="shared" si="59"/>
        <v>158.4337986925668</v>
      </c>
      <c r="EQ20" s="240">
        <f t="shared" si="60"/>
        <v>107.47431544577438</v>
      </c>
      <c r="ER20" s="243">
        <f t="shared" si="61"/>
        <v>147.41549926177828</v>
      </c>
      <c r="ES20" s="240">
        <f t="shared" si="62"/>
        <v>103.66937099917305</v>
      </c>
      <c r="ET20" s="239">
        <f t="shared" si="63"/>
        <v>142.19773674806436</v>
      </c>
      <c r="EU20" s="247">
        <f t="shared" si="64"/>
        <v>96.91784083549665</v>
      </c>
      <c r="EV20" s="248">
        <f t="shared" si="65"/>
        <v>146.71987687945244</v>
      </c>
      <c r="EW20" s="249" t="s">
        <v>31</v>
      </c>
      <c r="EX20" s="250">
        <v>17</v>
      </c>
    </row>
    <row r="21" spans="1:154" s="236" customFormat="1" ht="19.5" customHeight="1">
      <c r="A21" s="222">
        <v>18</v>
      </c>
      <c r="B21" s="223" t="s">
        <v>108</v>
      </c>
      <c r="C21" s="224">
        <v>33160</v>
      </c>
      <c r="D21" s="225">
        <f t="shared" si="0"/>
        <v>100.299446477723</v>
      </c>
      <c r="E21" s="224">
        <v>33061</v>
      </c>
      <c r="F21" s="225">
        <f t="shared" si="1"/>
        <v>99.66237602869803</v>
      </c>
      <c r="G21" s="224">
        <v>33173</v>
      </c>
      <c r="H21" s="225">
        <f t="shared" si="2"/>
        <v>99.54687312447486</v>
      </c>
      <c r="I21" s="224">
        <v>33324</v>
      </c>
      <c r="J21" s="225">
        <f t="shared" si="3"/>
        <v>99.48650585144495</v>
      </c>
      <c r="K21" s="224">
        <v>33496</v>
      </c>
      <c r="L21" s="225">
        <f t="shared" si="4"/>
        <v>99.47140226881274</v>
      </c>
      <c r="M21" s="224">
        <v>33674</v>
      </c>
      <c r="N21" s="225">
        <f t="shared" si="5"/>
        <v>99.69210728876784</v>
      </c>
      <c r="O21" s="224">
        <v>33778</v>
      </c>
      <c r="P21" s="225">
        <f t="shared" si="6"/>
        <v>99.43772262945627</v>
      </c>
      <c r="Q21" s="224">
        <v>33969</v>
      </c>
      <c r="R21" s="226">
        <v>549.1</v>
      </c>
      <c r="S21" s="227">
        <f t="shared" si="95"/>
        <v>78.39805825242719</v>
      </c>
      <c r="T21" s="228">
        <v>700.4</v>
      </c>
      <c r="U21" s="227">
        <f t="shared" si="96"/>
        <v>95.44835104933225</v>
      </c>
      <c r="V21" s="228">
        <v>733.8</v>
      </c>
      <c r="W21" s="227">
        <f t="shared" si="97"/>
        <v>96.78185175415457</v>
      </c>
      <c r="X21" s="228">
        <v>758.2</v>
      </c>
      <c r="Y21" s="227">
        <f t="shared" si="98"/>
        <v>93.42040413997043</v>
      </c>
      <c r="Z21" s="228">
        <v>811.6</v>
      </c>
      <c r="AA21" s="227">
        <f t="shared" si="99"/>
        <v>96.84964200477327</v>
      </c>
      <c r="AB21" s="228">
        <v>838</v>
      </c>
      <c r="AC21" s="227">
        <f t="shared" si="66"/>
        <v>93.85149512823385</v>
      </c>
      <c r="AD21" s="228">
        <v>892.9</v>
      </c>
      <c r="AE21" s="229">
        <f t="shared" si="67"/>
        <v>97.90570175438596</v>
      </c>
      <c r="AF21" s="224">
        <v>912</v>
      </c>
      <c r="AG21" s="226">
        <v>10884.4</v>
      </c>
      <c r="AH21" s="225">
        <f t="shared" si="100"/>
        <v>100.52180016439014</v>
      </c>
      <c r="AI21" s="228">
        <v>10827.9</v>
      </c>
      <c r="AJ21" s="225">
        <f t="shared" si="101"/>
        <v>98.62553284511971</v>
      </c>
      <c r="AK21" s="228">
        <v>10978.799999999997</v>
      </c>
      <c r="AL21" s="225">
        <f t="shared" si="102"/>
        <v>99.00532955785408</v>
      </c>
      <c r="AM21" s="228">
        <v>11089.1</v>
      </c>
      <c r="AN21" s="225">
        <f t="shared" si="103"/>
        <v>101.14285193089987</v>
      </c>
      <c r="AO21" s="228">
        <v>10963.800000000001</v>
      </c>
      <c r="AP21" s="225">
        <f t="shared" si="104"/>
        <v>97.12706301326175</v>
      </c>
      <c r="AQ21" s="228">
        <v>11288.1</v>
      </c>
      <c r="AR21" s="225">
        <f t="shared" si="105"/>
        <v>101.58568741619345</v>
      </c>
      <c r="AS21" s="228">
        <v>11111.9</v>
      </c>
      <c r="AT21" s="230">
        <f t="shared" si="106"/>
        <v>95.28378737598504</v>
      </c>
      <c r="AU21" s="224">
        <v>11661.9</v>
      </c>
      <c r="AV21" s="226">
        <v>7560.199999999999</v>
      </c>
      <c r="AW21" s="225">
        <f t="shared" si="107"/>
        <v>102.2463856317875</v>
      </c>
      <c r="AX21" s="228">
        <v>7394.099999999999</v>
      </c>
      <c r="AY21" s="225">
        <f t="shared" si="108"/>
        <v>100.91303635768098</v>
      </c>
      <c r="AZ21" s="228">
        <v>7327.199999999999</v>
      </c>
      <c r="BA21" s="225">
        <f t="shared" si="109"/>
        <v>101.19882879398926</v>
      </c>
      <c r="BB21" s="228">
        <v>7240.4</v>
      </c>
      <c r="BC21" s="225">
        <f t="shared" si="110"/>
        <v>99.78500551267918</v>
      </c>
      <c r="BD21" s="228">
        <v>7255.999999999999</v>
      </c>
      <c r="BE21" s="225">
        <f t="shared" si="111"/>
        <v>98.00372781544611</v>
      </c>
      <c r="BF21" s="228">
        <v>7403.799999999999</v>
      </c>
      <c r="BG21" s="225">
        <f t="shared" si="111"/>
        <v>99.73059619063012</v>
      </c>
      <c r="BH21" s="231">
        <v>7423.799999999999</v>
      </c>
      <c r="BI21" s="225">
        <f t="shared" si="111"/>
        <v>97.72915761620786</v>
      </c>
      <c r="BJ21" s="224">
        <v>7596.300000000001</v>
      </c>
      <c r="BK21" s="226">
        <v>5566</v>
      </c>
      <c r="BL21" s="225">
        <f t="shared" si="112"/>
        <v>106.24570512331067</v>
      </c>
      <c r="BM21" s="228">
        <v>5238.8</v>
      </c>
      <c r="BN21" s="225">
        <f t="shared" si="113"/>
        <v>102.3123193500508</v>
      </c>
      <c r="BO21" s="228">
        <v>5120.399999999999</v>
      </c>
      <c r="BP21" s="225">
        <f t="shared" si="114"/>
        <v>102.80069866891525</v>
      </c>
      <c r="BQ21" s="228">
        <v>4980.9</v>
      </c>
      <c r="BR21" s="225">
        <f t="shared" si="115"/>
        <v>102.17440357750928</v>
      </c>
      <c r="BS21" s="228">
        <v>4874.9</v>
      </c>
      <c r="BT21" s="225">
        <f t="shared" si="116"/>
        <v>99.70344009489916</v>
      </c>
      <c r="BU21" s="228">
        <v>4889.4</v>
      </c>
      <c r="BV21" s="225">
        <f t="shared" si="7"/>
        <v>102.63870520813654</v>
      </c>
      <c r="BW21" s="224">
        <v>4763.699999999999</v>
      </c>
      <c r="BX21" s="225">
        <f t="shared" si="8"/>
        <v>143.30365200649777</v>
      </c>
      <c r="BY21" s="224">
        <v>4868</v>
      </c>
      <c r="BZ21" s="226">
        <v>3324.2000000000003</v>
      </c>
      <c r="CA21" s="225">
        <f t="shared" si="85"/>
        <v>96.80820082707206</v>
      </c>
      <c r="CB21" s="228">
        <v>3433.7999999999997</v>
      </c>
      <c r="CC21" s="225">
        <f t="shared" si="86"/>
        <v>94.03549129148864</v>
      </c>
      <c r="CD21" s="228">
        <v>3651.600000000001</v>
      </c>
      <c r="CE21" s="225">
        <f t="shared" si="87"/>
        <v>94.87879024086057</v>
      </c>
      <c r="CF21" s="228">
        <v>3848.7</v>
      </c>
      <c r="CG21" s="225">
        <f t="shared" si="88"/>
        <v>103.80009709261554</v>
      </c>
      <c r="CH21" s="228">
        <v>3707.8000000000006</v>
      </c>
      <c r="CI21" s="225">
        <f t="shared" si="89"/>
        <v>95.45606673017018</v>
      </c>
      <c r="CJ21" s="228">
        <v>3884.3</v>
      </c>
      <c r="CK21" s="225">
        <f t="shared" si="90"/>
        <v>105.31981236951277</v>
      </c>
      <c r="CL21" s="228">
        <v>3688.0999999999995</v>
      </c>
      <c r="CM21" s="230">
        <f t="shared" si="91"/>
        <v>90.71477764659579</v>
      </c>
      <c r="CN21" s="224">
        <v>4065.600000000001</v>
      </c>
      <c r="CO21" s="226">
        <f t="shared" si="9"/>
        <v>899.2844985706495</v>
      </c>
      <c r="CP21" s="225">
        <f t="shared" si="10"/>
        <v>100.49626981641309</v>
      </c>
      <c r="CQ21" s="228">
        <f t="shared" si="11"/>
        <v>894.8436595840475</v>
      </c>
      <c r="CR21" s="225">
        <f t="shared" si="12"/>
        <v>98.68926278440529</v>
      </c>
      <c r="CS21" s="228">
        <f t="shared" si="13"/>
        <v>906.72848731164</v>
      </c>
      <c r="CT21" s="225">
        <f t="shared" si="14"/>
        <v>99.45599138413559</v>
      </c>
      <c r="CU21" s="228">
        <f t="shared" si="15"/>
        <v>911.6881493941592</v>
      </c>
      <c r="CV21" s="225">
        <f t="shared" si="92"/>
        <v>101.66489521898396</v>
      </c>
      <c r="CW21" s="228">
        <f t="shared" si="16"/>
        <v>896.7580672073707</v>
      </c>
      <c r="CX21" s="225">
        <f t="shared" si="93"/>
        <v>97.91071839177191</v>
      </c>
      <c r="CY21" s="228">
        <f t="shared" si="17"/>
        <v>915.8936651033</v>
      </c>
      <c r="CZ21" s="225">
        <f t="shared" si="94"/>
        <v>101.6210145902018</v>
      </c>
      <c r="DA21" s="228">
        <f t="shared" si="18"/>
        <v>901.2837244311568</v>
      </c>
      <c r="DB21" s="230">
        <f t="shared" si="19"/>
        <v>95.82257603691265</v>
      </c>
      <c r="DC21" s="224">
        <f t="shared" si="20"/>
        <v>940.5755529719482</v>
      </c>
      <c r="DD21" s="226">
        <f t="shared" si="21"/>
        <v>624.634400251169</v>
      </c>
      <c r="DE21" s="225">
        <f t="shared" si="22"/>
        <v>102.2204172766615</v>
      </c>
      <c r="DF21" s="228">
        <f t="shared" si="23"/>
        <v>611.0661811921431</v>
      </c>
      <c r="DG21" s="225">
        <f t="shared" si="24"/>
        <v>100.9782444381311</v>
      </c>
      <c r="DH21" s="228">
        <f t="shared" si="25"/>
        <v>605.1463704803666</v>
      </c>
      <c r="DI21" s="225">
        <f t="shared" si="26"/>
        <v>101.65947519762753</v>
      </c>
      <c r="DJ21" s="228">
        <f t="shared" si="27"/>
        <v>595.26804491559</v>
      </c>
      <c r="DK21" s="225">
        <f t="shared" si="28"/>
        <v>100.3000403508793</v>
      </c>
      <c r="DL21" s="228">
        <f t="shared" si="29"/>
        <v>593.4873434080044</v>
      </c>
      <c r="DM21" s="225">
        <f t="shared" si="30"/>
        <v>98.794456434576</v>
      </c>
      <c r="DN21" s="228">
        <f t="shared" si="31"/>
        <v>600.7293980113404</v>
      </c>
      <c r="DO21" s="225">
        <f t="shared" si="32"/>
        <v>99.76527824294668</v>
      </c>
      <c r="DP21" s="228">
        <f t="shared" si="33"/>
        <v>602.1427580730589</v>
      </c>
      <c r="DQ21" s="230">
        <f t="shared" si="34"/>
        <v>98.28177378959576</v>
      </c>
      <c r="DR21" s="224">
        <f t="shared" si="35"/>
        <v>612.6698113549946</v>
      </c>
      <c r="DS21" s="226">
        <f t="shared" si="36"/>
        <v>459.8707801113736</v>
      </c>
      <c r="DT21" s="225">
        <f t="shared" si="37"/>
        <v>106.218721028135</v>
      </c>
      <c r="DU21" s="228">
        <f t="shared" si="38"/>
        <v>432.9470131631165</v>
      </c>
      <c r="DV21" s="225">
        <f t="shared" si="39"/>
        <v>102.37843162049693</v>
      </c>
      <c r="DW21" s="228">
        <f t="shared" si="40"/>
        <v>422.8888900818415</v>
      </c>
      <c r="DX21" s="225">
        <f t="shared" si="41"/>
        <v>103.26863661540806</v>
      </c>
      <c r="DY21" s="228">
        <f t="shared" si="42"/>
        <v>409.5037021324875</v>
      </c>
      <c r="DZ21" s="225">
        <f t="shared" si="43"/>
        <v>102.70177116289314</v>
      </c>
      <c r="EA21" s="228">
        <f t="shared" si="44"/>
        <v>398.73090550987894</v>
      </c>
      <c r="EB21" s="225">
        <f t="shared" si="45"/>
        <v>100.5078825917928</v>
      </c>
      <c r="EC21" s="228">
        <f t="shared" si="46"/>
        <v>396.71605373411603</v>
      </c>
      <c r="ED21" s="225">
        <f t="shared" si="47"/>
        <v>102.67439857686892</v>
      </c>
      <c r="EE21" s="228">
        <f t="shared" si="48"/>
        <v>386.3826418589711</v>
      </c>
      <c r="EF21" s="230">
        <f t="shared" si="49"/>
        <v>98.41077785285943</v>
      </c>
      <c r="EG21" s="224">
        <f t="shared" si="50"/>
        <v>392.62228212104753</v>
      </c>
      <c r="EH21" s="226">
        <f t="shared" si="51"/>
        <v>274.65009831948055</v>
      </c>
      <c r="EI21" s="225">
        <f t="shared" si="52"/>
        <v>96.78361365244821</v>
      </c>
      <c r="EJ21" s="228">
        <f t="shared" si="53"/>
        <v>283.7774783919045</v>
      </c>
      <c r="EK21" s="225">
        <f t="shared" si="54"/>
        <v>94.09625523341948</v>
      </c>
      <c r="EL21" s="228">
        <f t="shared" si="55"/>
        <v>301.58211683127354</v>
      </c>
      <c r="EM21" s="225">
        <f t="shared" si="56"/>
        <v>95.31066849505434</v>
      </c>
      <c r="EN21" s="228">
        <f t="shared" si="57"/>
        <v>316.42010447856904</v>
      </c>
      <c r="EO21" s="225">
        <f t="shared" si="58"/>
        <v>104.33585560599718</v>
      </c>
      <c r="EP21" s="228">
        <f t="shared" si="59"/>
        <v>303.270723799366</v>
      </c>
      <c r="EQ21" s="225">
        <f t="shared" si="60"/>
        <v>96.2262399216967</v>
      </c>
      <c r="ER21" s="228">
        <f t="shared" si="61"/>
        <v>315.1642670919596</v>
      </c>
      <c r="ES21" s="225">
        <f t="shared" si="62"/>
        <v>105.3564381130869</v>
      </c>
      <c r="ET21" s="224">
        <f t="shared" si="63"/>
        <v>299.14096635809796</v>
      </c>
      <c r="EU21" s="232">
        <f t="shared" si="64"/>
        <v>91.22773053103239</v>
      </c>
      <c r="EV21" s="233">
        <f t="shared" si="65"/>
        <v>327.9057416169538</v>
      </c>
      <c r="EW21" s="234" t="s">
        <v>108</v>
      </c>
      <c r="EX21" s="235">
        <v>18</v>
      </c>
    </row>
    <row r="22" spans="1:154" s="193" customFormat="1" ht="19.5" customHeight="1">
      <c r="A22" s="237">
        <v>19</v>
      </c>
      <c r="B22" s="238" t="s">
        <v>32</v>
      </c>
      <c r="C22" s="239">
        <v>27152</v>
      </c>
      <c r="D22" s="240">
        <f t="shared" si="0"/>
        <v>99.00094800554218</v>
      </c>
      <c r="E22" s="239">
        <v>27426</v>
      </c>
      <c r="F22" s="240">
        <f t="shared" si="1"/>
        <v>100.59419014084507</v>
      </c>
      <c r="G22" s="239">
        <v>27264</v>
      </c>
      <c r="H22" s="240">
        <f t="shared" si="2"/>
        <v>99.72201901975129</v>
      </c>
      <c r="I22" s="239">
        <v>27340</v>
      </c>
      <c r="J22" s="240">
        <f t="shared" si="3"/>
        <v>100.30082911438843</v>
      </c>
      <c r="K22" s="239">
        <v>27258</v>
      </c>
      <c r="L22" s="240">
        <f t="shared" si="4"/>
        <v>100.5236760584157</v>
      </c>
      <c r="M22" s="239">
        <v>27116</v>
      </c>
      <c r="N22" s="240">
        <f t="shared" si="5"/>
        <v>100.97564608624414</v>
      </c>
      <c r="O22" s="239">
        <v>26854</v>
      </c>
      <c r="P22" s="240">
        <f t="shared" si="6"/>
        <v>100.52783289035301</v>
      </c>
      <c r="Q22" s="239">
        <v>26713</v>
      </c>
      <c r="R22" s="241">
        <v>499.2</v>
      </c>
      <c r="S22" s="242">
        <f t="shared" si="95"/>
        <v>86.98379508625196</v>
      </c>
      <c r="T22" s="243">
        <v>573.9</v>
      </c>
      <c r="U22" s="242">
        <f t="shared" si="96"/>
        <v>107.27102803738318</v>
      </c>
      <c r="V22" s="243">
        <v>535</v>
      </c>
      <c r="W22" s="242">
        <f t="shared" si="97"/>
        <v>93.81027529370508</v>
      </c>
      <c r="X22" s="243">
        <v>570.3</v>
      </c>
      <c r="Y22" s="242">
        <f t="shared" si="98"/>
        <v>93.18627450980391</v>
      </c>
      <c r="Z22" s="243">
        <v>612</v>
      </c>
      <c r="AA22" s="242">
        <f t="shared" si="99"/>
        <v>97.92</v>
      </c>
      <c r="AB22" s="243">
        <v>625</v>
      </c>
      <c r="AC22" s="242">
        <f t="shared" si="66"/>
        <v>98.65824782951854</v>
      </c>
      <c r="AD22" s="243">
        <v>633.5</v>
      </c>
      <c r="AE22" s="244">
        <f t="shared" si="67"/>
        <v>98.52255054432348</v>
      </c>
      <c r="AF22" s="239">
        <v>643</v>
      </c>
      <c r="AG22" s="241">
        <v>11497.800000000001</v>
      </c>
      <c r="AH22" s="240">
        <f t="shared" si="100"/>
        <v>96.86681213510029</v>
      </c>
      <c r="AI22" s="243">
        <v>11869.7</v>
      </c>
      <c r="AJ22" s="240">
        <f t="shared" si="101"/>
        <v>102.8579103805059</v>
      </c>
      <c r="AK22" s="243">
        <v>11539.9</v>
      </c>
      <c r="AL22" s="240">
        <f t="shared" si="102"/>
        <v>103.40134225782464</v>
      </c>
      <c r="AM22" s="243">
        <v>11160.299999999997</v>
      </c>
      <c r="AN22" s="240">
        <f t="shared" si="103"/>
        <v>96.57747624569478</v>
      </c>
      <c r="AO22" s="243">
        <v>11555.8</v>
      </c>
      <c r="AP22" s="240">
        <f t="shared" si="104"/>
        <v>95.14548718033166</v>
      </c>
      <c r="AQ22" s="243">
        <v>12145.4</v>
      </c>
      <c r="AR22" s="240">
        <f t="shared" si="105"/>
        <v>101.66662481270349</v>
      </c>
      <c r="AS22" s="243">
        <v>11946.300000000003</v>
      </c>
      <c r="AT22" s="245">
        <f t="shared" si="106"/>
        <v>98.58798091999938</v>
      </c>
      <c r="AU22" s="239">
        <v>12117.399999999998</v>
      </c>
      <c r="AV22" s="241">
        <v>6662.7</v>
      </c>
      <c r="AW22" s="240">
        <f t="shared" si="107"/>
        <v>101.14462678183776</v>
      </c>
      <c r="AX22" s="243">
        <v>6587.300000000001</v>
      </c>
      <c r="AY22" s="240">
        <f t="shared" si="108"/>
        <v>101.43202500654424</v>
      </c>
      <c r="AZ22" s="243">
        <v>6494.299999999999</v>
      </c>
      <c r="BA22" s="240">
        <f t="shared" si="109"/>
        <v>102.22414607272151</v>
      </c>
      <c r="BB22" s="243">
        <v>6353.000000000001</v>
      </c>
      <c r="BC22" s="240">
        <f t="shared" si="110"/>
        <v>99.16491063763368</v>
      </c>
      <c r="BD22" s="243">
        <v>6406.499999999999</v>
      </c>
      <c r="BE22" s="240">
        <f t="shared" si="111"/>
        <v>98.81846647437179</v>
      </c>
      <c r="BF22" s="243">
        <v>6483.100000000001</v>
      </c>
      <c r="BG22" s="240">
        <f t="shared" si="111"/>
        <v>101.29527202274933</v>
      </c>
      <c r="BH22" s="246">
        <v>6400.199999999999</v>
      </c>
      <c r="BI22" s="240">
        <f t="shared" si="111"/>
        <v>91.11902050113893</v>
      </c>
      <c r="BJ22" s="239">
        <v>7024</v>
      </c>
      <c r="BK22" s="241">
        <v>4866.5</v>
      </c>
      <c r="BL22" s="240">
        <f t="shared" si="112"/>
        <v>103.19564018830317</v>
      </c>
      <c r="BM22" s="243">
        <v>4715.799999999999</v>
      </c>
      <c r="BN22" s="240">
        <f t="shared" si="113"/>
        <v>102.08243137934018</v>
      </c>
      <c r="BO22" s="243">
        <v>4619.6</v>
      </c>
      <c r="BP22" s="240">
        <f t="shared" si="114"/>
        <v>103.84390594793868</v>
      </c>
      <c r="BQ22" s="243">
        <v>4448.6</v>
      </c>
      <c r="BR22" s="240">
        <f t="shared" si="115"/>
        <v>101.36717859909768</v>
      </c>
      <c r="BS22" s="243">
        <v>4388.599999999999</v>
      </c>
      <c r="BT22" s="240">
        <f t="shared" si="116"/>
        <v>100.86185102617726</v>
      </c>
      <c r="BU22" s="243">
        <v>4351.1</v>
      </c>
      <c r="BV22" s="240">
        <f t="shared" si="7"/>
        <v>102.65660021233931</v>
      </c>
      <c r="BW22" s="239">
        <v>4238.499999999999</v>
      </c>
      <c r="BX22" s="240">
        <f t="shared" si="8"/>
        <v>87.66106181878345</v>
      </c>
      <c r="BY22" s="239">
        <v>4788.000000000001</v>
      </c>
      <c r="BZ22" s="241">
        <v>4835.1</v>
      </c>
      <c r="CA22" s="240">
        <f t="shared" si="85"/>
        <v>91.53225806451616</v>
      </c>
      <c r="CB22" s="243">
        <v>5282.399999999999</v>
      </c>
      <c r="CC22" s="240">
        <f t="shared" si="86"/>
        <v>104.69319803393054</v>
      </c>
      <c r="CD22" s="243">
        <v>5045.599999999999</v>
      </c>
      <c r="CE22" s="240">
        <f t="shared" si="87"/>
        <v>104.95704449483077</v>
      </c>
      <c r="CF22" s="243">
        <v>4807.3</v>
      </c>
      <c r="CG22" s="240">
        <f t="shared" si="88"/>
        <v>93.35832054842406</v>
      </c>
      <c r="CH22" s="243">
        <v>5149.3</v>
      </c>
      <c r="CI22" s="240">
        <f t="shared" si="89"/>
        <v>90.94007735372551</v>
      </c>
      <c r="CJ22" s="243">
        <v>5662.3</v>
      </c>
      <c r="CK22" s="240">
        <f t="shared" si="90"/>
        <v>102.09516597248516</v>
      </c>
      <c r="CL22" s="243">
        <v>5546.1</v>
      </c>
      <c r="CM22" s="245">
        <f t="shared" si="91"/>
        <v>108.88797267051478</v>
      </c>
      <c r="CN22" s="239">
        <v>5093.4</v>
      </c>
      <c r="CO22" s="241">
        <f t="shared" si="9"/>
        <v>1160.165804279914</v>
      </c>
      <c r="CP22" s="240">
        <f t="shared" si="10"/>
        <v>98.11239449551562</v>
      </c>
      <c r="CQ22" s="243">
        <f t="shared" si="11"/>
        <v>1182.4864842463317</v>
      </c>
      <c r="CR22" s="240">
        <f t="shared" si="12"/>
        <v>101.97097635048462</v>
      </c>
      <c r="CS22" s="243">
        <f t="shared" si="13"/>
        <v>1159.6304424721848</v>
      </c>
      <c r="CT22" s="240">
        <f t="shared" si="14"/>
        <v>103.68957956752222</v>
      </c>
      <c r="CU22" s="243">
        <f t="shared" si="15"/>
        <v>1118.3673878405866</v>
      </c>
      <c r="CV22" s="240">
        <f t="shared" si="92"/>
        <v>96.28781446617222</v>
      </c>
      <c r="CW22" s="243">
        <f t="shared" si="16"/>
        <v>1161.4838222685912</v>
      </c>
      <c r="CX22" s="240">
        <f t="shared" si="93"/>
        <v>94.90914328730594</v>
      </c>
      <c r="CY22" s="243">
        <f t="shared" si="17"/>
        <v>1223.7849611102108</v>
      </c>
      <c r="CZ22" s="240">
        <f t="shared" si="94"/>
        <v>100.40920863500465</v>
      </c>
      <c r="DA22" s="243">
        <f t="shared" si="18"/>
        <v>1218.7975363482499</v>
      </c>
      <c r="DB22" s="245">
        <f t="shared" si="19"/>
        <v>98.07033344440097</v>
      </c>
      <c r="DC22" s="239">
        <f t="shared" si="20"/>
        <v>1242.7790276039216</v>
      </c>
      <c r="DD22" s="241">
        <f t="shared" si="21"/>
        <v>672.2883250861713</v>
      </c>
      <c r="DE22" s="240">
        <f t="shared" si="22"/>
        <v>102.44521632528773</v>
      </c>
      <c r="DF22" s="243">
        <f t="shared" si="23"/>
        <v>656.2417936153282</v>
      </c>
      <c r="DG22" s="240">
        <f t="shared" si="24"/>
        <v>100.55738625120233</v>
      </c>
      <c r="DH22" s="243">
        <f t="shared" si="25"/>
        <v>652.6042671554441</v>
      </c>
      <c r="DI22" s="240">
        <f t="shared" si="26"/>
        <v>102.50910187896885</v>
      </c>
      <c r="DJ22" s="243">
        <f t="shared" si="27"/>
        <v>636.6305578659399</v>
      </c>
      <c r="DK22" s="240">
        <f t="shared" si="28"/>
        <v>98.86748844771832</v>
      </c>
      <c r="DL22" s="243">
        <f t="shared" si="29"/>
        <v>643.9230609186494</v>
      </c>
      <c r="DM22" s="240">
        <f t="shared" si="30"/>
        <v>98.57299880415935</v>
      </c>
      <c r="DN22" s="243">
        <f t="shared" si="31"/>
        <v>653.2448730691134</v>
      </c>
      <c r="DO22" s="240">
        <f t="shared" si="32"/>
        <v>100.04244874863693</v>
      </c>
      <c r="DP22" s="243">
        <f t="shared" si="33"/>
        <v>652.9676964529657</v>
      </c>
      <c r="DQ22" s="245">
        <f t="shared" si="34"/>
        <v>90.6405896569198</v>
      </c>
      <c r="DR22" s="239">
        <f t="shared" si="35"/>
        <v>720.3921542484317</v>
      </c>
      <c r="DS22" s="241">
        <f t="shared" si="36"/>
        <v>491.04584238099466</v>
      </c>
      <c r="DT22" s="240">
        <f t="shared" si="37"/>
        <v>104.52260312077834</v>
      </c>
      <c r="DU22" s="243">
        <f t="shared" si="38"/>
        <v>469.798711206589</v>
      </c>
      <c r="DV22" s="240">
        <f t="shared" si="39"/>
        <v>101.20218423137936</v>
      </c>
      <c r="DW22" s="243">
        <f t="shared" si="40"/>
        <v>464.21795613865845</v>
      </c>
      <c r="DX22" s="240">
        <f t="shared" si="41"/>
        <v>104.1333769298945</v>
      </c>
      <c r="DY22" s="243">
        <f t="shared" si="42"/>
        <v>445.7917046627452</v>
      </c>
      <c r="DZ22" s="240">
        <f t="shared" si="43"/>
        <v>101.06315121632058</v>
      </c>
      <c r="EA22" s="243">
        <f t="shared" si="44"/>
        <v>441.102122086566</v>
      </c>
      <c r="EB22" s="240">
        <f t="shared" si="45"/>
        <v>100.61130753498546</v>
      </c>
      <c r="EC22" s="243">
        <f t="shared" si="46"/>
        <v>438.42201527217213</v>
      </c>
      <c r="ED22" s="240">
        <f t="shared" si="47"/>
        <v>101.38693998616029</v>
      </c>
      <c r="EE22" s="243">
        <f t="shared" si="48"/>
        <v>432.4245463291608</v>
      </c>
      <c r="EF22" s="245">
        <f t="shared" si="49"/>
        <v>88.05858961410125</v>
      </c>
      <c r="EG22" s="239">
        <f t="shared" si="50"/>
        <v>491.0645835053376</v>
      </c>
      <c r="EH22" s="241">
        <f t="shared" si="51"/>
        <v>487.87747919374243</v>
      </c>
      <c r="EI22" s="240">
        <f t="shared" si="52"/>
        <v>92.70924493485035</v>
      </c>
      <c r="EJ22" s="243">
        <f t="shared" si="53"/>
        <v>526.2446906310034</v>
      </c>
      <c r="EK22" s="240">
        <f t="shared" si="54"/>
        <v>103.79043849210686</v>
      </c>
      <c r="EL22" s="243">
        <f t="shared" si="55"/>
        <v>507.02617531674053</v>
      </c>
      <c r="EM22" s="240">
        <f t="shared" si="56"/>
        <v>105.24961841581107</v>
      </c>
      <c r="EN22" s="243">
        <f t="shared" si="57"/>
        <v>481.73682997464704</v>
      </c>
      <c r="EO22" s="240">
        <f t="shared" si="58"/>
        <v>93.0783138810879</v>
      </c>
      <c r="EP22" s="243">
        <f t="shared" si="59"/>
        <v>517.5607613499418</v>
      </c>
      <c r="EQ22" s="240">
        <f t="shared" si="60"/>
        <v>90.7141798093354</v>
      </c>
      <c r="ER22" s="243">
        <f t="shared" si="61"/>
        <v>570.5400880410976</v>
      </c>
      <c r="ES22" s="240">
        <f t="shared" si="62"/>
        <v>100.83244958355073</v>
      </c>
      <c r="ET22" s="239">
        <f t="shared" si="63"/>
        <v>565.8298398952836</v>
      </c>
      <c r="EU22" s="247">
        <f t="shared" si="64"/>
        <v>108.31624390956512</v>
      </c>
      <c r="EV22" s="248">
        <f t="shared" si="65"/>
        <v>522.38687335549</v>
      </c>
      <c r="EW22" s="249" t="s">
        <v>32</v>
      </c>
      <c r="EX22" s="250">
        <v>19</v>
      </c>
    </row>
    <row r="23" spans="1:154" s="236" customFormat="1" ht="19.5" customHeight="1">
      <c r="A23" s="222">
        <v>20</v>
      </c>
      <c r="B23" s="223" t="s">
        <v>33</v>
      </c>
      <c r="C23" s="224">
        <v>5384</v>
      </c>
      <c r="D23" s="225">
        <f t="shared" si="0"/>
        <v>96.69540229885058</v>
      </c>
      <c r="E23" s="224">
        <v>5568</v>
      </c>
      <c r="F23" s="225">
        <f t="shared" si="1"/>
        <v>97.44487224361218</v>
      </c>
      <c r="G23" s="224">
        <v>5714</v>
      </c>
      <c r="H23" s="225">
        <f t="shared" si="2"/>
        <v>97.2099353521606</v>
      </c>
      <c r="I23" s="224">
        <v>5878</v>
      </c>
      <c r="J23" s="225">
        <f t="shared" si="3"/>
        <v>97.59256184625602</v>
      </c>
      <c r="K23" s="224">
        <v>6023</v>
      </c>
      <c r="L23" s="225">
        <f t="shared" si="4"/>
        <v>98.04655705681263</v>
      </c>
      <c r="M23" s="224">
        <v>6143</v>
      </c>
      <c r="N23" s="225">
        <f t="shared" si="5"/>
        <v>97.39971460282226</v>
      </c>
      <c r="O23" s="224">
        <v>6307</v>
      </c>
      <c r="P23" s="225">
        <f t="shared" si="6"/>
        <v>97.42045103490887</v>
      </c>
      <c r="Q23" s="224">
        <v>6474</v>
      </c>
      <c r="R23" s="226">
        <v>36.7</v>
      </c>
      <c r="S23" s="227">
        <f t="shared" si="95"/>
        <v>91.06699751861044</v>
      </c>
      <c r="T23" s="228">
        <v>40.3</v>
      </c>
      <c r="U23" s="227">
        <f t="shared" si="96"/>
        <v>83.4368530020704</v>
      </c>
      <c r="V23" s="228">
        <v>48.3</v>
      </c>
      <c r="W23" s="227">
        <f t="shared" si="97"/>
        <v>112.85046728971963</v>
      </c>
      <c r="X23" s="228">
        <v>42.8</v>
      </c>
      <c r="Y23" s="227">
        <f t="shared" si="98"/>
        <v>91.84549356223175</v>
      </c>
      <c r="Z23" s="228">
        <v>46.6</v>
      </c>
      <c r="AA23" s="227">
        <f t="shared" si="99"/>
        <v>89.10133843212238</v>
      </c>
      <c r="AB23" s="228">
        <v>52.3</v>
      </c>
      <c r="AC23" s="227">
        <f t="shared" si="66"/>
        <v>92.23985890652557</v>
      </c>
      <c r="AD23" s="228">
        <v>56.7</v>
      </c>
      <c r="AE23" s="229">
        <f t="shared" si="67"/>
        <v>96.10169491525424</v>
      </c>
      <c r="AF23" s="224">
        <v>59</v>
      </c>
      <c r="AG23" s="226">
        <v>1610.1</v>
      </c>
      <c r="AH23" s="225">
        <f t="shared" si="100"/>
        <v>96.9349973811115</v>
      </c>
      <c r="AI23" s="228">
        <v>1661.0099999999998</v>
      </c>
      <c r="AJ23" s="225">
        <f t="shared" si="101"/>
        <v>97.28300339697785</v>
      </c>
      <c r="AK23" s="228">
        <v>1707.3999999999999</v>
      </c>
      <c r="AL23" s="225">
        <f t="shared" si="102"/>
        <v>101.91607473288369</v>
      </c>
      <c r="AM23" s="228">
        <v>1675.2999999999997</v>
      </c>
      <c r="AN23" s="225">
        <f t="shared" si="103"/>
        <v>96.79898307043392</v>
      </c>
      <c r="AO23" s="228">
        <v>1730.6999999999998</v>
      </c>
      <c r="AP23" s="225">
        <f t="shared" si="104"/>
        <v>97.36708860759491</v>
      </c>
      <c r="AQ23" s="228">
        <v>1777.5000000000002</v>
      </c>
      <c r="AR23" s="225">
        <f t="shared" si="105"/>
        <v>98.61850865512649</v>
      </c>
      <c r="AS23" s="228">
        <v>1802.4000000000003</v>
      </c>
      <c r="AT23" s="230">
        <f t="shared" si="106"/>
        <v>98.19132708651124</v>
      </c>
      <c r="AU23" s="224">
        <v>1835.6</v>
      </c>
      <c r="AV23" s="226">
        <v>1074.1000000000001</v>
      </c>
      <c r="AW23" s="225">
        <f t="shared" si="107"/>
        <v>100.78726858150907</v>
      </c>
      <c r="AX23" s="228">
        <v>1065.7099999999998</v>
      </c>
      <c r="AY23" s="225">
        <f t="shared" si="108"/>
        <v>95.49372759856631</v>
      </c>
      <c r="AZ23" s="228">
        <v>1115.9999999999998</v>
      </c>
      <c r="BA23" s="225">
        <f t="shared" si="109"/>
        <v>102.6867868973132</v>
      </c>
      <c r="BB23" s="228">
        <v>1086.8</v>
      </c>
      <c r="BC23" s="225">
        <f t="shared" si="110"/>
        <v>98.56702339923817</v>
      </c>
      <c r="BD23" s="228">
        <v>1102.6</v>
      </c>
      <c r="BE23" s="225">
        <f t="shared" si="111"/>
        <v>96.53300647872527</v>
      </c>
      <c r="BF23" s="228">
        <v>1142.1999999999998</v>
      </c>
      <c r="BG23" s="225">
        <f t="shared" si="111"/>
        <v>96.72283851299854</v>
      </c>
      <c r="BH23" s="231">
        <v>1180.9</v>
      </c>
      <c r="BI23" s="225">
        <f t="shared" si="111"/>
        <v>98.05696255085944</v>
      </c>
      <c r="BJ23" s="224">
        <v>1204.3</v>
      </c>
      <c r="BK23" s="226">
        <v>862.4</v>
      </c>
      <c r="BL23" s="225">
        <f t="shared" si="112"/>
        <v>102.08212497484641</v>
      </c>
      <c r="BM23" s="228">
        <v>844.8100000000001</v>
      </c>
      <c r="BN23" s="225">
        <f t="shared" si="113"/>
        <v>96.91522312722269</v>
      </c>
      <c r="BO23" s="228">
        <v>871.6999999999998</v>
      </c>
      <c r="BP23" s="225">
        <f t="shared" si="114"/>
        <v>102.55294117647057</v>
      </c>
      <c r="BQ23" s="228">
        <v>850</v>
      </c>
      <c r="BR23" s="225">
        <f t="shared" si="115"/>
        <v>100.7944978062374</v>
      </c>
      <c r="BS23" s="228">
        <v>843.3</v>
      </c>
      <c r="BT23" s="225">
        <f t="shared" si="116"/>
        <v>96.42122112965929</v>
      </c>
      <c r="BU23" s="228">
        <v>874.5999999999999</v>
      </c>
      <c r="BV23" s="225">
        <f t="shared" si="7"/>
        <v>98.3359568248257</v>
      </c>
      <c r="BW23" s="224">
        <v>889.4000000000001</v>
      </c>
      <c r="BX23" s="225">
        <f t="shared" si="8"/>
        <v>165.93283582089558</v>
      </c>
      <c r="BY23" s="224">
        <v>909.9</v>
      </c>
      <c r="BZ23" s="226">
        <v>535.9999999999999</v>
      </c>
      <c r="CA23" s="225">
        <f t="shared" si="85"/>
        <v>90.03863598185785</v>
      </c>
      <c r="CB23" s="228">
        <v>595.3000000000001</v>
      </c>
      <c r="CC23" s="225">
        <f t="shared" si="86"/>
        <v>100.65945214744676</v>
      </c>
      <c r="CD23" s="228">
        <v>591.4</v>
      </c>
      <c r="CE23" s="225">
        <f t="shared" si="87"/>
        <v>100.49277824978759</v>
      </c>
      <c r="CF23" s="228">
        <v>588.5</v>
      </c>
      <c r="CG23" s="225">
        <f t="shared" si="88"/>
        <v>93.6952714535902</v>
      </c>
      <c r="CH23" s="228">
        <v>628.1</v>
      </c>
      <c r="CI23" s="225">
        <f t="shared" si="89"/>
        <v>98.86667716039665</v>
      </c>
      <c r="CJ23" s="228">
        <v>635.3000000000001</v>
      </c>
      <c r="CK23" s="225">
        <f t="shared" si="90"/>
        <v>102.22043443282382</v>
      </c>
      <c r="CL23" s="228">
        <v>621.5</v>
      </c>
      <c r="CM23" s="230">
        <f t="shared" si="91"/>
        <v>98.44764771107238</v>
      </c>
      <c r="CN23" s="224">
        <v>631.3000000000001</v>
      </c>
      <c r="CO23" s="226">
        <f t="shared" si="9"/>
        <v>819.3225996865395</v>
      </c>
      <c r="CP23" s="225">
        <f t="shared" si="10"/>
        <v>100.52243478546205</v>
      </c>
      <c r="CQ23" s="228">
        <f t="shared" si="11"/>
        <v>815.0644196344449</v>
      </c>
      <c r="CR23" s="225">
        <f t="shared" si="12"/>
        <v>99.56111656517481</v>
      </c>
      <c r="CS23" s="228">
        <f t="shared" si="13"/>
        <v>818.6573712247256</v>
      </c>
      <c r="CT23" s="225">
        <f t="shared" si="14"/>
        <v>104.84121233459754</v>
      </c>
      <c r="CU23" s="228">
        <f t="shared" si="15"/>
        <v>780.8545446918389</v>
      </c>
      <c r="CV23" s="225">
        <f t="shared" si="92"/>
        <v>99.1868450209635</v>
      </c>
      <c r="CW23" s="228">
        <f t="shared" si="16"/>
        <v>787.2561573329633</v>
      </c>
      <c r="CX23" s="225">
        <f t="shared" si="93"/>
        <v>99.57906803182448</v>
      </c>
      <c r="CY23" s="228">
        <f t="shared" si="17"/>
        <v>790.5839780317729</v>
      </c>
      <c r="CZ23" s="225">
        <f t="shared" si="94"/>
        <v>100.97468927806993</v>
      </c>
      <c r="DA23" s="228">
        <f t="shared" si="18"/>
        <v>782.9526227653121</v>
      </c>
      <c r="DB23" s="230">
        <f t="shared" si="19"/>
        <v>100.79128770541843</v>
      </c>
      <c r="DC23" s="224">
        <f t="shared" si="20"/>
        <v>776.8058535511909</v>
      </c>
      <c r="DD23" s="226">
        <f t="shared" si="21"/>
        <v>546.5712715504081</v>
      </c>
      <c r="DE23" s="225">
        <f t="shared" si="22"/>
        <v>104.51727350192064</v>
      </c>
      <c r="DF23" s="228">
        <f t="shared" si="23"/>
        <v>522.9482680108032</v>
      </c>
      <c r="DG23" s="225">
        <f t="shared" si="24"/>
        <v>97.7299406134419</v>
      </c>
      <c r="DH23" s="228">
        <f t="shared" si="25"/>
        <v>535.0952479130805</v>
      </c>
      <c r="DI23" s="225">
        <f t="shared" si="26"/>
        <v>105.63404504417342</v>
      </c>
      <c r="DJ23" s="228">
        <f t="shared" si="27"/>
        <v>506.55567311591403</v>
      </c>
      <c r="DK23" s="225">
        <f t="shared" si="28"/>
        <v>100.99849981857972</v>
      </c>
      <c r="DL23" s="228">
        <f t="shared" si="29"/>
        <v>501.54772004121185</v>
      </c>
      <c r="DM23" s="225">
        <f t="shared" si="30"/>
        <v>98.72603727736109</v>
      </c>
      <c r="DN23" s="228">
        <f t="shared" si="31"/>
        <v>508.0197016640736</v>
      </c>
      <c r="DO23" s="225">
        <f t="shared" si="32"/>
        <v>99.03372803067904</v>
      </c>
      <c r="DP23" s="228">
        <f t="shared" si="33"/>
        <v>512.9764493029055</v>
      </c>
      <c r="DQ23" s="230">
        <f t="shared" si="34"/>
        <v>100.65336539626827</v>
      </c>
      <c r="DR23" s="224">
        <f t="shared" si="35"/>
        <v>509.6465948091629</v>
      </c>
      <c r="DS23" s="226">
        <f t="shared" si="36"/>
        <v>438.84467422499944</v>
      </c>
      <c r="DT23" s="225">
        <f t="shared" si="37"/>
        <v>105.86005083593183</v>
      </c>
      <c r="DU23" s="228">
        <f t="shared" si="38"/>
        <v>414.5517319891967</v>
      </c>
      <c r="DV23" s="225">
        <f t="shared" si="39"/>
        <v>99.18472384467005</v>
      </c>
      <c r="DW23" s="228">
        <f t="shared" si="40"/>
        <v>417.9592541270898</v>
      </c>
      <c r="DX23" s="225">
        <f t="shared" si="41"/>
        <v>105.49635775906441</v>
      </c>
      <c r="DY23" s="228">
        <f t="shared" si="42"/>
        <v>396.1835868131458</v>
      </c>
      <c r="DZ23" s="225">
        <f t="shared" si="43"/>
        <v>103.28092213116159</v>
      </c>
      <c r="EA23" s="228">
        <f t="shared" si="44"/>
        <v>383.5980340202739</v>
      </c>
      <c r="EB23" s="225">
        <f t="shared" si="45"/>
        <v>98.61171239573228</v>
      </c>
      <c r="EC23" s="228">
        <f t="shared" si="46"/>
        <v>388.9984513004717</v>
      </c>
      <c r="ED23" s="225">
        <f t="shared" si="47"/>
        <v>100.68538675607232</v>
      </c>
      <c r="EE23" s="228">
        <f t="shared" si="48"/>
        <v>386.35045644000695</v>
      </c>
      <c r="EF23" s="230">
        <f t="shared" si="49"/>
        <v>100.33520079924178</v>
      </c>
      <c r="EG23" s="224">
        <f t="shared" si="50"/>
        <v>385.0597331369736</v>
      </c>
      <c r="EH23" s="226">
        <f t="shared" si="51"/>
        <v>272.75132813613135</v>
      </c>
      <c r="EI23" s="225">
        <f t="shared" si="52"/>
        <v>93.37084807537113</v>
      </c>
      <c r="EJ23" s="228">
        <f t="shared" si="53"/>
        <v>292.11615162364177</v>
      </c>
      <c r="EK23" s="225">
        <f t="shared" si="54"/>
        <v>103.01663290290556</v>
      </c>
      <c r="EL23" s="228">
        <f t="shared" si="55"/>
        <v>283.56212331164505</v>
      </c>
      <c r="EM23" s="225">
        <f t="shared" si="56"/>
        <v>103.37706519990402</v>
      </c>
      <c r="EN23" s="228">
        <f t="shared" si="57"/>
        <v>274.29887157592503</v>
      </c>
      <c r="EO23" s="225">
        <f t="shared" si="58"/>
        <v>96.00657025603498</v>
      </c>
      <c r="EP23" s="228">
        <f t="shared" si="59"/>
        <v>285.7084372917515</v>
      </c>
      <c r="EQ23" s="225">
        <f t="shared" si="60"/>
        <v>101.11272414350103</v>
      </c>
      <c r="ER23" s="228">
        <f t="shared" si="61"/>
        <v>282.56427636769916</v>
      </c>
      <c r="ES23" s="225">
        <f t="shared" si="62"/>
        <v>104.66267179945996</v>
      </c>
      <c r="ET23" s="224">
        <f t="shared" si="63"/>
        <v>269.97617346240645</v>
      </c>
      <c r="EU23" s="232">
        <f t="shared" si="64"/>
        <v>101.05439531972137</v>
      </c>
      <c r="EV23" s="233">
        <f t="shared" si="65"/>
        <v>267.1592587420282</v>
      </c>
      <c r="EW23" s="234" t="s">
        <v>33</v>
      </c>
      <c r="EX23" s="235">
        <v>20</v>
      </c>
    </row>
    <row r="24" spans="1:154" s="193" customFormat="1" ht="19.5" customHeight="1">
      <c r="A24" s="237">
        <v>21</v>
      </c>
      <c r="B24" s="238" t="s">
        <v>34</v>
      </c>
      <c r="C24" s="239">
        <v>15580</v>
      </c>
      <c r="D24" s="240">
        <f t="shared" si="0"/>
        <v>99.91022188021034</v>
      </c>
      <c r="E24" s="239">
        <v>15594</v>
      </c>
      <c r="F24" s="240">
        <f t="shared" si="1"/>
        <v>99.61034813158736</v>
      </c>
      <c r="G24" s="239">
        <v>15655</v>
      </c>
      <c r="H24" s="240">
        <f t="shared" si="2"/>
        <v>99.21414538310412</v>
      </c>
      <c r="I24" s="239">
        <v>15779</v>
      </c>
      <c r="J24" s="240">
        <f t="shared" si="3"/>
        <v>98.7916353618833</v>
      </c>
      <c r="K24" s="239">
        <v>15972</v>
      </c>
      <c r="L24" s="240">
        <f t="shared" si="4"/>
        <v>99.51401869158879</v>
      </c>
      <c r="M24" s="239">
        <v>16050</v>
      </c>
      <c r="N24" s="240">
        <f t="shared" si="5"/>
        <v>99.31930693069307</v>
      </c>
      <c r="O24" s="239">
        <v>16160</v>
      </c>
      <c r="P24" s="240">
        <f t="shared" si="6"/>
        <v>99.42168081702965</v>
      </c>
      <c r="Q24" s="239">
        <v>16254</v>
      </c>
      <c r="R24" s="241">
        <v>20.5</v>
      </c>
      <c r="S24" s="242">
        <f t="shared" si="95"/>
        <v>17.87271142109852</v>
      </c>
      <c r="T24" s="243">
        <v>114.7</v>
      </c>
      <c r="U24" s="242">
        <f t="shared" si="96"/>
        <v>63.54570637119114</v>
      </c>
      <c r="V24" s="243">
        <v>180.5</v>
      </c>
      <c r="W24" s="242">
        <f t="shared" si="97"/>
        <v>103.37915234822452</v>
      </c>
      <c r="X24" s="243">
        <v>174.6</v>
      </c>
      <c r="Y24" s="242" t="s">
        <v>103</v>
      </c>
      <c r="Z24" s="243">
        <v>155</v>
      </c>
      <c r="AA24" s="242" t="s">
        <v>103</v>
      </c>
      <c r="AB24" s="243">
        <v>0</v>
      </c>
      <c r="AC24" s="242" t="s">
        <v>103</v>
      </c>
      <c r="AD24" s="243">
        <v>184.2</v>
      </c>
      <c r="AE24" s="244">
        <f t="shared" si="67"/>
        <v>101.76795580110497</v>
      </c>
      <c r="AF24" s="239">
        <v>181</v>
      </c>
      <c r="AG24" s="241">
        <v>4136.599999999999</v>
      </c>
      <c r="AH24" s="240">
        <f t="shared" si="100"/>
        <v>96.38380166829769</v>
      </c>
      <c r="AI24" s="243">
        <v>4291.799999999999</v>
      </c>
      <c r="AJ24" s="240">
        <f t="shared" si="101"/>
        <v>101.73034986252016</v>
      </c>
      <c r="AK24" s="243">
        <v>4218.799999999999</v>
      </c>
      <c r="AL24" s="240">
        <f t="shared" si="102"/>
        <v>100.21378687823646</v>
      </c>
      <c r="AM24" s="243">
        <v>4209.800000000001</v>
      </c>
      <c r="AN24" s="240">
        <f t="shared" si="103"/>
        <v>102.09783425896738</v>
      </c>
      <c r="AO24" s="243">
        <v>4123.299999999999</v>
      </c>
      <c r="AP24" s="240">
        <f t="shared" si="104"/>
        <v>103.84053591215874</v>
      </c>
      <c r="AQ24" s="243">
        <v>3970.8</v>
      </c>
      <c r="AR24" s="240">
        <f t="shared" si="105"/>
        <v>94.77754439564636</v>
      </c>
      <c r="AS24" s="243">
        <v>4189.6</v>
      </c>
      <c r="AT24" s="245">
        <f t="shared" si="106"/>
        <v>99.33376010621903</v>
      </c>
      <c r="AU24" s="239">
        <v>4217.700000000001</v>
      </c>
      <c r="AV24" s="241">
        <v>2697.6000000000004</v>
      </c>
      <c r="AW24" s="240">
        <f t="shared" si="107"/>
        <v>99.24579669622166</v>
      </c>
      <c r="AX24" s="243">
        <v>2718.0999999999995</v>
      </c>
      <c r="AY24" s="240">
        <f t="shared" si="108"/>
        <v>102.40364691255695</v>
      </c>
      <c r="AZ24" s="243">
        <v>2654.3</v>
      </c>
      <c r="BA24" s="240">
        <f t="shared" si="109"/>
        <v>98.35476340460222</v>
      </c>
      <c r="BB24" s="243">
        <v>2698.7</v>
      </c>
      <c r="BC24" s="240">
        <f t="shared" si="110"/>
        <v>101.56179437001354</v>
      </c>
      <c r="BD24" s="243">
        <v>2657.2000000000003</v>
      </c>
      <c r="BE24" s="240">
        <f t="shared" si="111"/>
        <v>106.92527463683554</v>
      </c>
      <c r="BF24" s="243">
        <v>2485.1</v>
      </c>
      <c r="BG24" s="240">
        <f t="shared" si="111"/>
        <v>92.18755796268132</v>
      </c>
      <c r="BH24" s="246">
        <v>2695.6999999999994</v>
      </c>
      <c r="BI24" s="240">
        <f t="shared" si="111"/>
        <v>98.74720685739402</v>
      </c>
      <c r="BJ24" s="239">
        <v>2729.9</v>
      </c>
      <c r="BK24" s="241">
        <v>2316.7</v>
      </c>
      <c r="BL24" s="240">
        <f t="shared" si="112"/>
        <v>104.49706811005862</v>
      </c>
      <c r="BM24" s="243">
        <v>2217</v>
      </c>
      <c r="BN24" s="240">
        <f t="shared" si="113"/>
        <v>106.11209496003447</v>
      </c>
      <c r="BO24" s="243">
        <v>2089.2999999999997</v>
      </c>
      <c r="BP24" s="240">
        <f t="shared" si="114"/>
        <v>98.08459696727853</v>
      </c>
      <c r="BQ24" s="243">
        <v>2130.1</v>
      </c>
      <c r="BR24" s="240">
        <f t="shared" si="115"/>
        <v>102.45791245791246</v>
      </c>
      <c r="BS24" s="243">
        <v>2079</v>
      </c>
      <c r="BT24" s="240">
        <f t="shared" si="116"/>
        <v>102.1471036210878</v>
      </c>
      <c r="BU24" s="243">
        <v>2035.3000000000002</v>
      </c>
      <c r="BV24" s="240">
        <f t="shared" si="7"/>
        <v>100.36490951230338</v>
      </c>
      <c r="BW24" s="239">
        <v>2027.9</v>
      </c>
      <c r="BX24" s="240">
        <f t="shared" si="8"/>
        <v>140.9242529534399</v>
      </c>
      <c r="BY24" s="239">
        <v>2008</v>
      </c>
      <c r="BZ24" s="241">
        <v>1439</v>
      </c>
      <c r="CA24" s="240">
        <f t="shared" si="85"/>
        <v>91.44055410815278</v>
      </c>
      <c r="CB24" s="243">
        <v>1573.6999999999996</v>
      </c>
      <c r="CC24" s="240">
        <f t="shared" si="86"/>
        <v>100.58804729945669</v>
      </c>
      <c r="CD24" s="243">
        <v>1564.4999999999998</v>
      </c>
      <c r="CE24" s="240">
        <f t="shared" si="87"/>
        <v>103.53384951359934</v>
      </c>
      <c r="CF24" s="243">
        <v>1511.1000000000001</v>
      </c>
      <c r="CG24" s="240">
        <f t="shared" si="88"/>
        <v>103.06936771025168</v>
      </c>
      <c r="CH24" s="243">
        <v>1466.1000000000001</v>
      </c>
      <c r="CI24" s="240">
        <f t="shared" si="89"/>
        <v>98.68075654573602</v>
      </c>
      <c r="CJ24" s="243">
        <v>1485.7</v>
      </c>
      <c r="CK24" s="240">
        <f t="shared" si="90"/>
        <v>99.45110114465494</v>
      </c>
      <c r="CL24" s="243">
        <v>1493.8999999999999</v>
      </c>
      <c r="CM24" s="245">
        <f t="shared" si="91"/>
        <v>100.41000134426669</v>
      </c>
      <c r="CN24" s="239">
        <v>1487.8000000000002</v>
      </c>
      <c r="CO24" s="241">
        <f t="shared" si="9"/>
        <v>727.4166036541403</v>
      </c>
      <c r="CP24" s="240">
        <f t="shared" si="10"/>
        <v>96.73471348529884</v>
      </c>
      <c r="CQ24" s="243">
        <f t="shared" si="11"/>
        <v>751.9705981914018</v>
      </c>
      <c r="CR24" s="240">
        <f t="shared" si="12"/>
        <v>101.84925561440541</v>
      </c>
      <c r="CS24" s="243">
        <f t="shared" si="13"/>
        <v>738.3172254476882</v>
      </c>
      <c r="CT24" s="240">
        <f t="shared" si="14"/>
        <v>101.00755944756901</v>
      </c>
      <c r="CU24" s="243">
        <f t="shared" si="15"/>
        <v>730.9524450305463</v>
      </c>
      <c r="CV24" s="240">
        <f t="shared" si="92"/>
        <v>103.34663849320155</v>
      </c>
      <c r="CW24" s="243">
        <f t="shared" si="16"/>
        <v>707.282264510839</v>
      </c>
      <c r="CX24" s="240">
        <f t="shared" si="93"/>
        <v>104.63352992888137</v>
      </c>
      <c r="CY24" s="243">
        <f t="shared" si="17"/>
        <v>675.9613911444768</v>
      </c>
      <c r="CZ24" s="240">
        <f t="shared" si="94"/>
        <v>95.166380311404</v>
      </c>
      <c r="DA24" s="243">
        <f t="shared" si="18"/>
        <v>710.2943171029432</v>
      </c>
      <c r="DB24" s="245">
        <f t="shared" si="19"/>
        <v>99.9115678692131</v>
      </c>
      <c r="DC24" s="239">
        <f t="shared" si="20"/>
        <v>710.9230014613896</v>
      </c>
      <c r="DD24" s="241">
        <f t="shared" si="21"/>
        <v>474.37002127771825</v>
      </c>
      <c r="DE24" s="240">
        <f t="shared" si="22"/>
        <v>99.6071283955901</v>
      </c>
      <c r="DF24" s="243">
        <f t="shared" si="23"/>
        <v>476.2410370809566</v>
      </c>
      <c r="DG24" s="240">
        <f t="shared" si="24"/>
        <v>102.5233396360007</v>
      </c>
      <c r="DH24" s="243">
        <f t="shared" si="25"/>
        <v>464.5196291613254</v>
      </c>
      <c r="DI24" s="240">
        <f t="shared" si="26"/>
        <v>99.13381103552977</v>
      </c>
      <c r="DJ24" s="243">
        <f t="shared" si="27"/>
        <v>468.57840358305253</v>
      </c>
      <c r="DK24" s="240">
        <f t="shared" si="28"/>
        <v>102.80404206083125</v>
      </c>
      <c r="DL24" s="243">
        <f t="shared" si="29"/>
        <v>455.79764588029053</v>
      </c>
      <c r="DM24" s="240">
        <f t="shared" si="30"/>
        <v>107.74182572912923</v>
      </c>
      <c r="DN24" s="243">
        <f t="shared" si="31"/>
        <v>423.0461501795959</v>
      </c>
      <c r="DO24" s="240">
        <f t="shared" si="32"/>
        <v>92.56576815741101</v>
      </c>
      <c r="DP24" s="243">
        <f t="shared" si="33"/>
        <v>457.02224332022234</v>
      </c>
      <c r="DQ24" s="245">
        <f t="shared" si="34"/>
        <v>99.32160273886649</v>
      </c>
      <c r="DR24" s="239">
        <f t="shared" si="35"/>
        <v>460.14384657264554</v>
      </c>
      <c r="DS24" s="241">
        <f t="shared" si="36"/>
        <v>407.38917122408424</v>
      </c>
      <c r="DT24" s="240">
        <f t="shared" si="37"/>
        <v>104.87751851154819</v>
      </c>
      <c r="DU24" s="243">
        <f t="shared" si="38"/>
        <v>388.44280166604636</v>
      </c>
      <c r="DV24" s="240">
        <f t="shared" si="39"/>
        <v>106.2361222385447</v>
      </c>
      <c r="DW24" s="243">
        <f t="shared" si="40"/>
        <v>365.64098301124847</v>
      </c>
      <c r="DX24" s="240">
        <f t="shared" si="41"/>
        <v>98.86150466602923</v>
      </c>
      <c r="DY24" s="243">
        <f t="shared" si="42"/>
        <v>369.8517276734206</v>
      </c>
      <c r="DZ24" s="240">
        <f t="shared" si="43"/>
        <v>103.71112096950235</v>
      </c>
      <c r="EA24" s="243">
        <f t="shared" si="44"/>
        <v>356.6172308388996</v>
      </c>
      <c r="EB24" s="240">
        <f t="shared" si="45"/>
        <v>102.9271654850365</v>
      </c>
      <c r="EC24" s="243">
        <f t="shared" si="46"/>
        <v>346.4753247195411</v>
      </c>
      <c r="ED24" s="240">
        <f t="shared" si="47"/>
        <v>100.77666824427935</v>
      </c>
      <c r="EE24" s="243">
        <f t="shared" si="48"/>
        <v>343.80509968805103</v>
      </c>
      <c r="EF24" s="245">
        <f t="shared" si="49"/>
        <v>101.57848371366022</v>
      </c>
      <c r="EG24" s="239">
        <f t="shared" si="50"/>
        <v>338.4625238718899</v>
      </c>
      <c r="EH24" s="241">
        <f t="shared" si="51"/>
        <v>253.04658237642215</v>
      </c>
      <c r="EI24" s="240">
        <f t="shared" si="52"/>
        <v>91.77346866883916</v>
      </c>
      <c r="EJ24" s="243">
        <f t="shared" si="53"/>
        <v>275.7295611104452</v>
      </c>
      <c r="EK24" s="240">
        <f t="shared" si="54"/>
        <v>100.70561789083844</v>
      </c>
      <c r="EL24" s="243">
        <f t="shared" si="55"/>
        <v>273.79759628636305</v>
      </c>
      <c r="EM24" s="240">
        <f t="shared" si="56"/>
        <v>104.35391960875657</v>
      </c>
      <c r="EN24" s="243">
        <f t="shared" si="57"/>
        <v>262.37404144749354</v>
      </c>
      <c r="EO24" s="240">
        <f t="shared" si="58"/>
        <v>104.3300552042677</v>
      </c>
      <c r="EP24" s="243">
        <f t="shared" si="59"/>
        <v>251.4846186305487</v>
      </c>
      <c r="EQ24" s="240">
        <f t="shared" si="60"/>
        <v>99.43434712401105</v>
      </c>
      <c r="ER24" s="243">
        <f t="shared" si="61"/>
        <v>252.91524096488095</v>
      </c>
      <c r="ES24" s="240">
        <f t="shared" si="62"/>
        <v>99.85911087136047</v>
      </c>
      <c r="ET24" s="239">
        <f t="shared" si="63"/>
        <v>253.27207378272067</v>
      </c>
      <c r="EU24" s="247">
        <f t="shared" si="64"/>
        <v>100.99406942139295</v>
      </c>
      <c r="EV24" s="248">
        <f t="shared" si="65"/>
        <v>250.779154888744</v>
      </c>
      <c r="EW24" s="249" t="s">
        <v>34</v>
      </c>
      <c r="EX24" s="250">
        <v>21</v>
      </c>
    </row>
    <row r="25" spans="1:154" s="236" customFormat="1" ht="19.5" customHeight="1">
      <c r="A25" s="222">
        <v>22</v>
      </c>
      <c r="B25" s="223" t="s">
        <v>35</v>
      </c>
      <c r="C25" s="224">
        <v>7364</v>
      </c>
      <c r="D25" s="225">
        <f t="shared" si="0"/>
        <v>97.89949481520873</v>
      </c>
      <c r="E25" s="224">
        <v>7522</v>
      </c>
      <c r="F25" s="225">
        <f t="shared" si="1"/>
        <v>97.878985035784</v>
      </c>
      <c r="G25" s="224">
        <v>7685</v>
      </c>
      <c r="H25" s="225">
        <f t="shared" si="2"/>
        <v>98.52564102564102</v>
      </c>
      <c r="I25" s="224">
        <v>7800</v>
      </c>
      <c r="J25" s="225">
        <f t="shared" si="3"/>
        <v>98.62182323934758</v>
      </c>
      <c r="K25" s="224">
        <v>7909</v>
      </c>
      <c r="L25" s="225">
        <f t="shared" si="4"/>
        <v>98.8501437320335</v>
      </c>
      <c r="M25" s="224">
        <v>8001</v>
      </c>
      <c r="N25" s="225">
        <f t="shared" si="5"/>
        <v>98.44961240310077</v>
      </c>
      <c r="O25" s="224">
        <v>8127</v>
      </c>
      <c r="P25" s="225">
        <f t="shared" si="6"/>
        <v>98.96492937165124</v>
      </c>
      <c r="Q25" s="224">
        <v>8212</v>
      </c>
      <c r="R25" s="226">
        <v>64.8</v>
      </c>
      <c r="S25" s="227">
        <f t="shared" si="95"/>
        <v>262.3481781376518</v>
      </c>
      <c r="T25" s="228">
        <v>24.7</v>
      </c>
      <c r="U25" s="227">
        <f t="shared" si="96"/>
        <v>77.4294670846395</v>
      </c>
      <c r="V25" s="228">
        <v>31.9</v>
      </c>
      <c r="W25" s="227">
        <f t="shared" si="97"/>
        <v>66.59707724425887</v>
      </c>
      <c r="X25" s="228">
        <v>47.9</v>
      </c>
      <c r="Y25" s="227">
        <f>X25*100/Z25</f>
        <v>121.26582278481013</v>
      </c>
      <c r="Z25" s="228">
        <v>39.5</v>
      </c>
      <c r="AA25" s="227">
        <f>Z25*100/AB25</f>
        <v>82.29166666666667</v>
      </c>
      <c r="AB25" s="228">
        <v>48</v>
      </c>
      <c r="AC25" s="227">
        <f t="shared" si="66"/>
        <v>143.7125748502994</v>
      </c>
      <c r="AD25" s="228">
        <v>33.4</v>
      </c>
      <c r="AE25" s="229">
        <f t="shared" si="67"/>
        <v>55.666666666666664</v>
      </c>
      <c r="AF25" s="224">
        <v>60</v>
      </c>
      <c r="AG25" s="226">
        <v>2052.5</v>
      </c>
      <c r="AH25" s="225">
        <f t="shared" si="100"/>
        <v>95.6921068581286</v>
      </c>
      <c r="AI25" s="228">
        <v>2144.8999999999996</v>
      </c>
      <c r="AJ25" s="225">
        <f t="shared" si="101"/>
        <v>99.26416142169565</v>
      </c>
      <c r="AK25" s="228">
        <v>2160.8</v>
      </c>
      <c r="AL25" s="225">
        <f t="shared" si="102"/>
        <v>98.49127125210812</v>
      </c>
      <c r="AM25" s="228">
        <v>2193.9</v>
      </c>
      <c r="AN25" s="225">
        <f t="shared" si="103"/>
        <v>101.43326089971796</v>
      </c>
      <c r="AO25" s="228">
        <v>2162.9</v>
      </c>
      <c r="AP25" s="225">
        <f t="shared" si="104"/>
        <v>96.20585357174627</v>
      </c>
      <c r="AQ25" s="228">
        <v>2248.2000000000003</v>
      </c>
      <c r="AR25" s="225">
        <f t="shared" si="105"/>
        <v>98.87848001055548</v>
      </c>
      <c r="AS25" s="228">
        <v>2273.7000000000003</v>
      </c>
      <c r="AT25" s="230">
        <f t="shared" si="106"/>
        <v>98.84792626728111</v>
      </c>
      <c r="AU25" s="224">
        <v>2300.2000000000003</v>
      </c>
      <c r="AV25" s="226">
        <v>1594.8</v>
      </c>
      <c r="AW25" s="225">
        <f t="shared" si="107"/>
        <v>100.83459787556902</v>
      </c>
      <c r="AX25" s="228">
        <v>1581.6000000000004</v>
      </c>
      <c r="AY25" s="225">
        <f t="shared" si="108"/>
        <v>99.59070587494492</v>
      </c>
      <c r="AZ25" s="228">
        <v>1588.1000000000001</v>
      </c>
      <c r="BA25" s="225">
        <f t="shared" si="109"/>
        <v>97.92206190652361</v>
      </c>
      <c r="BB25" s="228">
        <v>1621.8000000000002</v>
      </c>
      <c r="BC25" s="225">
        <f t="shared" si="110"/>
        <v>102.13489514453052</v>
      </c>
      <c r="BD25" s="228">
        <v>1587.9</v>
      </c>
      <c r="BE25" s="225">
        <f t="shared" si="111"/>
        <v>94.4447748765836</v>
      </c>
      <c r="BF25" s="228">
        <v>1681.3</v>
      </c>
      <c r="BG25" s="225">
        <f t="shared" si="111"/>
        <v>100.4961147638972</v>
      </c>
      <c r="BH25" s="231">
        <v>1673</v>
      </c>
      <c r="BI25" s="225">
        <f t="shared" si="111"/>
        <v>97.83625730994152</v>
      </c>
      <c r="BJ25" s="224">
        <v>1710</v>
      </c>
      <c r="BK25" s="226">
        <v>1345.1</v>
      </c>
      <c r="BL25" s="225">
        <f t="shared" si="112"/>
        <v>97.79700450777956</v>
      </c>
      <c r="BM25" s="228">
        <v>1375.3999999999999</v>
      </c>
      <c r="BN25" s="225">
        <f t="shared" si="113"/>
        <v>101.0877554020285</v>
      </c>
      <c r="BO25" s="228">
        <v>1360.6000000000001</v>
      </c>
      <c r="BP25" s="225">
        <f t="shared" si="114"/>
        <v>98.9239493965392</v>
      </c>
      <c r="BQ25" s="228">
        <v>1375.3999999999999</v>
      </c>
      <c r="BR25" s="225">
        <f t="shared" si="115"/>
        <v>101.69316081330871</v>
      </c>
      <c r="BS25" s="228">
        <v>1352.4999999999998</v>
      </c>
      <c r="BT25" s="225">
        <f t="shared" si="116"/>
        <v>95.12589675059782</v>
      </c>
      <c r="BU25" s="228">
        <v>1421.8</v>
      </c>
      <c r="BV25" s="225">
        <f t="shared" si="7"/>
        <v>98.99046160272924</v>
      </c>
      <c r="BW25" s="224">
        <v>1436.3</v>
      </c>
      <c r="BX25" s="225">
        <f t="shared" si="8"/>
        <v>313.8081712912388</v>
      </c>
      <c r="BY25" s="224">
        <v>1412.3</v>
      </c>
      <c r="BZ25" s="226">
        <v>457.7</v>
      </c>
      <c r="CA25" s="225">
        <f t="shared" si="85"/>
        <v>81.2533285993254</v>
      </c>
      <c r="CB25" s="228">
        <v>563.3000000000001</v>
      </c>
      <c r="CC25" s="225">
        <f t="shared" si="86"/>
        <v>98.35865199930156</v>
      </c>
      <c r="CD25" s="228">
        <v>572.7</v>
      </c>
      <c r="CE25" s="225">
        <f t="shared" si="87"/>
        <v>100.1048767697955</v>
      </c>
      <c r="CF25" s="228">
        <v>572.1</v>
      </c>
      <c r="CG25" s="225">
        <f t="shared" si="88"/>
        <v>99.49565217391304</v>
      </c>
      <c r="CH25" s="228">
        <v>575</v>
      </c>
      <c r="CI25" s="225">
        <f t="shared" si="89"/>
        <v>101.42882342564826</v>
      </c>
      <c r="CJ25" s="228">
        <v>566.9</v>
      </c>
      <c r="CK25" s="225">
        <f t="shared" si="90"/>
        <v>94.37323123023138</v>
      </c>
      <c r="CL25" s="228">
        <v>600.7</v>
      </c>
      <c r="CM25" s="230">
        <f t="shared" si="91"/>
        <v>101.77905794645883</v>
      </c>
      <c r="CN25" s="224">
        <v>590.2</v>
      </c>
      <c r="CO25" s="226">
        <f t="shared" si="9"/>
        <v>763.61864085183</v>
      </c>
      <c r="CP25" s="225">
        <f t="shared" si="10"/>
        <v>98.013046129629</v>
      </c>
      <c r="CQ25" s="228">
        <f t="shared" si="11"/>
        <v>779.0989781522469</v>
      </c>
      <c r="CR25" s="225">
        <f t="shared" si="12"/>
        <v>101.13810214695974</v>
      </c>
      <c r="CS25" s="228">
        <f t="shared" si="13"/>
        <v>770.3318152244633</v>
      </c>
      <c r="CT25" s="225">
        <f t="shared" si="14"/>
        <v>99.96511590975192</v>
      </c>
      <c r="CU25" s="228">
        <f t="shared" si="15"/>
        <v>770.6006322444679</v>
      </c>
      <c r="CV25" s="225">
        <f t="shared" si="92"/>
        <v>102.85072569947042</v>
      </c>
      <c r="CW25" s="228">
        <f t="shared" si="16"/>
        <v>749.2418035981206</v>
      </c>
      <c r="CX25" s="225">
        <f t="shared" si="93"/>
        <v>97.59159431702757</v>
      </c>
      <c r="CY25" s="228">
        <f t="shared" si="17"/>
        <v>767.7319023646635</v>
      </c>
      <c r="CZ25" s="225">
        <f t="shared" si="94"/>
        <v>100.16120716184771</v>
      </c>
      <c r="DA25" s="228">
        <f t="shared" si="18"/>
        <v>766.4962555054941</v>
      </c>
      <c r="DB25" s="230">
        <f t="shared" si="19"/>
        <v>99.88177316437952</v>
      </c>
      <c r="DC25" s="224">
        <f t="shared" si="20"/>
        <v>767.403532418312</v>
      </c>
      <c r="DD25" s="226">
        <f t="shared" si="21"/>
        <v>593.3344742657728</v>
      </c>
      <c r="DE25" s="225">
        <f t="shared" si="22"/>
        <v>103.28026435548394</v>
      </c>
      <c r="DF25" s="228">
        <f t="shared" si="23"/>
        <v>574.4896936200262</v>
      </c>
      <c r="DG25" s="225">
        <f t="shared" si="24"/>
        <v>101.47081121129108</v>
      </c>
      <c r="DH25" s="228">
        <f t="shared" si="25"/>
        <v>566.1625119205712</v>
      </c>
      <c r="DI25" s="225">
        <f t="shared" si="26"/>
        <v>99.38738879256789</v>
      </c>
      <c r="DJ25" s="228">
        <f t="shared" si="27"/>
        <v>569.6522655426766</v>
      </c>
      <c r="DK25" s="225">
        <f t="shared" si="28"/>
        <v>103.5621648330887</v>
      </c>
      <c r="DL25" s="228">
        <f t="shared" si="29"/>
        <v>550.0582828302073</v>
      </c>
      <c r="DM25" s="225">
        <f t="shared" si="30"/>
        <v>95.80514919754731</v>
      </c>
      <c r="DN25" s="228">
        <f t="shared" si="31"/>
        <v>574.1427130351875</v>
      </c>
      <c r="DO25" s="225">
        <f t="shared" si="32"/>
        <v>101.79982710851725</v>
      </c>
      <c r="DP25" s="228">
        <f t="shared" si="33"/>
        <v>563.9918350972827</v>
      </c>
      <c r="DQ25" s="230">
        <f t="shared" si="34"/>
        <v>98.85952319788848</v>
      </c>
      <c r="DR25" s="224">
        <f t="shared" si="35"/>
        <v>570.4982351253428</v>
      </c>
      <c r="DS25" s="226">
        <f t="shared" si="36"/>
        <v>500.43529052852455</v>
      </c>
      <c r="DT25" s="225">
        <f t="shared" si="37"/>
        <v>100.16899647085472</v>
      </c>
      <c r="DU25" s="228">
        <f t="shared" si="38"/>
        <v>499.59099937087996</v>
      </c>
      <c r="DV25" s="225">
        <f t="shared" si="39"/>
        <v>102.99612252023391</v>
      </c>
      <c r="DW25" s="228">
        <f t="shared" si="40"/>
        <v>485.0580654361369</v>
      </c>
      <c r="DX25" s="225">
        <f t="shared" si="41"/>
        <v>100.40426874339697</v>
      </c>
      <c r="DY25" s="228">
        <f t="shared" si="42"/>
        <v>483.1050228310502</v>
      </c>
      <c r="DZ25" s="225">
        <f t="shared" si="43"/>
        <v>103.11425754775108</v>
      </c>
      <c r="EA25" s="228">
        <f t="shared" si="44"/>
        <v>468.514281458439</v>
      </c>
      <c r="EB25" s="225">
        <f t="shared" si="45"/>
        <v>96.49608189177967</v>
      </c>
      <c r="EC25" s="228">
        <f t="shared" si="46"/>
        <v>485.5267408513826</v>
      </c>
      <c r="ED25" s="225">
        <f t="shared" si="47"/>
        <v>100.27464146474993</v>
      </c>
      <c r="EE25" s="228">
        <f t="shared" si="48"/>
        <v>484.19693529601136</v>
      </c>
      <c r="EF25" s="230">
        <f t="shared" si="49"/>
        <v>102.76302555530403</v>
      </c>
      <c r="EG25" s="224">
        <f t="shared" si="50"/>
        <v>471.1781622617085</v>
      </c>
      <c r="EH25" s="226">
        <f t="shared" si="51"/>
        <v>170.28416658605732</v>
      </c>
      <c r="EI25" s="225">
        <f t="shared" si="52"/>
        <v>83.22406628582961</v>
      </c>
      <c r="EJ25" s="228">
        <f t="shared" si="53"/>
        <v>204.609284532221</v>
      </c>
      <c r="EK25" s="225">
        <f t="shared" si="54"/>
        <v>100.21549822681915</v>
      </c>
      <c r="EL25" s="228">
        <f t="shared" si="55"/>
        <v>204.16930330389212</v>
      </c>
      <c r="EM25" s="225">
        <f t="shared" si="56"/>
        <v>101.60286776895313</v>
      </c>
      <c r="EN25" s="228">
        <f t="shared" si="57"/>
        <v>200.94836670179137</v>
      </c>
      <c r="EO25" s="225">
        <f t="shared" si="58"/>
        <v>100.88604013377929</v>
      </c>
      <c r="EP25" s="228">
        <f t="shared" si="59"/>
        <v>199.18352076791308</v>
      </c>
      <c r="EQ25" s="225">
        <f t="shared" si="60"/>
        <v>102.88979537432537</v>
      </c>
      <c r="ER25" s="228">
        <f t="shared" si="61"/>
        <v>193.5891893294759</v>
      </c>
      <c r="ES25" s="225">
        <f t="shared" si="62"/>
        <v>95.59751285391</v>
      </c>
      <c r="ET25" s="224">
        <f t="shared" si="63"/>
        <v>202.50442040821144</v>
      </c>
      <c r="EU25" s="232">
        <f t="shared" si="64"/>
        <v>102.84356144411467</v>
      </c>
      <c r="EV25" s="233">
        <f t="shared" si="65"/>
        <v>196.9052972929692</v>
      </c>
      <c r="EW25" s="234" t="s">
        <v>35</v>
      </c>
      <c r="EX25" s="235">
        <v>22</v>
      </c>
    </row>
    <row r="26" spans="1:154" s="193" customFormat="1" ht="19.5" customHeight="1">
      <c r="A26" s="237">
        <v>23</v>
      </c>
      <c r="B26" s="238" t="s">
        <v>36</v>
      </c>
      <c r="C26" s="239">
        <v>5260</v>
      </c>
      <c r="D26" s="240">
        <f t="shared" si="0"/>
        <v>97.20938828312697</v>
      </c>
      <c r="E26" s="239">
        <v>5411</v>
      </c>
      <c r="F26" s="240">
        <f t="shared" si="1"/>
        <v>97.42527907814188</v>
      </c>
      <c r="G26" s="239">
        <v>5554</v>
      </c>
      <c r="H26" s="240">
        <f t="shared" si="2"/>
        <v>97.6785086176574</v>
      </c>
      <c r="I26" s="239">
        <v>5686</v>
      </c>
      <c r="J26" s="240">
        <f t="shared" si="3"/>
        <v>97.16336295283664</v>
      </c>
      <c r="K26" s="239">
        <v>5852</v>
      </c>
      <c r="L26" s="240">
        <f t="shared" si="4"/>
        <v>98.7846049966239</v>
      </c>
      <c r="M26" s="239">
        <v>5924</v>
      </c>
      <c r="N26" s="240">
        <f t="shared" si="5"/>
        <v>97.78804886101024</v>
      </c>
      <c r="O26" s="239">
        <v>6058</v>
      </c>
      <c r="P26" s="240">
        <f t="shared" si="6"/>
        <v>98.232527971461</v>
      </c>
      <c r="Q26" s="239">
        <v>6167</v>
      </c>
      <c r="R26" s="241">
        <v>11.2</v>
      </c>
      <c r="S26" s="242">
        <f t="shared" si="95"/>
        <v>9.885260370697264</v>
      </c>
      <c r="T26" s="243">
        <v>113.3</v>
      </c>
      <c r="U26" s="242">
        <f t="shared" si="96"/>
        <v>113.86934673366834</v>
      </c>
      <c r="V26" s="243">
        <v>99.5</v>
      </c>
      <c r="W26" s="242">
        <f t="shared" si="97"/>
        <v>83.96624472573839</v>
      </c>
      <c r="X26" s="243">
        <v>118.5</v>
      </c>
      <c r="Y26" s="242" t="s">
        <v>103</v>
      </c>
      <c r="Z26" s="243">
        <v>0</v>
      </c>
      <c r="AA26" s="242" t="s">
        <v>103</v>
      </c>
      <c r="AB26" s="243">
        <v>0</v>
      </c>
      <c r="AC26" s="242" t="s">
        <v>103</v>
      </c>
      <c r="AD26" s="243">
        <v>115.8</v>
      </c>
      <c r="AE26" s="244">
        <f t="shared" si="67"/>
        <v>87.06766917293233</v>
      </c>
      <c r="AF26" s="239">
        <v>133</v>
      </c>
      <c r="AG26" s="241">
        <v>1166.9000000000003</v>
      </c>
      <c r="AH26" s="240">
        <f t="shared" si="100"/>
        <v>91.65815725394708</v>
      </c>
      <c r="AI26" s="243">
        <v>1273.1</v>
      </c>
      <c r="AJ26" s="240">
        <f t="shared" si="101"/>
        <v>101.24055666003973</v>
      </c>
      <c r="AK26" s="243">
        <v>1257.5000000000002</v>
      </c>
      <c r="AL26" s="240">
        <f t="shared" si="102"/>
        <v>96.15384615384617</v>
      </c>
      <c r="AM26" s="243">
        <v>1307.8</v>
      </c>
      <c r="AN26" s="240">
        <f t="shared" si="103"/>
        <v>112.46990024079805</v>
      </c>
      <c r="AO26" s="243">
        <v>1162.8000000000002</v>
      </c>
      <c r="AP26" s="240">
        <f t="shared" si="104"/>
        <v>94.3448275862069</v>
      </c>
      <c r="AQ26" s="243">
        <v>1232.5</v>
      </c>
      <c r="AR26" s="240">
        <f t="shared" si="105"/>
        <v>91.21521610420368</v>
      </c>
      <c r="AS26" s="243">
        <v>1351.1999999999998</v>
      </c>
      <c r="AT26" s="245">
        <f t="shared" si="106"/>
        <v>98.49832337075374</v>
      </c>
      <c r="AU26" s="239">
        <v>1371.8</v>
      </c>
      <c r="AV26" s="241">
        <v>1166.9000000000003</v>
      </c>
      <c r="AW26" s="240">
        <f t="shared" si="107"/>
        <v>91.65815725394708</v>
      </c>
      <c r="AX26" s="243">
        <v>1273.1</v>
      </c>
      <c r="AY26" s="240">
        <f t="shared" si="108"/>
        <v>101.24055666003973</v>
      </c>
      <c r="AZ26" s="243">
        <v>1257.5000000000002</v>
      </c>
      <c r="BA26" s="240">
        <f t="shared" si="109"/>
        <v>96.15384615384617</v>
      </c>
      <c r="BB26" s="243">
        <v>1307.8</v>
      </c>
      <c r="BC26" s="240">
        <f t="shared" si="110"/>
        <v>112.46990024079805</v>
      </c>
      <c r="BD26" s="243">
        <v>1162.8000000000002</v>
      </c>
      <c r="BE26" s="240">
        <f t="shared" si="111"/>
        <v>94.3448275862069</v>
      </c>
      <c r="BF26" s="243">
        <v>1232.5</v>
      </c>
      <c r="BG26" s="240">
        <f t="shared" si="111"/>
        <v>91.21521610420368</v>
      </c>
      <c r="BH26" s="246">
        <v>1351.1999999999998</v>
      </c>
      <c r="BI26" s="240">
        <f t="shared" si="111"/>
        <v>98.49832337075374</v>
      </c>
      <c r="BJ26" s="239">
        <v>1371.8</v>
      </c>
      <c r="BK26" s="241">
        <v>1089.7999999999997</v>
      </c>
      <c r="BL26" s="240">
        <f t="shared" si="112"/>
        <v>98.55308374027851</v>
      </c>
      <c r="BM26" s="243">
        <v>1105.8</v>
      </c>
      <c r="BN26" s="240">
        <f t="shared" si="113"/>
        <v>100.57298772169167</v>
      </c>
      <c r="BO26" s="243">
        <v>1099.5</v>
      </c>
      <c r="BP26" s="240">
        <f t="shared" si="114"/>
        <v>97.551237689646</v>
      </c>
      <c r="BQ26" s="243">
        <v>1127.1</v>
      </c>
      <c r="BR26" s="240">
        <f t="shared" si="115"/>
        <v>102.35197965855431</v>
      </c>
      <c r="BS26" s="243">
        <v>1101.1999999999998</v>
      </c>
      <c r="BT26" s="240">
        <f t="shared" si="116"/>
        <v>93.99112325025604</v>
      </c>
      <c r="BU26" s="243">
        <v>1171.6000000000001</v>
      </c>
      <c r="BV26" s="240">
        <f t="shared" si="7"/>
        <v>100.42859591976686</v>
      </c>
      <c r="BW26" s="239">
        <v>1166.6</v>
      </c>
      <c r="BX26" s="240" t="e">
        <f t="shared" si="8"/>
        <v>#DIV/0!</v>
      </c>
      <c r="BY26" s="239">
        <v>1164</v>
      </c>
      <c r="BZ26" s="241">
        <v>0</v>
      </c>
      <c r="CA26" s="242" t="s">
        <v>109</v>
      </c>
      <c r="CB26" s="243">
        <v>0</v>
      </c>
      <c r="CC26" s="242" t="s">
        <v>109</v>
      </c>
      <c r="CD26" s="243">
        <v>0</v>
      </c>
      <c r="CE26" s="242" t="s">
        <v>109</v>
      </c>
      <c r="CF26" s="243">
        <v>0</v>
      </c>
      <c r="CG26" s="242" t="s">
        <v>109</v>
      </c>
      <c r="CH26" s="243">
        <v>0</v>
      </c>
      <c r="CI26" s="242" t="s">
        <v>109</v>
      </c>
      <c r="CJ26" s="243">
        <v>0</v>
      </c>
      <c r="CK26" s="242" t="s">
        <v>109</v>
      </c>
      <c r="CL26" s="243">
        <v>0</v>
      </c>
      <c r="CM26" s="244" t="s">
        <v>109</v>
      </c>
      <c r="CN26" s="239">
        <v>0</v>
      </c>
      <c r="CO26" s="241">
        <f t="shared" si="9"/>
        <v>607.7920725037765</v>
      </c>
      <c r="CP26" s="240">
        <f t="shared" si="10"/>
        <v>94.54773568300715</v>
      </c>
      <c r="CQ26" s="243">
        <f t="shared" si="11"/>
        <v>642.8414896592955</v>
      </c>
      <c r="CR26" s="240">
        <f t="shared" si="12"/>
        <v>103.63218260455031</v>
      </c>
      <c r="CS26" s="243">
        <f t="shared" si="13"/>
        <v>620.3106732898912</v>
      </c>
      <c r="CT26" s="240">
        <f t="shared" si="14"/>
        <v>98.43910140993324</v>
      </c>
      <c r="CU26" s="243">
        <f t="shared" si="15"/>
        <v>630.1466230443435</v>
      </c>
      <c r="CV26" s="240">
        <f t="shared" si="92"/>
        <v>115.75340418732857</v>
      </c>
      <c r="CW26" s="243">
        <f t="shared" si="16"/>
        <v>544.3871197295856</v>
      </c>
      <c r="CX26" s="240">
        <f t="shared" si="93"/>
        <v>95.7672570226184</v>
      </c>
      <c r="CY26" s="243">
        <f t="shared" si="17"/>
        <v>568.4480652933515</v>
      </c>
      <c r="CZ26" s="240">
        <f t="shared" si="94"/>
        <v>93.02363147829341</v>
      </c>
      <c r="DA26" s="243">
        <f t="shared" si="18"/>
        <v>611.0792024132019</v>
      </c>
      <c r="DB26" s="245">
        <f t="shared" si="19"/>
        <v>100.27057778597529</v>
      </c>
      <c r="DC26" s="239">
        <f t="shared" si="20"/>
        <v>609.4302196178954</v>
      </c>
      <c r="DD26" s="241">
        <f t="shared" si="21"/>
        <v>607.7920725037765</v>
      </c>
      <c r="DE26" s="240">
        <f t="shared" si="22"/>
        <v>94.54773568300715</v>
      </c>
      <c r="DF26" s="243">
        <f t="shared" si="23"/>
        <v>642.8414896592955</v>
      </c>
      <c r="DG26" s="240">
        <f t="shared" si="24"/>
        <v>103.63218260455031</v>
      </c>
      <c r="DH26" s="243">
        <f t="shared" si="25"/>
        <v>620.3106732898912</v>
      </c>
      <c r="DI26" s="240">
        <f t="shared" si="26"/>
        <v>98.43910140993324</v>
      </c>
      <c r="DJ26" s="243">
        <f t="shared" si="27"/>
        <v>630.1466230443435</v>
      </c>
      <c r="DK26" s="240">
        <f t="shared" si="28"/>
        <v>115.75340418732857</v>
      </c>
      <c r="DL26" s="243">
        <f t="shared" si="29"/>
        <v>544.3871197295856</v>
      </c>
      <c r="DM26" s="240">
        <f t="shared" si="30"/>
        <v>95.7672570226184</v>
      </c>
      <c r="DN26" s="243">
        <f t="shared" si="31"/>
        <v>568.4480652933515</v>
      </c>
      <c r="DO26" s="240">
        <f t="shared" si="32"/>
        <v>93.02363147829341</v>
      </c>
      <c r="DP26" s="243">
        <f t="shared" si="33"/>
        <v>611.0792024132019</v>
      </c>
      <c r="DQ26" s="245">
        <f t="shared" si="34"/>
        <v>100.27057778597529</v>
      </c>
      <c r="DR26" s="239">
        <f t="shared" si="35"/>
        <v>609.4302196178954</v>
      </c>
      <c r="DS26" s="241">
        <f t="shared" si="36"/>
        <v>567.6337309234855</v>
      </c>
      <c r="DT26" s="240">
        <f t="shared" si="37"/>
        <v>101.66002886578718</v>
      </c>
      <c r="DU26" s="243">
        <f t="shared" si="38"/>
        <v>558.3647154703079</v>
      </c>
      <c r="DV26" s="240">
        <f t="shared" si="39"/>
        <v>102.94884355148365</v>
      </c>
      <c r="DW26" s="243">
        <f t="shared" si="40"/>
        <v>542.3710419739446</v>
      </c>
      <c r="DX26" s="240">
        <f t="shared" si="41"/>
        <v>99.86970426779386</v>
      </c>
      <c r="DY26" s="243">
        <f t="shared" si="42"/>
        <v>543.0786502777792</v>
      </c>
      <c r="DZ26" s="240">
        <f t="shared" si="43"/>
        <v>105.34009584274708</v>
      </c>
      <c r="EA26" s="243">
        <f t="shared" si="44"/>
        <v>515.5478983885616</v>
      </c>
      <c r="EB26" s="240">
        <f t="shared" si="45"/>
        <v>95.40821991462147</v>
      </c>
      <c r="EC26" s="243">
        <f t="shared" si="46"/>
        <v>540.3600432435624</v>
      </c>
      <c r="ED26" s="240">
        <f t="shared" si="47"/>
        <v>102.41967399441693</v>
      </c>
      <c r="EE26" s="243">
        <f t="shared" si="48"/>
        <v>527.5939887028135</v>
      </c>
      <c r="EF26" s="245">
        <f t="shared" si="49"/>
        <v>102.02666038148982</v>
      </c>
      <c r="EG26" s="239">
        <f t="shared" si="50"/>
        <v>517.1138472337298</v>
      </c>
      <c r="EH26" s="241">
        <f t="shared" si="51"/>
        <v>0</v>
      </c>
      <c r="EI26" s="242" t="s">
        <v>109</v>
      </c>
      <c r="EJ26" s="243">
        <f t="shared" si="53"/>
        <v>0</v>
      </c>
      <c r="EK26" s="242" t="s">
        <v>109</v>
      </c>
      <c r="EL26" s="243">
        <f t="shared" si="55"/>
        <v>0</v>
      </c>
      <c r="EM26" s="242" t="s">
        <v>109</v>
      </c>
      <c r="EN26" s="243">
        <f t="shared" si="57"/>
        <v>0</v>
      </c>
      <c r="EO26" s="242" t="s">
        <v>109</v>
      </c>
      <c r="EP26" s="243">
        <f t="shared" si="59"/>
        <v>0</v>
      </c>
      <c r="EQ26" s="242" t="s">
        <v>109</v>
      </c>
      <c r="ER26" s="243">
        <f t="shared" si="61"/>
        <v>0</v>
      </c>
      <c r="ES26" s="242" t="s">
        <v>109</v>
      </c>
      <c r="ET26" s="239">
        <f t="shared" si="63"/>
        <v>0</v>
      </c>
      <c r="EU26" s="254" t="s">
        <v>109</v>
      </c>
      <c r="EV26" s="248">
        <f t="shared" si="65"/>
        <v>0</v>
      </c>
      <c r="EW26" s="249" t="s">
        <v>36</v>
      </c>
      <c r="EX26" s="250">
        <v>23</v>
      </c>
    </row>
    <row r="27" spans="1:154" s="236" customFormat="1" ht="19.5" customHeight="1">
      <c r="A27" s="222">
        <v>24</v>
      </c>
      <c r="B27" s="223" t="s">
        <v>37</v>
      </c>
      <c r="C27" s="224">
        <v>11458</v>
      </c>
      <c r="D27" s="225">
        <f t="shared" si="0"/>
        <v>97.84799316823228</v>
      </c>
      <c r="E27" s="224">
        <v>11710</v>
      </c>
      <c r="F27" s="225">
        <f t="shared" si="1"/>
        <v>97.90969899665552</v>
      </c>
      <c r="G27" s="224">
        <v>11960</v>
      </c>
      <c r="H27" s="225">
        <f t="shared" si="2"/>
        <v>98.76135425268373</v>
      </c>
      <c r="I27" s="224">
        <v>12110</v>
      </c>
      <c r="J27" s="225">
        <f t="shared" si="3"/>
        <v>98.44728070888546</v>
      </c>
      <c r="K27" s="224">
        <v>12301</v>
      </c>
      <c r="L27" s="225">
        <f t="shared" si="4"/>
        <v>99.03389421141615</v>
      </c>
      <c r="M27" s="224">
        <v>12421</v>
      </c>
      <c r="N27" s="225">
        <f t="shared" si="5"/>
        <v>98.58718945948091</v>
      </c>
      <c r="O27" s="224">
        <v>12599</v>
      </c>
      <c r="P27" s="225">
        <f t="shared" si="6"/>
        <v>98.3682073703935</v>
      </c>
      <c r="Q27" s="224">
        <v>12808</v>
      </c>
      <c r="R27" s="226">
        <v>7.6</v>
      </c>
      <c r="S27" s="227">
        <f t="shared" si="95"/>
        <v>80.85106382978724</v>
      </c>
      <c r="T27" s="228">
        <v>9.4</v>
      </c>
      <c r="U27" s="227">
        <f t="shared" si="96"/>
        <v>104.44444444444444</v>
      </c>
      <c r="V27" s="228">
        <v>9</v>
      </c>
      <c r="W27" s="227">
        <f t="shared" si="97"/>
        <v>83.33333333333333</v>
      </c>
      <c r="X27" s="228">
        <v>10.8</v>
      </c>
      <c r="Y27" s="227" t="s">
        <v>109</v>
      </c>
      <c r="Z27" s="228">
        <v>0</v>
      </c>
      <c r="AA27" s="227" t="s">
        <v>109</v>
      </c>
      <c r="AB27" s="228">
        <v>0</v>
      </c>
      <c r="AC27" s="227" t="s">
        <v>109</v>
      </c>
      <c r="AD27" s="228">
        <v>0</v>
      </c>
      <c r="AE27" s="229" t="s">
        <v>109</v>
      </c>
      <c r="AF27" s="224">
        <v>0</v>
      </c>
      <c r="AG27" s="226">
        <v>3879.7999999999993</v>
      </c>
      <c r="AH27" s="225">
        <f t="shared" si="100"/>
        <v>96.02989950992522</v>
      </c>
      <c r="AI27" s="228">
        <v>4040.2000000000007</v>
      </c>
      <c r="AJ27" s="225">
        <f t="shared" si="101"/>
        <v>96.98031685069613</v>
      </c>
      <c r="AK27" s="228">
        <v>4166</v>
      </c>
      <c r="AL27" s="225">
        <f t="shared" si="102"/>
        <v>97.44801291197867</v>
      </c>
      <c r="AM27" s="228">
        <v>4275.1</v>
      </c>
      <c r="AN27" s="225">
        <f t="shared" si="103"/>
        <v>98.86681621609121</v>
      </c>
      <c r="AO27" s="228">
        <v>4324.1</v>
      </c>
      <c r="AP27" s="225">
        <f t="shared" si="104"/>
        <v>102.7883426832747</v>
      </c>
      <c r="AQ27" s="228">
        <v>4206.8</v>
      </c>
      <c r="AR27" s="225">
        <f t="shared" si="105"/>
        <v>97.8257330883892</v>
      </c>
      <c r="AS27" s="228">
        <v>4300.299999999999</v>
      </c>
      <c r="AT27" s="230">
        <f t="shared" si="106"/>
        <v>107.40278228726989</v>
      </c>
      <c r="AU27" s="224">
        <v>4003.9000000000005</v>
      </c>
      <c r="AV27" s="226">
        <v>2852.9</v>
      </c>
      <c r="AW27" s="225">
        <f t="shared" si="107"/>
        <v>95.8056283162066</v>
      </c>
      <c r="AX27" s="228">
        <v>2977.8</v>
      </c>
      <c r="AY27" s="225">
        <f t="shared" si="108"/>
        <v>97.86702599664773</v>
      </c>
      <c r="AZ27" s="228">
        <v>3042.7</v>
      </c>
      <c r="BA27" s="225">
        <f t="shared" si="109"/>
        <v>95.56818895659275</v>
      </c>
      <c r="BB27" s="228">
        <v>3183.8</v>
      </c>
      <c r="BC27" s="225">
        <f t="shared" si="110"/>
        <v>103.75077394336363</v>
      </c>
      <c r="BD27" s="228">
        <v>3068.7000000000003</v>
      </c>
      <c r="BE27" s="225">
        <f t="shared" si="111"/>
        <v>98.38099512695563</v>
      </c>
      <c r="BF27" s="228">
        <v>3119.2000000000003</v>
      </c>
      <c r="BG27" s="225">
        <f t="shared" si="111"/>
        <v>97.81736076266935</v>
      </c>
      <c r="BH27" s="231">
        <v>3188.7999999999997</v>
      </c>
      <c r="BI27" s="225">
        <f t="shared" si="111"/>
        <v>103.69406867845993</v>
      </c>
      <c r="BJ27" s="224">
        <v>3075.2000000000003</v>
      </c>
      <c r="BK27" s="226">
        <v>2180.1</v>
      </c>
      <c r="BL27" s="225">
        <f t="shared" si="112"/>
        <v>95.58907353005655</v>
      </c>
      <c r="BM27" s="228">
        <v>2280.7000000000003</v>
      </c>
      <c r="BN27" s="225">
        <f t="shared" si="113"/>
        <v>99.64174931189658</v>
      </c>
      <c r="BO27" s="228">
        <v>2288.8999999999996</v>
      </c>
      <c r="BP27" s="225">
        <f t="shared" si="114"/>
        <v>97.032515155369</v>
      </c>
      <c r="BQ27" s="228">
        <v>2358.9000000000005</v>
      </c>
      <c r="BR27" s="225">
        <f t="shared" si="115"/>
        <v>103.10328248612268</v>
      </c>
      <c r="BS27" s="228">
        <v>2287.8999999999996</v>
      </c>
      <c r="BT27" s="225">
        <f t="shared" si="116"/>
        <v>97.80276150985335</v>
      </c>
      <c r="BU27" s="228">
        <v>2339.3</v>
      </c>
      <c r="BV27" s="225">
        <f t="shared" si="7"/>
        <v>98.88405123219343</v>
      </c>
      <c r="BW27" s="224">
        <v>2365.7000000000003</v>
      </c>
      <c r="BX27" s="225">
        <f t="shared" si="8"/>
        <v>230.37296718278319</v>
      </c>
      <c r="BY27" s="224">
        <v>2252.2</v>
      </c>
      <c r="BZ27" s="226">
        <v>1026.8999999999999</v>
      </c>
      <c r="CA27" s="225">
        <f aca="true" t="shared" si="117" ref="CA27:CA36">BZ27*100/CB27</f>
        <v>96.65850903614458</v>
      </c>
      <c r="CB27" s="228">
        <v>1062.3999999999999</v>
      </c>
      <c r="CC27" s="225">
        <f aca="true" t="shared" si="118" ref="CC27:CC36">CB27*100/CD27</f>
        <v>94.57847413869847</v>
      </c>
      <c r="CD27" s="228">
        <v>1123.3</v>
      </c>
      <c r="CE27" s="225">
        <f aca="true" t="shared" si="119" ref="CE27:CE36">CD27*100/CF27</f>
        <v>102.93228259873545</v>
      </c>
      <c r="CF27" s="228">
        <v>1091.3</v>
      </c>
      <c r="CG27" s="225">
        <f aca="true" t="shared" si="120" ref="CG27:CG36">CF27*100/CH27</f>
        <v>86.92846901386012</v>
      </c>
      <c r="CH27" s="228">
        <v>1255.4</v>
      </c>
      <c r="CI27" s="225">
        <f aca="true" t="shared" si="121" ref="CI27:CI36">CH27*100/CJ27</f>
        <v>115.42846634792203</v>
      </c>
      <c r="CJ27" s="228">
        <v>1087.6000000000001</v>
      </c>
      <c r="CK27" s="225">
        <f aca="true" t="shared" si="122" ref="CK27:CK36">CJ27*100/CL27</f>
        <v>97.8497525865947</v>
      </c>
      <c r="CL27" s="228">
        <v>1111.5</v>
      </c>
      <c r="CM27" s="230">
        <f aca="true" t="shared" si="123" ref="CM27:CM36">CL27*100/CN27</f>
        <v>119.6834284483687</v>
      </c>
      <c r="CN27" s="224">
        <v>928.6999999999999</v>
      </c>
      <c r="CO27" s="226">
        <f t="shared" si="9"/>
        <v>927.7002130472933</v>
      </c>
      <c r="CP27" s="225">
        <f t="shared" si="10"/>
        <v>98.41080231401594</v>
      </c>
      <c r="CQ27" s="228">
        <f t="shared" si="11"/>
        <v>942.6812821697397</v>
      </c>
      <c r="CR27" s="225">
        <f t="shared" si="12"/>
        <v>98.78014568372016</v>
      </c>
      <c r="CS27" s="228">
        <f t="shared" si="13"/>
        <v>954.322627937875</v>
      </c>
      <c r="CT27" s="225">
        <f t="shared" si="14"/>
        <v>98.67018698696167</v>
      </c>
      <c r="CU27" s="228">
        <f t="shared" si="15"/>
        <v>967.1843715711007</v>
      </c>
      <c r="CV27" s="225">
        <f t="shared" si="92"/>
        <v>100.42615245864063</v>
      </c>
      <c r="CW27" s="228">
        <f t="shared" si="16"/>
        <v>963.0801816981135</v>
      </c>
      <c r="CX27" s="225">
        <f t="shared" si="93"/>
        <v>104.07543336729223</v>
      </c>
      <c r="CY27" s="228">
        <f t="shared" si="17"/>
        <v>925.3674479541302</v>
      </c>
      <c r="CZ27" s="225">
        <f t="shared" si="94"/>
        <v>98.95651777835364</v>
      </c>
      <c r="DA27" s="228">
        <f t="shared" si="18"/>
        <v>935.125314359587</v>
      </c>
      <c r="DB27" s="230">
        <f t="shared" si="19"/>
        <v>109.18444603026849</v>
      </c>
      <c r="DC27" s="224">
        <f t="shared" si="20"/>
        <v>856.4638539269123</v>
      </c>
      <c r="DD27" s="226">
        <f t="shared" si="21"/>
        <v>682.1578271567154</v>
      </c>
      <c r="DE27" s="225">
        <f t="shared" si="22"/>
        <v>98.1809706863416</v>
      </c>
      <c r="DF27" s="228">
        <f t="shared" si="23"/>
        <v>694.7963769231847</v>
      </c>
      <c r="DG27" s="225">
        <f t="shared" si="24"/>
        <v>99.68331100077138</v>
      </c>
      <c r="DH27" s="228">
        <f t="shared" si="25"/>
        <v>697.0037110001374</v>
      </c>
      <c r="DI27" s="225">
        <f t="shared" si="26"/>
        <v>96.76678664417541</v>
      </c>
      <c r="DJ27" s="228">
        <f t="shared" si="27"/>
        <v>720.2922977727002</v>
      </c>
      <c r="DK27" s="225">
        <f t="shared" si="28"/>
        <v>105.38714040275113</v>
      </c>
      <c r="DL27" s="228">
        <f t="shared" si="29"/>
        <v>683.4726656592126</v>
      </c>
      <c r="DM27" s="225">
        <f t="shared" si="30"/>
        <v>99.61289807437889</v>
      </c>
      <c r="DN27" s="228">
        <f t="shared" si="31"/>
        <v>686.1286830033573</v>
      </c>
      <c r="DO27" s="225">
        <f t="shared" si="32"/>
        <v>98.94804867546237</v>
      </c>
      <c r="DP27" s="228">
        <f t="shared" si="33"/>
        <v>693.4231570890057</v>
      </c>
      <c r="DQ27" s="230">
        <f t="shared" si="34"/>
        <v>105.41420998759543</v>
      </c>
      <c r="DR27" s="224">
        <f t="shared" si="35"/>
        <v>657.8080480521592</v>
      </c>
      <c r="DS27" s="226">
        <f t="shared" si="36"/>
        <v>521.2844049859284</v>
      </c>
      <c r="DT27" s="225">
        <f t="shared" si="37"/>
        <v>97.95904678182097</v>
      </c>
      <c r="DU27" s="228">
        <f t="shared" si="38"/>
        <v>532.1452403951599</v>
      </c>
      <c r="DV27" s="225">
        <f t="shared" si="39"/>
        <v>101.49097087775924</v>
      </c>
      <c r="DW27" s="228">
        <f t="shared" si="40"/>
        <v>524.3276675676914</v>
      </c>
      <c r="DX27" s="225">
        <f t="shared" si="41"/>
        <v>98.24947813808684</v>
      </c>
      <c r="DY27" s="228">
        <f t="shared" si="42"/>
        <v>533.6696718437158</v>
      </c>
      <c r="DZ27" s="225">
        <f t="shared" si="43"/>
        <v>104.72943665250166</v>
      </c>
      <c r="EA27" s="228">
        <f t="shared" si="44"/>
        <v>509.56988684515005</v>
      </c>
      <c r="EB27" s="225">
        <f t="shared" si="45"/>
        <v>99.02742395623993</v>
      </c>
      <c r="EC27" s="228">
        <f t="shared" si="46"/>
        <v>514.5745153083334</v>
      </c>
      <c r="ED27" s="225">
        <f t="shared" si="47"/>
        <v>100.02706920594063</v>
      </c>
      <c r="EE27" s="228">
        <f t="shared" si="48"/>
        <v>514.4352617678942</v>
      </c>
      <c r="EF27" s="230">
        <f t="shared" si="49"/>
        <v>106.7819773529866</v>
      </c>
      <c r="EG27" s="224">
        <f t="shared" si="50"/>
        <v>481.7622547551615</v>
      </c>
      <c r="EH27" s="226">
        <f t="shared" si="51"/>
        <v>245.5423858905783</v>
      </c>
      <c r="EI27" s="225">
        <f aca="true" t="shared" si="124" ref="EI27:EI36">EH27*100/EJ27</f>
        <v>99.05499717554537</v>
      </c>
      <c r="EJ27" s="228">
        <f t="shared" si="53"/>
        <v>247.88490524655492</v>
      </c>
      <c r="EK27" s="225">
        <f aca="true" t="shared" si="125" ref="EK27:EK36">EJ27*100/EL27</f>
        <v>96.33372788776916</v>
      </c>
      <c r="EL27" s="228">
        <f t="shared" si="55"/>
        <v>257.31891693773764</v>
      </c>
      <c r="EM27" s="225">
        <f aca="true" t="shared" si="126" ref="EM27:EM36">EL27*100/EN27</f>
        <v>104.22323932029148</v>
      </c>
      <c r="EN27" s="228">
        <f t="shared" si="57"/>
        <v>246.8920737984005</v>
      </c>
      <c r="EO27" s="225">
        <f aca="true" t="shared" si="127" ref="EO27:EO36">EN27*100/EP27</f>
        <v>88.29951257964436</v>
      </c>
      <c r="EP27" s="228">
        <f t="shared" si="59"/>
        <v>279.607516038901</v>
      </c>
      <c r="EQ27" s="225">
        <f aca="true" t="shared" si="128" ref="EQ27:EQ36">EP27*100/ER27</f>
        <v>116.87383359316138</v>
      </c>
      <c r="ER27" s="228">
        <f t="shared" si="61"/>
        <v>239.23876495077306</v>
      </c>
      <c r="ES27" s="225">
        <f aca="true" t="shared" si="129" ref="ES27:ES36">ER27*100/ET27</f>
        <v>98.9808149221231</v>
      </c>
      <c r="ET27" s="224">
        <f t="shared" si="63"/>
        <v>241.70215727058138</v>
      </c>
      <c r="EU27" s="232">
        <f aca="true" t="shared" si="130" ref="EU27:EU36">ET27*100/EV27</f>
        <v>121.66881114109898</v>
      </c>
      <c r="EV27" s="233">
        <f t="shared" si="65"/>
        <v>198.65580587475293</v>
      </c>
      <c r="EW27" s="234" t="s">
        <v>37</v>
      </c>
      <c r="EX27" s="235">
        <v>24</v>
      </c>
    </row>
    <row r="28" spans="1:154" s="193" customFormat="1" ht="19.5" customHeight="1">
      <c r="A28" s="237">
        <v>25</v>
      </c>
      <c r="B28" s="238" t="s">
        <v>38</v>
      </c>
      <c r="C28" s="239">
        <v>15104</v>
      </c>
      <c r="D28" s="240">
        <f t="shared" si="0"/>
        <v>98.371759802006</v>
      </c>
      <c r="E28" s="239">
        <v>15354</v>
      </c>
      <c r="F28" s="240">
        <f t="shared" si="1"/>
        <v>97.709049255441</v>
      </c>
      <c r="G28" s="239">
        <v>15714</v>
      </c>
      <c r="H28" s="240">
        <f t="shared" si="2"/>
        <v>98.15728652632895</v>
      </c>
      <c r="I28" s="239">
        <v>16009</v>
      </c>
      <c r="J28" s="240">
        <f t="shared" si="3"/>
        <v>98.65656005423061</v>
      </c>
      <c r="K28" s="239">
        <v>16227</v>
      </c>
      <c r="L28" s="240">
        <f t="shared" si="4"/>
        <v>98.48871085214859</v>
      </c>
      <c r="M28" s="239">
        <v>16476</v>
      </c>
      <c r="N28" s="240">
        <f t="shared" si="5"/>
        <v>98.03058249538883</v>
      </c>
      <c r="O28" s="239">
        <v>16807</v>
      </c>
      <c r="P28" s="240">
        <f t="shared" si="6"/>
        <v>98.78916122964792</v>
      </c>
      <c r="Q28" s="239">
        <v>17013</v>
      </c>
      <c r="R28" s="241">
        <v>267.3</v>
      </c>
      <c r="S28" s="242">
        <f t="shared" si="95"/>
        <v>84.61538461538463</v>
      </c>
      <c r="T28" s="243">
        <v>315.9</v>
      </c>
      <c r="U28" s="242">
        <f t="shared" si="96"/>
        <v>95.93076222289704</v>
      </c>
      <c r="V28" s="243">
        <v>329.3</v>
      </c>
      <c r="W28" s="242">
        <f t="shared" si="97"/>
        <v>103.65124331129998</v>
      </c>
      <c r="X28" s="243">
        <v>317.7</v>
      </c>
      <c r="Y28" s="242">
        <f>X28*100/Z28</f>
        <v>95.4054054054054</v>
      </c>
      <c r="Z28" s="243">
        <v>333</v>
      </c>
      <c r="AA28" s="242">
        <f>Z28*100/AB28</f>
        <v>94.0677966101695</v>
      </c>
      <c r="AB28" s="243">
        <v>354</v>
      </c>
      <c r="AC28" s="242">
        <f>AB28*100/AD28</f>
        <v>94.4251800480128</v>
      </c>
      <c r="AD28" s="243">
        <v>374.9</v>
      </c>
      <c r="AE28" s="244">
        <f t="shared" si="67"/>
        <v>104.13888888888889</v>
      </c>
      <c r="AF28" s="239">
        <v>360</v>
      </c>
      <c r="AG28" s="241">
        <v>5006.400000000001</v>
      </c>
      <c r="AH28" s="240">
        <f t="shared" si="100"/>
        <v>98.74166699538479</v>
      </c>
      <c r="AI28" s="243">
        <v>5070.200000000001</v>
      </c>
      <c r="AJ28" s="240">
        <f t="shared" si="101"/>
        <v>100.07697925507767</v>
      </c>
      <c r="AK28" s="243">
        <v>5066.3</v>
      </c>
      <c r="AL28" s="240">
        <f t="shared" si="102"/>
        <v>100.26122578219312</v>
      </c>
      <c r="AM28" s="243">
        <v>5053.099999999999</v>
      </c>
      <c r="AN28" s="240">
        <f t="shared" si="103"/>
        <v>96.90664314206809</v>
      </c>
      <c r="AO28" s="243">
        <v>5214.400000000001</v>
      </c>
      <c r="AP28" s="240">
        <f t="shared" si="104"/>
        <v>98.2477295851076</v>
      </c>
      <c r="AQ28" s="243">
        <v>5307.4</v>
      </c>
      <c r="AR28" s="240">
        <f t="shared" si="105"/>
        <v>94.01448992967603</v>
      </c>
      <c r="AS28" s="243">
        <v>5645.299999999999</v>
      </c>
      <c r="AT28" s="245">
        <f t="shared" si="106"/>
        <v>105.06402143973793</v>
      </c>
      <c r="AU28" s="239">
        <v>5373.200000000001</v>
      </c>
      <c r="AV28" s="241">
        <v>3956.5</v>
      </c>
      <c r="AW28" s="240">
        <f t="shared" si="107"/>
        <v>97.56849399521587</v>
      </c>
      <c r="AX28" s="243">
        <v>4055.100000000001</v>
      </c>
      <c r="AY28" s="240">
        <f t="shared" si="108"/>
        <v>99.80801890275418</v>
      </c>
      <c r="AZ28" s="243">
        <v>4062.9000000000005</v>
      </c>
      <c r="BA28" s="240">
        <f t="shared" si="109"/>
        <v>100.91904915671033</v>
      </c>
      <c r="BB28" s="243">
        <v>4025.899999999999</v>
      </c>
      <c r="BC28" s="240">
        <f t="shared" si="110"/>
        <v>98.35100405530854</v>
      </c>
      <c r="BD28" s="243">
        <v>4093.3999999999996</v>
      </c>
      <c r="BE28" s="240">
        <f t="shared" si="111"/>
        <v>95.72965388213282</v>
      </c>
      <c r="BF28" s="243">
        <v>4276</v>
      </c>
      <c r="BG28" s="240">
        <f t="shared" si="111"/>
        <v>97.15973642354011</v>
      </c>
      <c r="BH28" s="246">
        <v>4401</v>
      </c>
      <c r="BI28" s="240">
        <f t="shared" si="111"/>
        <v>102.01668984700973</v>
      </c>
      <c r="BJ28" s="239">
        <v>4314</v>
      </c>
      <c r="BK28" s="241">
        <v>3388.0000000000005</v>
      </c>
      <c r="BL28" s="240">
        <f t="shared" si="112"/>
        <v>98.06361978639036</v>
      </c>
      <c r="BM28" s="243">
        <v>3454.9</v>
      </c>
      <c r="BN28" s="240">
        <f t="shared" si="113"/>
        <v>100.1623517815209</v>
      </c>
      <c r="BO28" s="243">
        <v>3449.2999999999997</v>
      </c>
      <c r="BP28" s="240">
        <f t="shared" si="114"/>
        <v>101.10801700131906</v>
      </c>
      <c r="BQ28" s="243">
        <v>3411.5000000000005</v>
      </c>
      <c r="BR28" s="240">
        <f t="shared" si="115"/>
        <v>98.94141531322508</v>
      </c>
      <c r="BS28" s="243">
        <v>3448</v>
      </c>
      <c r="BT28" s="240">
        <f t="shared" si="116"/>
        <v>96.01247493873915</v>
      </c>
      <c r="BU28" s="243">
        <v>3591.2</v>
      </c>
      <c r="BV28" s="240">
        <f t="shared" si="7"/>
        <v>97.49158431968725</v>
      </c>
      <c r="BW28" s="239">
        <v>3683.6000000000004</v>
      </c>
      <c r="BX28" s="240">
        <f t="shared" si="8"/>
        <v>350.8524621392514</v>
      </c>
      <c r="BY28" s="239">
        <v>3618.7999999999997</v>
      </c>
      <c r="BZ28" s="241">
        <v>1049.9</v>
      </c>
      <c r="CA28" s="240">
        <f t="shared" si="117"/>
        <v>103.42823367155947</v>
      </c>
      <c r="CB28" s="243">
        <v>1015.1</v>
      </c>
      <c r="CC28" s="240">
        <f t="shared" si="118"/>
        <v>101.16603547937014</v>
      </c>
      <c r="CD28" s="243">
        <v>1003.4000000000001</v>
      </c>
      <c r="CE28" s="240">
        <f t="shared" si="119"/>
        <v>97.68302180685359</v>
      </c>
      <c r="CF28" s="243">
        <v>1027.2</v>
      </c>
      <c r="CG28" s="240">
        <f t="shared" si="120"/>
        <v>91.63247100802855</v>
      </c>
      <c r="CH28" s="243">
        <v>1121</v>
      </c>
      <c r="CI28" s="240">
        <f t="shared" si="121"/>
        <v>108.68722125266629</v>
      </c>
      <c r="CJ28" s="243">
        <v>1031.3999999999999</v>
      </c>
      <c r="CK28" s="240">
        <f t="shared" si="122"/>
        <v>82.88997830105278</v>
      </c>
      <c r="CL28" s="243">
        <v>1244.3000000000002</v>
      </c>
      <c r="CM28" s="245">
        <f t="shared" si="123"/>
        <v>117.47545317220545</v>
      </c>
      <c r="CN28" s="239">
        <v>1059.2</v>
      </c>
      <c r="CO28" s="241">
        <f t="shared" si="9"/>
        <v>908.1146970048759</v>
      </c>
      <c r="CP28" s="240">
        <f t="shared" si="10"/>
        <v>100.65103268430255</v>
      </c>
      <c r="CQ28" s="243">
        <f t="shared" si="11"/>
        <v>902.2408144119368</v>
      </c>
      <c r="CR28" s="240">
        <f t="shared" si="12"/>
        <v>102.14360455459108</v>
      </c>
      <c r="CS28" s="243">
        <f t="shared" si="13"/>
        <v>883.3062220060291</v>
      </c>
      <c r="CT28" s="240">
        <f t="shared" si="14"/>
        <v>102.1434366518474</v>
      </c>
      <c r="CU28" s="243">
        <f t="shared" si="15"/>
        <v>864.7704159560931</v>
      </c>
      <c r="CV28" s="240">
        <f t="shared" si="92"/>
        <v>98.22625387384214</v>
      </c>
      <c r="CW28" s="243">
        <f t="shared" si="16"/>
        <v>880.3862326530028</v>
      </c>
      <c r="CX28" s="240">
        <f t="shared" si="93"/>
        <v>100.02862317375475</v>
      </c>
      <c r="CY28" s="243">
        <f t="shared" si="17"/>
        <v>880.1343102800961</v>
      </c>
      <c r="CZ28" s="240">
        <f t="shared" si="94"/>
        <v>95.64119415797771</v>
      </c>
      <c r="DA28" s="243">
        <f t="shared" si="18"/>
        <v>920.2460488169068</v>
      </c>
      <c r="DB28" s="245">
        <f t="shared" si="19"/>
        <v>106.35176990267514</v>
      </c>
      <c r="DC28" s="239">
        <f t="shared" si="20"/>
        <v>865.2851284553554</v>
      </c>
      <c r="DD28" s="241">
        <f t="shared" si="21"/>
        <v>717.6725388901789</v>
      </c>
      <c r="DE28" s="240">
        <f t="shared" si="22"/>
        <v>99.45517406070994</v>
      </c>
      <c r="DF28" s="243">
        <f t="shared" si="23"/>
        <v>721.6040247962299</v>
      </c>
      <c r="DG28" s="240">
        <f t="shared" si="24"/>
        <v>101.86909007510651</v>
      </c>
      <c r="DH28" s="243">
        <f t="shared" si="25"/>
        <v>708.3640624101013</v>
      </c>
      <c r="DI28" s="240">
        <f t="shared" si="26"/>
        <v>102.81360938970194</v>
      </c>
      <c r="DJ28" s="243">
        <f t="shared" si="27"/>
        <v>688.978887731815</v>
      </c>
      <c r="DK28" s="240">
        <f t="shared" si="28"/>
        <v>99.69028314107635</v>
      </c>
      <c r="DL28" s="243">
        <f t="shared" si="29"/>
        <v>691.1194010321036</v>
      </c>
      <c r="DM28" s="240">
        <f t="shared" si="30"/>
        <v>97.46490341473826</v>
      </c>
      <c r="DN28" s="243">
        <f t="shared" si="31"/>
        <v>709.0956609182822</v>
      </c>
      <c r="DO28" s="240">
        <f t="shared" si="32"/>
        <v>98.84086189876285</v>
      </c>
      <c r="DP28" s="243">
        <f t="shared" si="33"/>
        <v>717.4114503823015</v>
      </c>
      <c r="DQ28" s="245">
        <f t="shared" si="34"/>
        <v>103.2670877828986</v>
      </c>
      <c r="DR28" s="239">
        <f t="shared" si="35"/>
        <v>694.7145172627861</v>
      </c>
      <c r="DS28" s="241">
        <f t="shared" si="36"/>
        <v>614.5518922684004</v>
      </c>
      <c r="DT28" s="240">
        <f t="shared" si="37"/>
        <v>99.95987408965182</v>
      </c>
      <c r="DU28" s="243">
        <f t="shared" si="38"/>
        <v>614.7985857977594</v>
      </c>
      <c r="DV28" s="240">
        <f t="shared" si="39"/>
        <v>102.23074005414105</v>
      </c>
      <c r="DW28" s="243">
        <f t="shared" si="40"/>
        <v>601.383287915322</v>
      </c>
      <c r="DX28" s="240">
        <f t="shared" si="41"/>
        <v>103.00612474062088</v>
      </c>
      <c r="DY28" s="243">
        <f t="shared" si="42"/>
        <v>583.8325530929949</v>
      </c>
      <c r="DZ28" s="240">
        <f t="shared" si="43"/>
        <v>100.2887342299771</v>
      </c>
      <c r="EA28" s="243">
        <f t="shared" si="44"/>
        <v>582.1516819169134</v>
      </c>
      <c r="EB28" s="240">
        <f t="shared" si="45"/>
        <v>97.75285104483966</v>
      </c>
      <c r="EC28" s="243">
        <f t="shared" si="46"/>
        <v>595.534222986374</v>
      </c>
      <c r="ED28" s="240">
        <f t="shared" si="47"/>
        <v>99.17845165849101</v>
      </c>
      <c r="EE28" s="243">
        <f t="shared" si="48"/>
        <v>600.4673525626554</v>
      </c>
      <c r="EF28" s="245">
        <f t="shared" si="49"/>
        <v>103.03827623077227</v>
      </c>
      <c r="EG28" s="239">
        <f t="shared" si="50"/>
        <v>582.7614499468174</v>
      </c>
      <c r="EH28" s="241">
        <f t="shared" si="51"/>
        <v>190.442158114697</v>
      </c>
      <c r="EI28" s="240">
        <f t="shared" si="124"/>
        <v>105.42822340889167</v>
      </c>
      <c r="EJ28" s="243">
        <f t="shared" si="53"/>
        <v>180.63678961570682</v>
      </c>
      <c r="EK28" s="240">
        <f t="shared" si="125"/>
        <v>103.25515017816862</v>
      </c>
      <c r="EL28" s="243">
        <f t="shared" si="55"/>
        <v>174.94215959592793</v>
      </c>
      <c r="EM28" s="240">
        <f t="shared" si="126"/>
        <v>99.51683187641079</v>
      </c>
      <c r="EN28" s="243">
        <f t="shared" si="57"/>
        <v>175.79152822427798</v>
      </c>
      <c r="EO28" s="240">
        <f t="shared" si="127"/>
        <v>92.88026154333683</v>
      </c>
      <c r="EP28" s="243">
        <f t="shared" si="59"/>
        <v>189.26683162089904</v>
      </c>
      <c r="EQ28" s="240">
        <f t="shared" si="128"/>
        <v>110.65734693713897</v>
      </c>
      <c r="ER28" s="243">
        <f t="shared" si="61"/>
        <v>171.0386493618139</v>
      </c>
      <c r="ES28" s="240">
        <f t="shared" si="129"/>
        <v>84.3241984759111</v>
      </c>
      <c r="ET28" s="239">
        <f t="shared" si="63"/>
        <v>202.83459843460534</v>
      </c>
      <c r="EU28" s="247">
        <f t="shared" si="130"/>
        <v>118.9153260438348</v>
      </c>
      <c r="EV28" s="248">
        <f t="shared" si="65"/>
        <v>170.57061119256912</v>
      </c>
      <c r="EW28" s="249" t="s">
        <v>38</v>
      </c>
      <c r="EX28" s="250">
        <v>25</v>
      </c>
    </row>
    <row r="29" spans="1:154" s="236" customFormat="1" ht="19.5" customHeight="1">
      <c r="A29" s="222">
        <v>26</v>
      </c>
      <c r="B29" s="223" t="s">
        <v>110</v>
      </c>
      <c r="C29" s="224">
        <v>8915</v>
      </c>
      <c r="D29" s="225">
        <f t="shared" si="0"/>
        <v>96.73394097222223</v>
      </c>
      <c r="E29" s="224">
        <v>9216</v>
      </c>
      <c r="F29" s="225">
        <f t="shared" si="1"/>
        <v>97.4001268230818</v>
      </c>
      <c r="G29" s="224">
        <v>9462</v>
      </c>
      <c r="H29" s="225">
        <f t="shared" si="2"/>
        <v>97.8895096213532</v>
      </c>
      <c r="I29" s="224">
        <v>9666</v>
      </c>
      <c r="J29" s="225">
        <f t="shared" si="3"/>
        <v>97.65609213982623</v>
      </c>
      <c r="K29" s="224">
        <v>9898</v>
      </c>
      <c r="L29" s="225">
        <f t="shared" si="4"/>
        <v>97.61341222879685</v>
      </c>
      <c r="M29" s="224">
        <v>10140</v>
      </c>
      <c r="N29" s="225">
        <f t="shared" si="5"/>
        <v>98.11320754716981</v>
      </c>
      <c r="O29" s="224">
        <v>10335</v>
      </c>
      <c r="P29" s="225">
        <f t="shared" si="6"/>
        <v>97.51839969805624</v>
      </c>
      <c r="Q29" s="224">
        <v>10598</v>
      </c>
      <c r="R29" s="226">
        <v>734.6</v>
      </c>
      <c r="S29" s="227">
        <f t="shared" si="95"/>
        <v>89.60722127348134</v>
      </c>
      <c r="T29" s="228">
        <v>819.8</v>
      </c>
      <c r="U29" s="227">
        <f t="shared" si="96"/>
        <v>99.80521061602143</v>
      </c>
      <c r="V29" s="228">
        <v>821.4</v>
      </c>
      <c r="W29" s="227">
        <f t="shared" si="97"/>
        <v>96.52173913043478</v>
      </c>
      <c r="X29" s="228">
        <v>851</v>
      </c>
      <c r="Y29" s="227">
        <f>X29*100/Z29</f>
        <v>96.21254946297343</v>
      </c>
      <c r="Z29" s="228">
        <v>884.5</v>
      </c>
      <c r="AA29" s="227">
        <f>Z29*100/AB29</f>
        <v>94.09574468085107</v>
      </c>
      <c r="AB29" s="228">
        <v>940</v>
      </c>
      <c r="AC29" s="227">
        <f>AB29*100/AD29</f>
        <v>93.9060939060939</v>
      </c>
      <c r="AD29" s="228">
        <v>1001</v>
      </c>
      <c r="AE29" s="229">
        <f t="shared" si="67"/>
        <v>101.93482688391039</v>
      </c>
      <c r="AF29" s="224">
        <v>982</v>
      </c>
      <c r="AG29" s="226">
        <v>3377.3</v>
      </c>
      <c r="AH29" s="225">
        <f t="shared" si="100"/>
        <v>91.07898923977238</v>
      </c>
      <c r="AI29" s="228">
        <v>3708.1000000000004</v>
      </c>
      <c r="AJ29" s="225">
        <f t="shared" si="101"/>
        <v>104.67171004347091</v>
      </c>
      <c r="AK29" s="228">
        <v>3542.6</v>
      </c>
      <c r="AL29" s="225">
        <f t="shared" si="102"/>
        <v>99.10479494209142</v>
      </c>
      <c r="AM29" s="228">
        <v>3574.6000000000004</v>
      </c>
      <c r="AN29" s="225">
        <f t="shared" si="103"/>
        <v>97.80294946510166</v>
      </c>
      <c r="AO29" s="228">
        <v>3654.9</v>
      </c>
      <c r="AP29" s="225">
        <f t="shared" si="104"/>
        <v>99.00048756704047</v>
      </c>
      <c r="AQ29" s="228">
        <v>3691.8</v>
      </c>
      <c r="AR29" s="225">
        <f t="shared" si="105"/>
        <v>97.617599619239</v>
      </c>
      <c r="AS29" s="228">
        <v>3781.9</v>
      </c>
      <c r="AT29" s="230">
        <f t="shared" si="106"/>
        <v>100.85335608949572</v>
      </c>
      <c r="AU29" s="224">
        <v>3749.9</v>
      </c>
      <c r="AV29" s="226">
        <v>2735.2000000000003</v>
      </c>
      <c r="AW29" s="225">
        <f t="shared" si="107"/>
        <v>96.28951629937339</v>
      </c>
      <c r="AX29" s="228">
        <v>2840.5999999999995</v>
      </c>
      <c r="AY29" s="225">
        <f t="shared" si="108"/>
        <v>100.48818451959811</v>
      </c>
      <c r="AZ29" s="228">
        <v>2826.8</v>
      </c>
      <c r="BA29" s="225">
        <f t="shared" si="109"/>
        <v>98.49820551238717</v>
      </c>
      <c r="BB29" s="228">
        <v>2869.9000000000005</v>
      </c>
      <c r="BC29" s="225">
        <f t="shared" si="110"/>
        <v>96.69474393530999</v>
      </c>
      <c r="BD29" s="228">
        <v>2968</v>
      </c>
      <c r="BE29" s="225">
        <f t="shared" si="111"/>
        <v>99.47380768844053</v>
      </c>
      <c r="BF29" s="228">
        <v>2983.7</v>
      </c>
      <c r="BG29" s="225">
        <f t="shared" si="111"/>
        <v>97.29033520281726</v>
      </c>
      <c r="BH29" s="231">
        <v>3066.8</v>
      </c>
      <c r="BI29" s="225">
        <f t="shared" si="111"/>
        <v>100.38953811908736</v>
      </c>
      <c r="BJ29" s="224">
        <v>3054.9</v>
      </c>
      <c r="BK29" s="226">
        <v>1699.4999999999998</v>
      </c>
      <c r="BL29" s="225">
        <f t="shared" si="112"/>
        <v>97.77355885398687</v>
      </c>
      <c r="BM29" s="228">
        <v>1738.2</v>
      </c>
      <c r="BN29" s="225">
        <f t="shared" si="113"/>
        <v>101.47702726370483</v>
      </c>
      <c r="BO29" s="228">
        <v>1712.9</v>
      </c>
      <c r="BP29" s="225">
        <f t="shared" si="114"/>
        <v>99.45999303216817</v>
      </c>
      <c r="BQ29" s="228">
        <v>1722.1999999999998</v>
      </c>
      <c r="BR29" s="225">
        <f t="shared" si="115"/>
        <v>97.12384389803742</v>
      </c>
      <c r="BS29" s="228">
        <v>1773.2</v>
      </c>
      <c r="BT29" s="225">
        <f t="shared" si="116"/>
        <v>103.82948823047194</v>
      </c>
      <c r="BU29" s="228">
        <v>1707.8000000000002</v>
      </c>
      <c r="BV29" s="225">
        <f t="shared" si="7"/>
        <v>99.87134502923978</v>
      </c>
      <c r="BW29" s="224">
        <v>1710</v>
      </c>
      <c r="BX29" s="225">
        <f t="shared" si="8"/>
        <v>266.31365830867463</v>
      </c>
      <c r="BY29" s="224">
        <v>1704.3999999999999</v>
      </c>
      <c r="BZ29" s="226">
        <v>642.1000000000001</v>
      </c>
      <c r="CA29" s="225">
        <f t="shared" si="117"/>
        <v>74.01729106628244</v>
      </c>
      <c r="CB29" s="228">
        <v>867.5</v>
      </c>
      <c r="CC29" s="225">
        <f t="shared" si="118"/>
        <v>121.19307069013692</v>
      </c>
      <c r="CD29" s="228">
        <v>715.8</v>
      </c>
      <c r="CE29" s="225">
        <f t="shared" si="119"/>
        <v>101.57513835674756</v>
      </c>
      <c r="CF29" s="228">
        <v>704.6999999999999</v>
      </c>
      <c r="CG29" s="225">
        <f t="shared" si="120"/>
        <v>102.59135245304994</v>
      </c>
      <c r="CH29" s="228">
        <v>686.9</v>
      </c>
      <c r="CI29" s="225">
        <f t="shared" si="121"/>
        <v>97.00607258861744</v>
      </c>
      <c r="CJ29" s="228">
        <v>708.0999999999999</v>
      </c>
      <c r="CK29" s="225">
        <f t="shared" si="122"/>
        <v>99.02111592784223</v>
      </c>
      <c r="CL29" s="228">
        <v>715.1</v>
      </c>
      <c r="CM29" s="230">
        <f t="shared" si="123"/>
        <v>102.89208633093526</v>
      </c>
      <c r="CN29" s="224">
        <v>695</v>
      </c>
      <c r="CO29" s="226">
        <f t="shared" si="9"/>
        <v>1037.8997994760255</v>
      </c>
      <c r="CP29" s="225">
        <f t="shared" si="10"/>
        <v>94.4120748097787</v>
      </c>
      <c r="CQ29" s="228">
        <f t="shared" si="11"/>
        <v>1099.3295100941107</v>
      </c>
      <c r="CR29" s="225">
        <f t="shared" si="12"/>
        <v>107.17205938989227</v>
      </c>
      <c r="CS29" s="228">
        <f t="shared" si="13"/>
        <v>1025.7613004288241</v>
      </c>
      <c r="CT29" s="225">
        <f t="shared" si="14"/>
        <v>101.24148677977759</v>
      </c>
      <c r="CU29" s="228">
        <f t="shared" si="15"/>
        <v>1013.1827702808037</v>
      </c>
      <c r="CV29" s="225">
        <f t="shared" si="92"/>
        <v>100.15038214417301</v>
      </c>
      <c r="CW29" s="228">
        <f t="shared" si="16"/>
        <v>1011.6614121574304</v>
      </c>
      <c r="CX29" s="225">
        <f t="shared" si="93"/>
        <v>101.69885419727889</v>
      </c>
      <c r="CY29" s="228">
        <f t="shared" si="17"/>
        <v>994.7618585701814</v>
      </c>
      <c r="CZ29" s="225">
        <f t="shared" si="94"/>
        <v>99.22301726745367</v>
      </c>
      <c r="DA29" s="228">
        <f t="shared" si="18"/>
        <v>1002.5515106931495</v>
      </c>
      <c r="DB29" s="230">
        <f t="shared" si="19"/>
        <v>103.41982272244564</v>
      </c>
      <c r="DC29" s="224">
        <f t="shared" si="20"/>
        <v>969.3997575143411</v>
      </c>
      <c r="DD29" s="226">
        <f t="shared" si="21"/>
        <v>840.5719158874915</v>
      </c>
      <c r="DE29" s="225">
        <f t="shared" si="22"/>
        <v>99.81328396521155</v>
      </c>
      <c r="DF29" s="228">
        <f t="shared" si="23"/>
        <v>842.144334395871</v>
      </c>
      <c r="DG29" s="225">
        <f t="shared" si="24"/>
        <v>102.88859974528131</v>
      </c>
      <c r="DH29" s="228">
        <f t="shared" si="25"/>
        <v>818.501113321346</v>
      </c>
      <c r="DI29" s="225">
        <f t="shared" si="26"/>
        <v>100.62181932812668</v>
      </c>
      <c r="DJ29" s="228">
        <f t="shared" si="27"/>
        <v>813.4429677247464</v>
      </c>
      <c r="DK29" s="225">
        <f t="shared" si="28"/>
        <v>99.01557784726862</v>
      </c>
      <c r="DL29" s="228">
        <f t="shared" si="29"/>
        <v>821.5302939295885</v>
      </c>
      <c r="DM29" s="225">
        <f t="shared" si="30"/>
        <v>102.18507517656757</v>
      </c>
      <c r="DN29" s="228">
        <f t="shared" si="31"/>
        <v>803.9630958924779</v>
      </c>
      <c r="DO29" s="225">
        <f t="shared" si="32"/>
        <v>98.89037066511663</v>
      </c>
      <c r="DP29" s="228">
        <f t="shared" si="33"/>
        <v>812.9842071429044</v>
      </c>
      <c r="DQ29" s="230">
        <f t="shared" si="34"/>
        <v>102.94420174030846</v>
      </c>
      <c r="DR29" s="224">
        <f t="shared" si="35"/>
        <v>789.7328780048963</v>
      </c>
      <c r="DS29" s="226">
        <f t="shared" si="36"/>
        <v>522.2842830691692</v>
      </c>
      <c r="DT29" s="225">
        <f t="shared" si="37"/>
        <v>101.35163587114023</v>
      </c>
      <c r="DU29" s="228">
        <f t="shared" si="38"/>
        <v>515.319045992714</v>
      </c>
      <c r="DV29" s="225">
        <f t="shared" si="39"/>
        <v>103.90106350702416</v>
      </c>
      <c r="DW29" s="228">
        <f t="shared" si="40"/>
        <v>495.9709059742937</v>
      </c>
      <c r="DX29" s="225">
        <f t="shared" si="41"/>
        <v>101.60434291364803</v>
      </c>
      <c r="DY29" s="228">
        <f t="shared" si="42"/>
        <v>488.13947490001664</v>
      </c>
      <c r="DZ29" s="225">
        <f t="shared" si="43"/>
        <v>99.4549769193849</v>
      </c>
      <c r="EA29" s="228">
        <f t="shared" si="44"/>
        <v>490.81452735712486</v>
      </c>
      <c r="EB29" s="225">
        <f t="shared" si="45"/>
        <v>106.6594745584293</v>
      </c>
      <c r="EC29" s="228">
        <f t="shared" si="46"/>
        <v>460.169646802686</v>
      </c>
      <c r="ED29" s="225">
        <f t="shared" si="47"/>
        <v>101.51382774225743</v>
      </c>
      <c r="EE29" s="228">
        <f t="shared" si="48"/>
        <v>453.30735431536675</v>
      </c>
      <c r="EF29" s="230">
        <f t="shared" si="49"/>
        <v>102.88167328546724</v>
      </c>
      <c r="EG29" s="224">
        <f t="shared" si="50"/>
        <v>440.61040206603985</v>
      </c>
      <c r="EH29" s="226">
        <f t="shared" si="51"/>
        <v>197.32788358853406</v>
      </c>
      <c r="EI29" s="225">
        <f t="shared" si="124"/>
        <v>76.72599443292292</v>
      </c>
      <c r="EJ29" s="228">
        <f t="shared" si="53"/>
        <v>257.1851756982392</v>
      </c>
      <c r="EK29" s="225">
        <f t="shared" si="125"/>
        <v>124.08807465028082</v>
      </c>
      <c r="EL29" s="228">
        <f t="shared" si="55"/>
        <v>207.26018710747817</v>
      </c>
      <c r="EM29" s="225">
        <f t="shared" si="126"/>
        <v>103.76509061047577</v>
      </c>
      <c r="EN29" s="228">
        <f t="shared" si="57"/>
        <v>199.7398025560572</v>
      </c>
      <c r="EO29" s="225">
        <f t="shared" si="127"/>
        <v>105.05371473001118</v>
      </c>
      <c r="EP29" s="228">
        <f t="shared" si="59"/>
        <v>190.1311182278418</v>
      </c>
      <c r="EQ29" s="225">
        <f t="shared" si="128"/>
        <v>99.65007925602255</v>
      </c>
      <c r="ER29" s="228">
        <f t="shared" si="61"/>
        <v>190.7987626777034</v>
      </c>
      <c r="ES29" s="225">
        <f t="shared" si="129"/>
        <v>100.64961578520956</v>
      </c>
      <c r="ET29" s="224">
        <f t="shared" si="63"/>
        <v>189.56730355024487</v>
      </c>
      <c r="EU29" s="232">
        <f t="shared" si="130"/>
        <v>105.51043356896486</v>
      </c>
      <c r="EV29" s="233">
        <f t="shared" si="65"/>
        <v>179.66687950944478</v>
      </c>
      <c r="EW29" s="234" t="s">
        <v>110</v>
      </c>
      <c r="EX29" s="235">
        <v>26</v>
      </c>
    </row>
    <row r="30" spans="1:154" s="193" customFormat="1" ht="19.5" customHeight="1">
      <c r="A30" s="237">
        <v>27</v>
      </c>
      <c r="B30" s="238" t="s">
        <v>39</v>
      </c>
      <c r="C30" s="239">
        <v>3214</v>
      </c>
      <c r="D30" s="240">
        <f t="shared" si="0"/>
        <v>96.690734055355</v>
      </c>
      <c r="E30" s="239">
        <v>3324</v>
      </c>
      <c r="F30" s="240">
        <f t="shared" si="1"/>
        <v>96.5998256320837</v>
      </c>
      <c r="G30" s="239">
        <v>3441</v>
      </c>
      <c r="H30" s="240">
        <f t="shared" si="2"/>
        <v>96.90228104759223</v>
      </c>
      <c r="I30" s="239">
        <v>3551</v>
      </c>
      <c r="J30" s="240">
        <f t="shared" si="3"/>
        <v>98.72115651932165</v>
      </c>
      <c r="K30" s="239">
        <v>3597</v>
      </c>
      <c r="L30" s="240">
        <f t="shared" si="4"/>
        <v>98.92739273927393</v>
      </c>
      <c r="M30" s="239">
        <v>3636</v>
      </c>
      <c r="N30" s="240">
        <f t="shared" si="5"/>
        <v>98.40324763193505</v>
      </c>
      <c r="O30" s="239">
        <v>3695</v>
      </c>
      <c r="P30" s="240">
        <f t="shared" si="6"/>
        <v>98.48081023454158</v>
      </c>
      <c r="Q30" s="239">
        <v>3752</v>
      </c>
      <c r="R30" s="241">
        <v>227.6</v>
      </c>
      <c r="S30" s="242">
        <f t="shared" si="95"/>
        <v>119.85255397577671</v>
      </c>
      <c r="T30" s="243">
        <v>189.9</v>
      </c>
      <c r="U30" s="242">
        <f t="shared" si="96"/>
        <v>98.49585062240664</v>
      </c>
      <c r="V30" s="243">
        <v>192.8</v>
      </c>
      <c r="W30" s="242">
        <f t="shared" si="97"/>
        <v>132.145305003427</v>
      </c>
      <c r="X30" s="243">
        <v>145.9</v>
      </c>
      <c r="Y30" s="242" t="s">
        <v>103</v>
      </c>
      <c r="Z30" s="243">
        <v>0</v>
      </c>
      <c r="AA30" s="242" t="s">
        <v>103</v>
      </c>
      <c r="AB30" s="243">
        <v>0</v>
      </c>
      <c r="AC30" s="242" t="s">
        <v>103</v>
      </c>
      <c r="AD30" s="243">
        <v>155</v>
      </c>
      <c r="AE30" s="244">
        <f t="shared" si="67"/>
        <v>100.64935064935065</v>
      </c>
      <c r="AF30" s="239">
        <v>154</v>
      </c>
      <c r="AG30" s="241">
        <v>1143.4</v>
      </c>
      <c r="AH30" s="240">
        <f t="shared" si="100"/>
        <v>102.7036737626875</v>
      </c>
      <c r="AI30" s="243">
        <v>1113.3000000000002</v>
      </c>
      <c r="AJ30" s="240">
        <f t="shared" si="101"/>
        <v>98.03628038041566</v>
      </c>
      <c r="AK30" s="243">
        <v>1135.6</v>
      </c>
      <c r="AL30" s="240">
        <f t="shared" si="102"/>
        <v>104.83751846381091</v>
      </c>
      <c r="AM30" s="243">
        <v>1083.2</v>
      </c>
      <c r="AN30" s="240">
        <f t="shared" si="103"/>
        <v>113.82934005884826</v>
      </c>
      <c r="AO30" s="243">
        <v>951.5999999999999</v>
      </c>
      <c r="AP30" s="240">
        <f t="shared" si="104"/>
        <v>89.59608323133415</v>
      </c>
      <c r="AQ30" s="243">
        <v>1062.1</v>
      </c>
      <c r="AR30" s="240">
        <f t="shared" si="105"/>
        <v>91.66307068266161</v>
      </c>
      <c r="AS30" s="243">
        <v>1158.6999999999998</v>
      </c>
      <c r="AT30" s="245">
        <f t="shared" si="106"/>
        <v>102.94980008884939</v>
      </c>
      <c r="AU30" s="239">
        <v>1125.5</v>
      </c>
      <c r="AV30" s="241">
        <v>940.9000000000001</v>
      </c>
      <c r="AW30" s="240">
        <f t="shared" si="107"/>
        <v>104.90578659828299</v>
      </c>
      <c r="AX30" s="243">
        <v>896.9000000000001</v>
      </c>
      <c r="AY30" s="240">
        <f t="shared" si="108"/>
        <v>99.25852146967685</v>
      </c>
      <c r="AZ30" s="243">
        <v>903.6000000000001</v>
      </c>
      <c r="BA30" s="240">
        <f t="shared" si="109"/>
        <v>105.84514466440204</v>
      </c>
      <c r="BB30" s="243">
        <v>853.6999999999999</v>
      </c>
      <c r="BC30" s="240">
        <f t="shared" si="110"/>
        <v>119.24849839363038</v>
      </c>
      <c r="BD30" s="243">
        <v>715.9000000000001</v>
      </c>
      <c r="BE30" s="240">
        <f t="shared" si="111"/>
        <v>94.62067142479515</v>
      </c>
      <c r="BF30" s="243">
        <v>756.6</v>
      </c>
      <c r="BG30" s="240">
        <f t="shared" si="111"/>
        <v>83.88956647078389</v>
      </c>
      <c r="BH30" s="246">
        <v>901.9000000000001</v>
      </c>
      <c r="BI30" s="240">
        <f t="shared" si="111"/>
        <v>103.07428571428572</v>
      </c>
      <c r="BJ30" s="239">
        <v>875.0000000000001</v>
      </c>
      <c r="BK30" s="241">
        <v>617.3</v>
      </c>
      <c r="BL30" s="240">
        <f t="shared" si="112"/>
        <v>99.61271583024042</v>
      </c>
      <c r="BM30" s="243">
        <v>619.7</v>
      </c>
      <c r="BN30" s="240">
        <f t="shared" si="113"/>
        <v>100.40505508749192</v>
      </c>
      <c r="BO30" s="243">
        <v>617.1999999999999</v>
      </c>
      <c r="BP30" s="240">
        <f t="shared" si="114"/>
        <v>101.24671916010497</v>
      </c>
      <c r="BQ30" s="243">
        <v>609.6</v>
      </c>
      <c r="BR30" s="240">
        <f t="shared" si="115"/>
        <v>99.26722032242306</v>
      </c>
      <c r="BS30" s="243">
        <v>614.1</v>
      </c>
      <c r="BT30" s="240">
        <f t="shared" si="116"/>
        <v>94.90032452480297</v>
      </c>
      <c r="BU30" s="243">
        <v>647.1</v>
      </c>
      <c r="BV30" s="240">
        <f t="shared" si="7"/>
        <v>102.56776034236805</v>
      </c>
      <c r="BW30" s="239">
        <v>630.9</v>
      </c>
      <c r="BX30" s="240">
        <f t="shared" si="8"/>
        <v>311.55555555555554</v>
      </c>
      <c r="BY30" s="239">
        <v>609.1</v>
      </c>
      <c r="BZ30" s="241">
        <v>202.5</v>
      </c>
      <c r="CA30" s="240">
        <f t="shared" si="117"/>
        <v>93.57670979667284</v>
      </c>
      <c r="CB30" s="243">
        <v>216.39999999999998</v>
      </c>
      <c r="CC30" s="240">
        <f t="shared" si="118"/>
        <v>93.2758620689655</v>
      </c>
      <c r="CD30" s="243">
        <v>232</v>
      </c>
      <c r="CE30" s="240">
        <f t="shared" si="119"/>
        <v>101.08932461873638</v>
      </c>
      <c r="CF30" s="243">
        <v>229.5</v>
      </c>
      <c r="CG30" s="240">
        <f t="shared" si="120"/>
        <v>97.36953754773018</v>
      </c>
      <c r="CH30" s="243">
        <v>235.69999999999996</v>
      </c>
      <c r="CI30" s="240">
        <f t="shared" si="121"/>
        <v>77.15220949263501</v>
      </c>
      <c r="CJ30" s="243">
        <v>305.5</v>
      </c>
      <c r="CK30" s="240">
        <f t="shared" si="122"/>
        <v>118.96417445482865</v>
      </c>
      <c r="CL30" s="243">
        <v>256.8</v>
      </c>
      <c r="CM30" s="245">
        <f t="shared" si="123"/>
        <v>102.51497005988023</v>
      </c>
      <c r="CN30" s="239">
        <v>250.50000000000003</v>
      </c>
      <c r="CO30" s="241">
        <f t="shared" si="9"/>
        <v>974.6741567286957</v>
      </c>
      <c r="CP30" s="240">
        <f t="shared" si="10"/>
        <v>106.50974438961856</v>
      </c>
      <c r="CQ30" s="243">
        <f t="shared" si="11"/>
        <v>915.1032727703143</v>
      </c>
      <c r="CR30" s="240">
        <f t="shared" si="12"/>
        <v>101.20972895253328</v>
      </c>
      <c r="CS30" s="243">
        <f t="shared" si="13"/>
        <v>904.1653230782704</v>
      </c>
      <c r="CT30" s="240">
        <f t="shared" si="14"/>
        <v>108.18890673205246</v>
      </c>
      <c r="CU30" s="243">
        <f t="shared" si="15"/>
        <v>835.7283111452302</v>
      </c>
      <c r="CV30" s="240">
        <f t="shared" si="92"/>
        <v>115.3038964211989</v>
      </c>
      <c r="CW30" s="243">
        <f t="shared" si="16"/>
        <v>724.8049173397922</v>
      </c>
      <c r="CX30" s="240">
        <f t="shared" si="93"/>
        <v>90.81564717802272</v>
      </c>
      <c r="CY30" s="243">
        <f t="shared" si="17"/>
        <v>798.105766860839</v>
      </c>
      <c r="CZ30" s="240">
        <f t="shared" si="94"/>
        <v>92.8959433089706</v>
      </c>
      <c r="DA30" s="243">
        <f t="shared" si="18"/>
        <v>859.1395258309079</v>
      </c>
      <c r="DB30" s="245">
        <f t="shared" si="19"/>
        <v>104.53792961660702</v>
      </c>
      <c r="DC30" s="239">
        <f t="shared" si="20"/>
        <v>821.8447878026695</v>
      </c>
      <c r="DD30" s="241">
        <f t="shared" si="21"/>
        <v>802.0560731730187</v>
      </c>
      <c r="DE30" s="240">
        <f t="shared" si="22"/>
        <v>108.7934647926328</v>
      </c>
      <c r="DF30" s="243">
        <f t="shared" si="23"/>
        <v>737.2281733115018</v>
      </c>
      <c r="DG30" s="240">
        <f t="shared" si="24"/>
        <v>102.47153416259187</v>
      </c>
      <c r="DH30" s="243">
        <f t="shared" si="25"/>
        <v>719.4467998710156</v>
      </c>
      <c r="DI30" s="240">
        <f t="shared" si="26"/>
        <v>109.22874417416206</v>
      </c>
      <c r="DJ30" s="243">
        <f t="shared" si="27"/>
        <v>658.6606898307634</v>
      </c>
      <c r="DK30" s="240">
        <f t="shared" si="28"/>
        <v>120.79325506107813</v>
      </c>
      <c r="DL30" s="243">
        <f t="shared" si="29"/>
        <v>545.2793614160964</v>
      </c>
      <c r="DM30" s="240">
        <f t="shared" si="30"/>
        <v>95.90862905998773</v>
      </c>
      <c r="DN30" s="243">
        <f t="shared" si="31"/>
        <v>568.5404606034374</v>
      </c>
      <c r="DO30" s="240">
        <f t="shared" si="32"/>
        <v>85.01788509860748</v>
      </c>
      <c r="DP30" s="243">
        <f t="shared" si="33"/>
        <v>668.7304205979943</v>
      </c>
      <c r="DQ30" s="245">
        <f t="shared" si="34"/>
        <v>104.66433558863328</v>
      </c>
      <c r="DR30" s="239">
        <f t="shared" si="35"/>
        <v>638.928644448988</v>
      </c>
      <c r="DS30" s="241">
        <f t="shared" si="36"/>
        <v>526.2081134761445</v>
      </c>
      <c r="DT30" s="240">
        <f t="shared" si="37"/>
        <v>103.30423939410387</v>
      </c>
      <c r="DU30" s="243">
        <f t="shared" si="38"/>
        <v>509.377075483485</v>
      </c>
      <c r="DV30" s="240">
        <f t="shared" si="39"/>
        <v>103.65518123940623</v>
      </c>
      <c r="DW30" s="243">
        <f t="shared" si="40"/>
        <v>491.4149677737834</v>
      </c>
      <c r="DX30" s="240">
        <f t="shared" si="41"/>
        <v>104.4833187263972</v>
      </c>
      <c r="DY30" s="243">
        <f t="shared" si="42"/>
        <v>470.3286359620867</v>
      </c>
      <c r="DZ30" s="240">
        <f t="shared" si="43"/>
        <v>100.55313756681379</v>
      </c>
      <c r="EA30" s="243">
        <f t="shared" si="44"/>
        <v>467.7413826590652</v>
      </c>
      <c r="EB30" s="240">
        <f t="shared" si="45"/>
        <v>96.1920887420028</v>
      </c>
      <c r="EC30" s="243">
        <f t="shared" si="46"/>
        <v>486.25764215765844</v>
      </c>
      <c r="ED30" s="240">
        <f t="shared" si="47"/>
        <v>103.94730155919797</v>
      </c>
      <c r="EE30" s="243">
        <f t="shared" si="48"/>
        <v>467.79246297291786</v>
      </c>
      <c r="EF30" s="245">
        <f t="shared" si="49"/>
        <v>105.17688757053875</v>
      </c>
      <c r="EG30" s="239">
        <f t="shared" si="50"/>
        <v>444.7673569530041</v>
      </c>
      <c r="EH30" s="241">
        <f t="shared" si="51"/>
        <v>172.61808355567678</v>
      </c>
      <c r="EI30" s="240">
        <f t="shared" si="124"/>
        <v>97.04454647158018</v>
      </c>
      <c r="EJ30" s="243">
        <f t="shared" si="53"/>
        <v>177.87509945881254</v>
      </c>
      <c r="EK30" s="240">
        <f t="shared" si="125"/>
        <v>96.29521521197736</v>
      </c>
      <c r="EL30" s="243">
        <f t="shared" si="55"/>
        <v>184.718523207255</v>
      </c>
      <c r="EM30" s="240">
        <f t="shared" si="126"/>
        <v>104.32089268268903</v>
      </c>
      <c r="EN30" s="243">
        <f t="shared" si="57"/>
        <v>177.0676213144667</v>
      </c>
      <c r="EO30" s="240">
        <f t="shared" si="127"/>
        <v>98.63087202455237</v>
      </c>
      <c r="EP30" s="243">
        <f t="shared" si="59"/>
        <v>179.5255559236959</v>
      </c>
      <c r="EQ30" s="240">
        <f t="shared" si="128"/>
        <v>78.20238992141158</v>
      </c>
      <c r="ER30" s="243">
        <f t="shared" si="61"/>
        <v>229.56530625740166</v>
      </c>
      <c r="ES30" s="240">
        <f t="shared" si="129"/>
        <v>120.56424821522631</v>
      </c>
      <c r="ET30" s="239">
        <f t="shared" si="63"/>
        <v>190.4091052329138</v>
      </c>
      <c r="EU30" s="247">
        <f t="shared" si="130"/>
        <v>104.09639179016796</v>
      </c>
      <c r="EV30" s="248">
        <f t="shared" si="65"/>
        <v>182.91614335368172</v>
      </c>
      <c r="EW30" s="249" t="s">
        <v>39</v>
      </c>
      <c r="EX30" s="250">
        <v>27</v>
      </c>
    </row>
    <row r="31" spans="1:154" s="236" customFormat="1" ht="19.5" customHeight="1">
      <c r="A31" s="222">
        <v>28</v>
      </c>
      <c r="B31" s="223" t="s">
        <v>52</v>
      </c>
      <c r="C31" s="224">
        <v>2572</v>
      </c>
      <c r="D31" s="225">
        <f t="shared" si="0"/>
        <v>97.57207890743551</v>
      </c>
      <c r="E31" s="224">
        <v>2636</v>
      </c>
      <c r="F31" s="225">
        <f t="shared" si="1"/>
        <v>96.34502923976608</v>
      </c>
      <c r="G31" s="224">
        <v>2736</v>
      </c>
      <c r="H31" s="225">
        <f t="shared" si="2"/>
        <v>98.24057450628366</v>
      </c>
      <c r="I31" s="224">
        <v>2785</v>
      </c>
      <c r="J31" s="225">
        <f t="shared" si="3"/>
        <v>98.58407079646018</v>
      </c>
      <c r="K31" s="224">
        <v>2825</v>
      </c>
      <c r="L31" s="225">
        <f t="shared" si="4"/>
        <v>98.50069735006973</v>
      </c>
      <c r="M31" s="224">
        <v>2868</v>
      </c>
      <c r="N31" s="225">
        <f t="shared" si="5"/>
        <v>98.4552008238929</v>
      </c>
      <c r="O31" s="224">
        <v>2913</v>
      </c>
      <c r="P31" s="225">
        <f t="shared" si="6"/>
        <v>98.64544530985438</v>
      </c>
      <c r="Q31" s="224">
        <v>2953</v>
      </c>
      <c r="R31" s="226">
        <v>0</v>
      </c>
      <c r="S31" s="227" t="s">
        <v>103</v>
      </c>
      <c r="T31" s="228">
        <v>0</v>
      </c>
      <c r="U31" s="227">
        <f t="shared" si="96"/>
        <v>0</v>
      </c>
      <c r="V31" s="228">
        <v>14.3</v>
      </c>
      <c r="W31" s="227">
        <f t="shared" si="97"/>
        <v>90.50632911392405</v>
      </c>
      <c r="X31" s="228">
        <v>15.8</v>
      </c>
      <c r="Y31" s="227">
        <f>X31*100/Z31</f>
        <v>112.85714285714286</v>
      </c>
      <c r="Z31" s="228">
        <v>14</v>
      </c>
      <c r="AA31" s="227">
        <f>Z31*100/AB31</f>
        <v>73.6842105263158</v>
      </c>
      <c r="AB31" s="228">
        <v>19</v>
      </c>
      <c r="AC31" s="227">
        <f>AB31*100/AD31</f>
        <v>107.95454545454544</v>
      </c>
      <c r="AD31" s="228">
        <v>17.6</v>
      </c>
      <c r="AE31" s="229">
        <f t="shared" si="67"/>
        <v>92.63157894736844</v>
      </c>
      <c r="AF31" s="224">
        <v>19</v>
      </c>
      <c r="AG31" s="226">
        <v>906.8999999999999</v>
      </c>
      <c r="AH31" s="225">
        <f t="shared" si="100"/>
        <v>100.76666666666665</v>
      </c>
      <c r="AI31" s="228">
        <v>900</v>
      </c>
      <c r="AJ31" s="225">
        <f t="shared" si="101"/>
        <v>88.58267716535434</v>
      </c>
      <c r="AK31" s="228">
        <v>1015.9999999999999</v>
      </c>
      <c r="AL31" s="225">
        <f t="shared" si="102"/>
        <v>103.89610389610387</v>
      </c>
      <c r="AM31" s="228">
        <v>977.9000000000001</v>
      </c>
      <c r="AN31" s="225">
        <f t="shared" si="103"/>
        <v>95.00631497133976</v>
      </c>
      <c r="AO31" s="228">
        <v>1029.3</v>
      </c>
      <c r="AP31" s="225">
        <f t="shared" si="104"/>
        <v>102.12322651056654</v>
      </c>
      <c r="AQ31" s="228">
        <v>1007.8999999999999</v>
      </c>
      <c r="AR31" s="225">
        <f t="shared" si="105"/>
        <v>102.58524173027988</v>
      </c>
      <c r="AS31" s="228">
        <v>982.5000000000001</v>
      </c>
      <c r="AT31" s="230">
        <f t="shared" si="106"/>
        <v>98.14204375187296</v>
      </c>
      <c r="AU31" s="224">
        <v>1001.0999999999999</v>
      </c>
      <c r="AV31" s="226">
        <v>769.4999999999999</v>
      </c>
      <c r="AW31" s="225">
        <f t="shared" si="107"/>
        <v>101.59757063638763</v>
      </c>
      <c r="AX31" s="228">
        <v>757.4</v>
      </c>
      <c r="AY31" s="225">
        <f t="shared" si="108"/>
        <v>90.08087535680306</v>
      </c>
      <c r="AZ31" s="228">
        <v>840.7999999999998</v>
      </c>
      <c r="BA31" s="225">
        <f t="shared" si="109"/>
        <v>101.70557638804885</v>
      </c>
      <c r="BB31" s="228">
        <v>826.6999999999999</v>
      </c>
      <c r="BC31" s="225">
        <f t="shared" si="110"/>
        <v>98.9112227805695</v>
      </c>
      <c r="BD31" s="228">
        <v>835.8000000000001</v>
      </c>
      <c r="BE31" s="225">
        <f t="shared" si="111"/>
        <v>101.4197306152166</v>
      </c>
      <c r="BF31" s="228">
        <v>824.1</v>
      </c>
      <c r="BG31" s="225">
        <f t="shared" si="111"/>
        <v>99.90301854770276</v>
      </c>
      <c r="BH31" s="231">
        <v>824.9</v>
      </c>
      <c r="BI31" s="225">
        <f t="shared" si="111"/>
        <v>100.03638127577007</v>
      </c>
      <c r="BJ31" s="224">
        <v>824.6</v>
      </c>
      <c r="BK31" s="226">
        <v>680.9000000000001</v>
      </c>
      <c r="BL31" s="225">
        <f t="shared" si="112"/>
        <v>101.8092105263158</v>
      </c>
      <c r="BM31" s="228">
        <v>668.8000000000001</v>
      </c>
      <c r="BN31" s="225">
        <f t="shared" si="113"/>
        <v>89.97712901923855</v>
      </c>
      <c r="BO31" s="228">
        <v>743.2999999999998</v>
      </c>
      <c r="BP31" s="225">
        <f t="shared" si="114"/>
        <v>101.73829728989867</v>
      </c>
      <c r="BQ31" s="228">
        <v>730.6000000000001</v>
      </c>
      <c r="BR31" s="225">
        <f t="shared" si="115"/>
        <v>96.44884488448845</v>
      </c>
      <c r="BS31" s="228">
        <v>757.5000000000001</v>
      </c>
      <c r="BT31" s="225">
        <f t="shared" si="116"/>
        <v>101.93782801776344</v>
      </c>
      <c r="BU31" s="228">
        <v>743.1</v>
      </c>
      <c r="BV31" s="225">
        <f t="shared" si="7"/>
        <v>101.08828730784926</v>
      </c>
      <c r="BW31" s="224">
        <v>735.1000000000001</v>
      </c>
      <c r="BX31" s="225">
        <f t="shared" si="8"/>
        <v>535.0072780203785</v>
      </c>
      <c r="BY31" s="224">
        <v>744.3</v>
      </c>
      <c r="BZ31" s="226">
        <v>137.4</v>
      </c>
      <c r="CA31" s="225">
        <f t="shared" si="117"/>
        <v>96.35343618513325</v>
      </c>
      <c r="CB31" s="228">
        <v>142.6</v>
      </c>
      <c r="CC31" s="225">
        <f t="shared" si="118"/>
        <v>81.39269406392694</v>
      </c>
      <c r="CD31" s="228">
        <v>175.20000000000002</v>
      </c>
      <c r="CE31" s="225">
        <f t="shared" si="119"/>
        <v>115.87301587301589</v>
      </c>
      <c r="CF31" s="228">
        <v>151.2</v>
      </c>
      <c r="CG31" s="225">
        <f t="shared" si="120"/>
        <v>78.13953488372093</v>
      </c>
      <c r="CH31" s="228">
        <v>193.5</v>
      </c>
      <c r="CI31" s="225">
        <f t="shared" si="121"/>
        <v>105.27747551686615</v>
      </c>
      <c r="CJ31" s="228">
        <v>183.8</v>
      </c>
      <c r="CK31" s="225">
        <f t="shared" si="122"/>
        <v>116.6243654822335</v>
      </c>
      <c r="CL31" s="228">
        <v>157.6</v>
      </c>
      <c r="CM31" s="230">
        <f t="shared" si="123"/>
        <v>89.29178470254958</v>
      </c>
      <c r="CN31" s="224">
        <v>176.5</v>
      </c>
      <c r="CO31" s="226">
        <f t="shared" si="9"/>
        <v>966.0410319776729</v>
      </c>
      <c r="CP31" s="225">
        <f t="shared" si="10"/>
        <v>103.55702251858791</v>
      </c>
      <c r="CQ31" s="228">
        <f t="shared" si="11"/>
        <v>932.8590263439389</v>
      </c>
      <c r="CR31" s="225">
        <f t="shared" si="12"/>
        <v>91.69196240827867</v>
      </c>
      <c r="CS31" s="228">
        <f t="shared" si="13"/>
        <v>1017.3836417527837</v>
      </c>
      <c r="CT31" s="225">
        <f t="shared" si="14"/>
        <v>105.75681628313205</v>
      </c>
      <c r="CU31" s="228">
        <f t="shared" si="15"/>
        <v>962.0029020437275</v>
      </c>
      <c r="CV31" s="225">
        <f t="shared" si="92"/>
        <v>96.37085809480604</v>
      </c>
      <c r="CW31" s="228">
        <f t="shared" si="16"/>
        <v>998.2300884955752</v>
      </c>
      <c r="CX31" s="225">
        <f t="shared" si="93"/>
        <v>103.96171694937428</v>
      </c>
      <c r="CY31" s="228">
        <f t="shared" si="17"/>
        <v>960.1900755272043</v>
      </c>
      <c r="CZ31" s="225">
        <f t="shared" si="94"/>
        <v>103.91015744060277</v>
      </c>
      <c r="DA31" s="228">
        <f t="shared" si="18"/>
        <v>924.0579546576754</v>
      </c>
      <c r="DB31" s="230">
        <f t="shared" si="19"/>
        <v>99.48968595924507</v>
      </c>
      <c r="DC31" s="224">
        <f t="shared" si="20"/>
        <v>928.7977399347772</v>
      </c>
      <c r="DD31" s="226">
        <f t="shared" si="21"/>
        <v>819.6808623958754</v>
      </c>
      <c r="DE31" s="225">
        <f t="shared" si="22"/>
        <v>104.41093526522882</v>
      </c>
      <c r="DF31" s="228">
        <f t="shared" si="23"/>
        <v>785.0526961698881</v>
      </c>
      <c r="DG31" s="225">
        <f t="shared" si="24"/>
        <v>93.24274791901728</v>
      </c>
      <c r="DH31" s="228">
        <f t="shared" si="25"/>
        <v>841.9450452615555</v>
      </c>
      <c r="DI31" s="225">
        <f t="shared" si="26"/>
        <v>103.52705783651903</v>
      </c>
      <c r="DJ31" s="228">
        <f t="shared" si="27"/>
        <v>813.2608642187845</v>
      </c>
      <c r="DK31" s="225">
        <f t="shared" si="28"/>
        <v>100.3318507558739</v>
      </c>
      <c r="DL31" s="228">
        <f t="shared" si="29"/>
        <v>810.5709783004002</v>
      </c>
      <c r="DM31" s="225">
        <f t="shared" si="30"/>
        <v>103.24555625169158</v>
      </c>
      <c r="DN31" s="228">
        <f t="shared" si="31"/>
        <v>785.0904268696985</v>
      </c>
      <c r="DO31" s="225">
        <f t="shared" si="32"/>
        <v>101.19329263147927</v>
      </c>
      <c r="DP31" s="228">
        <f t="shared" si="33"/>
        <v>775.8324751115689</v>
      </c>
      <c r="DQ31" s="230">
        <f t="shared" si="34"/>
        <v>101.41003567021937</v>
      </c>
      <c r="DR31" s="224">
        <f t="shared" si="35"/>
        <v>765.045066776763</v>
      </c>
      <c r="DS31" s="226">
        <f t="shared" si="36"/>
        <v>725.3030528984428</v>
      </c>
      <c r="DT31" s="225">
        <f t="shared" si="37"/>
        <v>104.62843573013575</v>
      </c>
      <c r="DU31" s="228">
        <f t="shared" si="38"/>
        <v>693.2179075764739</v>
      </c>
      <c r="DV31" s="225">
        <f t="shared" si="39"/>
        <v>93.1353600460339</v>
      </c>
      <c r="DW31" s="228">
        <f t="shared" si="40"/>
        <v>744.3122646799646</v>
      </c>
      <c r="DX31" s="225">
        <f t="shared" si="41"/>
        <v>103.56036474867244</v>
      </c>
      <c r="DY31" s="228">
        <f t="shared" si="42"/>
        <v>718.7231007599421</v>
      </c>
      <c r="DZ31" s="225">
        <f t="shared" si="43"/>
        <v>97.83410657044162</v>
      </c>
      <c r="EA31" s="228">
        <f t="shared" si="44"/>
        <v>734.6345011516547</v>
      </c>
      <c r="EB31" s="225">
        <f t="shared" si="45"/>
        <v>103.7729807892448</v>
      </c>
      <c r="EC31" s="228">
        <f t="shared" si="46"/>
        <v>707.9246404645952</v>
      </c>
      <c r="ED31" s="225">
        <f t="shared" si="47"/>
        <v>102.3938694532415</v>
      </c>
      <c r="EE31" s="228">
        <f t="shared" si="48"/>
        <v>691.3740483143586</v>
      </c>
      <c r="EF31" s="230">
        <f t="shared" si="49"/>
        <v>100.1201210674983</v>
      </c>
      <c r="EG31" s="224">
        <f t="shared" si="50"/>
        <v>690.544558818754</v>
      </c>
      <c r="EH31" s="226">
        <f t="shared" si="51"/>
        <v>146.36016958179766</v>
      </c>
      <c r="EI31" s="225">
        <f t="shared" si="124"/>
        <v>99.02158412934672</v>
      </c>
      <c r="EJ31" s="228">
        <f t="shared" si="53"/>
        <v>147.80633017405077</v>
      </c>
      <c r="EK31" s="225">
        <f t="shared" si="125"/>
        <v>84.24960819920894</v>
      </c>
      <c r="EL31" s="228">
        <f t="shared" si="55"/>
        <v>175.43859649122808</v>
      </c>
      <c r="EM31" s="225">
        <f t="shared" si="126"/>
        <v>117.94822704910425</v>
      </c>
      <c r="EN31" s="228">
        <f t="shared" si="57"/>
        <v>148.74203782494283</v>
      </c>
      <c r="EO31" s="225">
        <f t="shared" si="127"/>
        <v>79.26182622854996</v>
      </c>
      <c r="EP31" s="228">
        <f t="shared" si="59"/>
        <v>187.65911019517515</v>
      </c>
      <c r="EQ31" s="225">
        <f t="shared" si="128"/>
        <v>107.17275085013765</v>
      </c>
      <c r="ER31" s="228">
        <f t="shared" si="61"/>
        <v>175.09964865750587</v>
      </c>
      <c r="ES31" s="225">
        <f t="shared" si="129"/>
        <v>118.1306002137372</v>
      </c>
      <c r="ET31" s="224">
        <f t="shared" si="63"/>
        <v>148.2254795461065</v>
      </c>
      <c r="EU31" s="232">
        <f t="shared" si="130"/>
        <v>90.51789915091965</v>
      </c>
      <c r="EV31" s="233">
        <f t="shared" si="65"/>
        <v>163.75267315801437</v>
      </c>
      <c r="EW31" s="234" t="s">
        <v>52</v>
      </c>
      <c r="EX31" s="235">
        <v>28</v>
      </c>
    </row>
    <row r="32" spans="1:154" s="193" customFormat="1" ht="19.5" customHeight="1">
      <c r="A32" s="237">
        <v>29</v>
      </c>
      <c r="B32" s="238" t="s">
        <v>40</v>
      </c>
      <c r="C32" s="239">
        <v>8827</v>
      </c>
      <c r="D32" s="240">
        <f t="shared" si="0"/>
        <v>97.6654127019252</v>
      </c>
      <c r="E32" s="239">
        <v>9038</v>
      </c>
      <c r="F32" s="240">
        <f t="shared" si="1"/>
        <v>97.96228051159765</v>
      </c>
      <c r="G32" s="239">
        <v>9226</v>
      </c>
      <c r="H32" s="240">
        <f t="shared" si="2"/>
        <v>97.72269886664549</v>
      </c>
      <c r="I32" s="239">
        <v>9441</v>
      </c>
      <c r="J32" s="240">
        <f t="shared" si="3"/>
        <v>98.05774823431658</v>
      </c>
      <c r="K32" s="239">
        <v>9628</v>
      </c>
      <c r="L32" s="240">
        <f t="shared" si="4"/>
        <v>98.03482333774565</v>
      </c>
      <c r="M32" s="239">
        <v>9821</v>
      </c>
      <c r="N32" s="240">
        <f t="shared" si="5"/>
        <v>98.15110933439937</v>
      </c>
      <c r="O32" s="239">
        <v>10006</v>
      </c>
      <c r="P32" s="240">
        <f t="shared" si="6"/>
        <v>97.93481452481159</v>
      </c>
      <c r="Q32" s="239">
        <v>10217</v>
      </c>
      <c r="R32" s="241">
        <v>0</v>
      </c>
      <c r="S32" s="242" t="s">
        <v>109</v>
      </c>
      <c r="T32" s="243">
        <v>0</v>
      </c>
      <c r="U32" s="242" t="s">
        <v>109</v>
      </c>
      <c r="V32" s="243">
        <v>0</v>
      </c>
      <c r="W32" s="242" t="s">
        <v>109</v>
      </c>
      <c r="X32" s="243">
        <v>7.5</v>
      </c>
      <c r="Y32" s="242" t="s">
        <v>109</v>
      </c>
      <c r="Z32" s="243">
        <v>10.1</v>
      </c>
      <c r="AA32" s="242" t="s">
        <v>109</v>
      </c>
      <c r="AB32" s="243">
        <v>13.6</v>
      </c>
      <c r="AC32" s="242" t="s">
        <v>109</v>
      </c>
      <c r="AD32" s="243">
        <v>0</v>
      </c>
      <c r="AE32" s="244" t="s">
        <v>109</v>
      </c>
      <c r="AF32" s="239">
        <v>0</v>
      </c>
      <c r="AG32" s="241">
        <v>2027.0000000000005</v>
      </c>
      <c r="AH32" s="240">
        <f t="shared" si="100"/>
        <v>95.88004351733599</v>
      </c>
      <c r="AI32" s="243">
        <v>2114.1000000000004</v>
      </c>
      <c r="AJ32" s="240">
        <f t="shared" si="101"/>
        <v>96.61807047209909</v>
      </c>
      <c r="AK32" s="243">
        <v>2188.1</v>
      </c>
      <c r="AL32" s="240">
        <f t="shared" si="102"/>
        <v>98.5364315950644</v>
      </c>
      <c r="AM32" s="243">
        <v>2220.6</v>
      </c>
      <c r="AN32" s="240">
        <f t="shared" si="103"/>
        <v>106.411730879816</v>
      </c>
      <c r="AO32" s="243">
        <v>2086.7999999999997</v>
      </c>
      <c r="AP32" s="240">
        <f t="shared" si="104"/>
        <v>98.17925194071984</v>
      </c>
      <c r="AQ32" s="243">
        <v>2125.4999999999995</v>
      </c>
      <c r="AR32" s="240">
        <f t="shared" si="105"/>
        <v>99.02627655609389</v>
      </c>
      <c r="AS32" s="243">
        <v>2146.4</v>
      </c>
      <c r="AT32" s="245">
        <f t="shared" si="106"/>
        <v>102.19005903637402</v>
      </c>
      <c r="AU32" s="239">
        <v>2100.4</v>
      </c>
      <c r="AV32" s="241">
        <v>1699</v>
      </c>
      <c r="AW32" s="240">
        <f t="shared" si="107"/>
        <v>100.37811650714877</v>
      </c>
      <c r="AX32" s="243">
        <v>1692.6</v>
      </c>
      <c r="AY32" s="240">
        <f t="shared" si="108"/>
        <v>94.08560311284047</v>
      </c>
      <c r="AZ32" s="243">
        <v>1798.9999999999998</v>
      </c>
      <c r="BA32" s="240">
        <f t="shared" si="109"/>
        <v>96.85060565275907</v>
      </c>
      <c r="BB32" s="243">
        <v>1857.5</v>
      </c>
      <c r="BC32" s="240">
        <f t="shared" si="110"/>
        <v>106.96803915922835</v>
      </c>
      <c r="BD32" s="243">
        <v>1736.4999999999995</v>
      </c>
      <c r="BE32" s="240">
        <f t="shared" si="111"/>
        <v>98.17945383615083</v>
      </c>
      <c r="BF32" s="243">
        <v>1768.6999999999998</v>
      </c>
      <c r="BG32" s="240">
        <f t="shared" si="111"/>
        <v>100.15855937482301</v>
      </c>
      <c r="BH32" s="246">
        <v>1765.9</v>
      </c>
      <c r="BI32" s="240">
        <f t="shared" si="111"/>
        <v>101.43021252153935</v>
      </c>
      <c r="BJ32" s="239">
        <v>1741</v>
      </c>
      <c r="BK32" s="241">
        <v>1438.8</v>
      </c>
      <c r="BL32" s="240">
        <f t="shared" si="112"/>
        <v>99.22074339700713</v>
      </c>
      <c r="BM32" s="243">
        <v>1450.0999999999997</v>
      </c>
      <c r="BN32" s="240">
        <f t="shared" si="113"/>
        <v>96.93829801457314</v>
      </c>
      <c r="BO32" s="243">
        <v>1495.9</v>
      </c>
      <c r="BP32" s="240">
        <f t="shared" si="114"/>
        <v>100.72044169135468</v>
      </c>
      <c r="BQ32" s="243">
        <v>1485.2000000000003</v>
      </c>
      <c r="BR32" s="240">
        <f t="shared" si="115"/>
        <v>107.25014442518778</v>
      </c>
      <c r="BS32" s="243">
        <v>1384.8</v>
      </c>
      <c r="BT32" s="240">
        <f t="shared" si="116"/>
        <v>99.5399654974123</v>
      </c>
      <c r="BU32" s="243">
        <v>1391.2</v>
      </c>
      <c r="BV32" s="240">
        <f t="shared" si="7"/>
        <v>101.21498726809749</v>
      </c>
      <c r="BW32" s="239">
        <v>1374.5</v>
      </c>
      <c r="BX32" s="240">
        <f t="shared" si="8"/>
        <v>419.05487804878044</v>
      </c>
      <c r="BY32" s="239">
        <v>1359.3</v>
      </c>
      <c r="BZ32" s="241">
        <v>328.00000000000006</v>
      </c>
      <c r="CA32" s="240">
        <f t="shared" si="117"/>
        <v>77.8173190984579</v>
      </c>
      <c r="CB32" s="243">
        <v>421.50000000000006</v>
      </c>
      <c r="CC32" s="240">
        <f t="shared" si="118"/>
        <v>108.32690824980726</v>
      </c>
      <c r="CD32" s="243">
        <v>389.1</v>
      </c>
      <c r="CE32" s="240">
        <f t="shared" si="119"/>
        <v>107.16056182869733</v>
      </c>
      <c r="CF32" s="243">
        <v>363.1</v>
      </c>
      <c r="CG32" s="240">
        <f t="shared" si="120"/>
        <v>103.65401084784472</v>
      </c>
      <c r="CH32" s="243">
        <v>350.29999999999995</v>
      </c>
      <c r="CI32" s="240">
        <f t="shared" si="121"/>
        <v>98.17825112107622</v>
      </c>
      <c r="CJ32" s="243">
        <v>356.8</v>
      </c>
      <c r="CK32" s="240">
        <f t="shared" si="122"/>
        <v>93.77135348226018</v>
      </c>
      <c r="CL32" s="243">
        <v>380.5</v>
      </c>
      <c r="CM32" s="245">
        <f t="shared" si="123"/>
        <v>105.87089593767391</v>
      </c>
      <c r="CN32" s="239">
        <v>359.4</v>
      </c>
      <c r="CO32" s="241">
        <f t="shared" si="9"/>
        <v>629.1406658586436</v>
      </c>
      <c r="CP32" s="240">
        <f t="shared" si="10"/>
        <v>98.44091772948931</v>
      </c>
      <c r="CQ32" s="243">
        <f t="shared" si="11"/>
        <v>639.1048360474356</v>
      </c>
      <c r="CR32" s="240">
        <f t="shared" si="12"/>
        <v>98.35835402136004</v>
      </c>
      <c r="CS32" s="243">
        <f t="shared" si="13"/>
        <v>649.7717884834104</v>
      </c>
      <c r="CT32" s="240">
        <f t="shared" si="14"/>
        <v>100.83269571742932</v>
      </c>
      <c r="CU32" s="243">
        <f t="shared" si="15"/>
        <v>644.4058485794255</v>
      </c>
      <c r="CV32" s="240">
        <f t="shared" si="92"/>
        <v>108.51945184947235</v>
      </c>
      <c r="CW32" s="243">
        <f t="shared" si="16"/>
        <v>593.8159819248652</v>
      </c>
      <c r="CX32" s="240">
        <f t="shared" si="93"/>
        <v>100.42170000494855</v>
      </c>
      <c r="CY32" s="243">
        <f t="shared" si="17"/>
        <v>591.3223754383797</v>
      </c>
      <c r="CZ32" s="240">
        <f t="shared" si="94"/>
        <v>100.61599265525045</v>
      </c>
      <c r="DA32" s="243">
        <f t="shared" si="18"/>
        <v>587.702173216618</v>
      </c>
      <c r="DB32" s="245">
        <f t="shared" si="19"/>
        <v>104.34497633166434</v>
      </c>
      <c r="DC32" s="239">
        <f t="shared" si="20"/>
        <v>563.2299645634928</v>
      </c>
      <c r="DD32" s="241">
        <f t="shared" si="21"/>
        <v>527.3359601844279</v>
      </c>
      <c r="DE32" s="240">
        <f t="shared" si="22"/>
        <v>103.05913041366836</v>
      </c>
      <c r="DF32" s="243">
        <f t="shared" si="23"/>
        <v>511.68291258402587</v>
      </c>
      <c r="DG32" s="240">
        <f t="shared" si="24"/>
        <v>95.78027188980442</v>
      </c>
      <c r="DH32" s="243">
        <f t="shared" si="25"/>
        <v>534.2257883468102</v>
      </c>
      <c r="DI32" s="240">
        <f t="shared" si="26"/>
        <v>99.10758378145441</v>
      </c>
      <c r="DJ32" s="243">
        <f t="shared" si="27"/>
        <v>539.0362351329744</v>
      </c>
      <c r="DK32" s="240">
        <f t="shared" si="28"/>
        <v>109.08677905148296</v>
      </c>
      <c r="DL32" s="243">
        <f t="shared" si="29"/>
        <v>494.13525618771723</v>
      </c>
      <c r="DM32" s="240">
        <f t="shared" si="30"/>
        <v>100.421906511741</v>
      </c>
      <c r="DN32" s="243">
        <f t="shared" si="31"/>
        <v>492.0592262704598</v>
      </c>
      <c r="DO32" s="240">
        <f t="shared" si="32"/>
        <v>101.7664525506943</v>
      </c>
      <c r="DP32" s="243">
        <f t="shared" si="33"/>
        <v>483.5181083130944</v>
      </c>
      <c r="DQ32" s="245">
        <f t="shared" si="34"/>
        <v>103.56910666925522</v>
      </c>
      <c r="DR32" s="239">
        <f t="shared" si="35"/>
        <v>466.855536233594</v>
      </c>
      <c r="DS32" s="241">
        <f t="shared" si="36"/>
        <v>446.57503208555323</v>
      </c>
      <c r="DT32" s="240">
        <f t="shared" si="37"/>
        <v>101.8708448545658</v>
      </c>
      <c r="DU32" s="243">
        <f t="shared" si="38"/>
        <v>438.37373953568226</v>
      </c>
      <c r="DV32" s="240">
        <f t="shared" si="39"/>
        <v>98.6843494985637</v>
      </c>
      <c r="DW32" s="243">
        <f t="shared" si="40"/>
        <v>444.2180971584177</v>
      </c>
      <c r="DX32" s="240">
        <f t="shared" si="41"/>
        <v>103.0676013449035</v>
      </c>
      <c r="DY32" s="243">
        <f t="shared" si="42"/>
        <v>430.99683252731825</v>
      </c>
      <c r="DZ32" s="240">
        <f t="shared" si="43"/>
        <v>109.37447203958351</v>
      </c>
      <c r="EA32" s="243">
        <f t="shared" si="44"/>
        <v>394.05614901742064</v>
      </c>
      <c r="EB32" s="240">
        <f t="shared" si="45"/>
        <v>101.81349272980393</v>
      </c>
      <c r="EC32" s="243">
        <f t="shared" si="46"/>
        <v>387.03725650899736</v>
      </c>
      <c r="ED32" s="240">
        <f t="shared" si="47"/>
        <v>102.83983978534704</v>
      </c>
      <c r="EE32" s="243">
        <f t="shared" si="48"/>
        <v>376.3495327461058</v>
      </c>
      <c r="EF32" s="245">
        <f t="shared" si="49"/>
        <v>103.25053772268387</v>
      </c>
      <c r="EG32" s="239">
        <f t="shared" si="50"/>
        <v>364.5012811041495</v>
      </c>
      <c r="EH32" s="241">
        <f t="shared" si="51"/>
        <v>101.80470567421565</v>
      </c>
      <c r="EI32" s="240">
        <f t="shared" si="124"/>
        <v>79.89575334220244</v>
      </c>
      <c r="EJ32" s="243">
        <f t="shared" si="53"/>
        <v>127.42192346340954</v>
      </c>
      <c r="EK32" s="240">
        <f t="shared" si="125"/>
        <v>110.27809124744203</v>
      </c>
      <c r="EL32" s="243">
        <f t="shared" si="55"/>
        <v>115.54600013660027</v>
      </c>
      <c r="EM32" s="240">
        <f t="shared" si="126"/>
        <v>109.65780015442569</v>
      </c>
      <c r="EN32" s="243">
        <f t="shared" si="57"/>
        <v>105.36961344645115</v>
      </c>
      <c r="EO32" s="240">
        <f t="shared" si="127"/>
        <v>105.70710903961965</v>
      </c>
      <c r="EP32" s="243">
        <f t="shared" si="59"/>
        <v>99.68072573714791</v>
      </c>
      <c r="EQ32" s="240">
        <f t="shared" si="128"/>
        <v>100.42067632623817</v>
      </c>
      <c r="ER32" s="243">
        <f t="shared" si="61"/>
        <v>99.26314916791999</v>
      </c>
      <c r="ES32" s="240">
        <f t="shared" si="129"/>
        <v>95.27670979226957</v>
      </c>
      <c r="ET32" s="239">
        <f t="shared" si="63"/>
        <v>104.18406490352363</v>
      </c>
      <c r="EU32" s="247">
        <f t="shared" si="130"/>
        <v>108.10343232012936</v>
      </c>
      <c r="EV32" s="248">
        <f t="shared" si="65"/>
        <v>96.37442832989872</v>
      </c>
      <c r="EW32" s="249" t="s">
        <v>40</v>
      </c>
      <c r="EX32" s="250">
        <v>29</v>
      </c>
    </row>
    <row r="33" spans="1:154" s="236" customFormat="1" ht="19.5" customHeight="1">
      <c r="A33" s="222">
        <v>30</v>
      </c>
      <c r="B33" s="223" t="s">
        <v>53</v>
      </c>
      <c r="C33" s="224">
        <v>4200</v>
      </c>
      <c r="D33" s="225">
        <f t="shared" si="0"/>
        <v>99.38476100331283</v>
      </c>
      <c r="E33" s="224">
        <v>4226</v>
      </c>
      <c r="F33" s="225">
        <f t="shared" si="1"/>
        <v>99.24847346171912</v>
      </c>
      <c r="G33" s="224">
        <v>4258</v>
      </c>
      <c r="H33" s="225">
        <f t="shared" si="2"/>
        <v>98.72478553211222</v>
      </c>
      <c r="I33" s="224">
        <v>4313</v>
      </c>
      <c r="J33" s="225">
        <f t="shared" si="3"/>
        <v>97.93369663941871</v>
      </c>
      <c r="K33" s="224">
        <v>4404</v>
      </c>
      <c r="L33" s="225">
        <f t="shared" si="4"/>
        <v>98.96629213483146</v>
      </c>
      <c r="M33" s="224">
        <v>4450</v>
      </c>
      <c r="N33" s="225">
        <f t="shared" si="5"/>
        <v>99.02091677792612</v>
      </c>
      <c r="O33" s="224">
        <v>4494</v>
      </c>
      <c r="P33" s="225">
        <f t="shared" si="6"/>
        <v>98.12227074235808</v>
      </c>
      <c r="Q33" s="224">
        <v>4580</v>
      </c>
      <c r="R33" s="226">
        <v>18.1</v>
      </c>
      <c r="S33" s="227">
        <f>R33*100/T33</f>
        <v>84.97652582159625</v>
      </c>
      <c r="T33" s="228">
        <v>21.3</v>
      </c>
      <c r="U33" s="227">
        <f>T33*100/V33</f>
        <v>94.24778761061947</v>
      </c>
      <c r="V33" s="228">
        <v>22.6</v>
      </c>
      <c r="W33" s="227">
        <f t="shared" si="97"/>
        <v>90.4</v>
      </c>
      <c r="X33" s="228">
        <v>25</v>
      </c>
      <c r="Y33" s="227">
        <f>X33*100/Z33</f>
        <v>100</v>
      </c>
      <c r="Z33" s="228">
        <v>25</v>
      </c>
      <c r="AA33" s="227">
        <f>Z33*100/AB33</f>
        <v>89.28571428571429</v>
      </c>
      <c r="AB33" s="228">
        <v>28</v>
      </c>
      <c r="AC33" s="227">
        <f>AB33*100/AD33</f>
        <v>64.22018348623853</v>
      </c>
      <c r="AD33" s="228">
        <v>43.6</v>
      </c>
      <c r="AE33" s="229">
        <f t="shared" si="67"/>
        <v>94.78260869565217</v>
      </c>
      <c r="AF33" s="224">
        <v>46</v>
      </c>
      <c r="AG33" s="226">
        <v>1289.1</v>
      </c>
      <c r="AH33" s="225">
        <f t="shared" si="100"/>
        <v>99.7832649585881</v>
      </c>
      <c r="AI33" s="228">
        <v>1291.9</v>
      </c>
      <c r="AJ33" s="225">
        <f t="shared" si="101"/>
        <v>98.39299314546842</v>
      </c>
      <c r="AK33" s="228">
        <v>1312.9999999999998</v>
      </c>
      <c r="AL33" s="225">
        <f t="shared" si="102"/>
        <v>101.8066216949678</v>
      </c>
      <c r="AM33" s="228">
        <v>1289.7</v>
      </c>
      <c r="AN33" s="225">
        <f t="shared" si="103"/>
        <v>98.60091743119266</v>
      </c>
      <c r="AO33" s="228">
        <v>1308</v>
      </c>
      <c r="AP33" s="225">
        <f t="shared" si="104"/>
        <v>98.8288628636192</v>
      </c>
      <c r="AQ33" s="228">
        <v>1323.5</v>
      </c>
      <c r="AR33" s="225">
        <f t="shared" si="105"/>
        <v>96.28255492506912</v>
      </c>
      <c r="AS33" s="228">
        <v>1374.6</v>
      </c>
      <c r="AT33" s="230">
        <f t="shared" si="106"/>
        <v>78.719505211316</v>
      </c>
      <c r="AU33" s="224">
        <v>1746.1999999999998</v>
      </c>
      <c r="AV33" s="226">
        <v>1002.4999999999999</v>
      </c>
      <c r="AW33" s="225">
        <f t="shared" si="107"/>
        <v>101.2830874924227</v>
      </c>
      <c r="AX33" s="228">
        <v>989.8000000000001</v>
      </c>
      <c r="AY33" s="225">
        <f t="shared" si="108"/>
        <v>100.09101021336839</v>
      </c>
      <c r="AZ33" s="228">
        <v>988.9</v>
      </c>
      <c r="BA33" s="225">
        <f t="shared" si="109"/>
        <v>102.09580838323355</v>
      </c>
      <c r="BB33" s="228">
        <v>968.5999999999999</v>
      </c>
      <c r="BC33" s="225">
        <f t="shared" si="110"/>
        <v>97.62144728885305</v>
      </c>
      <c r="BD33" s="228">
        <v>992.1999999999999</v>
      </c>
      <c r="BE33" s="225">
        <f t="shared" si="111"/>
        <v>98.92323030907278</v>
      </c>
      <c r="BF33" s="228">
        <v>1003</v>
      </c>
      <c r="BG33" s="225">
        <f t="shared" si="111"/>
        <v>91.99302944143815</v>
      </c>
      <c r="BH33" s="231">
        <v>1090.2999999999997</v>
      </c>
      <c r="BI33" s="225">
        <f t="shared" si="111"/>
        <v>103.99656619610832</v>
      </c>
      <c r="BJ33" s="224">
        <v>1048.4</v>
      </c>
      <c r="BK33" s="226">
        <v>858.0999999999999</v>
      </c>
      <c r="BL33" s="225">
        <f t="shared" si="112"/>
        <v>101.80329813738282</v>
      </c>
      <c r="BM33" s="228">
        <v>842.9</v>
      </c>
      <c r="BN33" s="225">
        <f t="shared" si="113"/>
        <v>100.3094133047721</v>
      </c>
      <c r="BO33" s="228">
        <v>840.3000000000001</v>
      </c>
      <c r="BP33" s="225">
        <f t="shared" si="114"/>
        <v>101.66969147005443</v>
      </c>
      <c r="BQ33" s="228">
        <v>826.5000000000001</v>
      </c>
      <c r="BR33" s="225">
        <f t="shared" si="115"/>
        <v>96.11582742179327</v>
      </c>
      <c r="BS33" s="228">
        <v>859.8999999999999</v>
      </c>
      <c r="BT33" s="225">
        <f t="shared" si="116"/>
        <v>99.3989134204138</v>
      </c>
      <c r="BU33" s="228">
        <v>865.1</v>
      </c>
      <c r="BV33" s="225">
        <f t="shared" si="7"/>
        <v>94.26827939413751</v>
      </c>
      <c r="BW33" s="224">
        <v>917.7</v>
      </c>
      <c r="BX33" s="225">
        <f t="shared" si="8"/>
        <v>320.2023726448011</v>
      </c>
      <c r="BY33" s="224">
        <v>902.0999999999999</v>
      </c>
      <c r="BZ33" s="226">
        <v>286.6</v>
      </c>
      <c r="CA33" s="225">
        <f t="shared" si="117"/>
        <v>94.86924859318108</v>
      </c>
      <c r="CB33" s="228">
        <v>302.09999999999997</v>
      </c>
      <c r="CC33" s="225">
        <f t="shared" si="118"/>
        <v>93.21197161369948</v>
      </c>
      <c r="CD33" s="228">
        <v>324.09999999999997</v>
      </c>
      <c r="CE33" s="225">
        <f t="shared" si="119"/>
        <v>100.93428838368108</v>
      </c>
      <c r="CF33" s="228">
        <v>321.1</v>
      </c>
      <c r="CG33" s="225">
        <f t="shared" si="120"/>
        <v>101.67827739075366</v>
      </c>
      <c r="CH33" s="228">
        <v>315.79999999999995</v>
      </c>
      <c r="CI33" s="225">
        <f t="shared" si="121"/>
        <v>98.53354134165366</v>
      </c>
      <c r="CJ33" s="228">
        <v>320.5</v>
      </c>
      <c r="CK33" s="225">
        <f t="shared" si="122"/>
        <v>112.7330284910306</v>
      </c>
      <c r="CL33" s="228">
        <v>284.3</v>
      </c>
      <c r="CM33" s="230">
        <f t="shared" si="123"/>
        <v>40.742333046718265</v>
      </c>
      <c r="CN33" s="224">
        <v>697.7999999999998</v>
      </c>
      <c r="CO33" s="226">
        <f t="shared" si="9"/>
        <v>840.9001956947161</v>
      </c>
      <c r="CP33" s="225">
        <f t="shared" si="10"/>
        <v>100.67604203763051</v>
      </c>
      <c r="CQ33" s="228">
        <f t="shared" si="11"/>
        <v>835.2535307063481</v>
      </c>
      <c r="CR33" s="225">
        <f t="shared" si="12"/>
        <v>98.86717287264929</v>
      </c>
      <c r="CS33" s="228">
        <f t="shared" si="13"/>
        <v>844.8239253106159</v>
      </c>
      <c r="CT33" s="225">
        <f t="shared" si="14"/>
        <v>103.12164381643875</v>
      </c>
      <c r="CU33" s="228">
        <f t="shared" si="15"/>
        <v>819.2498626325636</v>
      </c>
      <c r="CV33" s="225">
        <f t="shared" si="92"/>
        <v>100.6812984852707</v>
      </c>
      <c r="CW33" s="228">
        <f t="shared" si="16"/>
        <v>813.7060953305214</v>
      </c>
      <c r="CX33" s="225">
        <f t="shared" si="93"/>
        <v>100.13472742461808</v>
      </c>
      <c r="CY33" s="228">
        <f t="shared" si="17"/>
        <v>812.6112850739853</v>
      </c>
      <c r="CZ33" s="225">
        <f t="shared" si="94"/>
        <v>96.96889400696267</v>
      </c>
      <c r="DA33" s="228">
        <f t="shared" si="18"/>
        <v>838.0123269382008</v>
      </c>
      <c r="DB33" s="230">
        <f t="shared" si="19"/>
        <v>80.22593098972571</v>
      </c>
      <c r="DC33" s="224">
        <f t="shared" si="20"/>
        <v>1044.5654124543876</v>
      </c>
      <c r="DD33" s="226">
        <f t="shared" si="21"/>
        <v>653.9465101108937</v>
      </c>
      <c r="DE33" s="225">
        <f t="shared" si="22"/>
        <v>102.18928372728641</v>
      </c>
      <c r="DF33" s="228">
        <f t="shared" si="23"/>
        <v>639.9364847845371</v>
      </c>
      <c r="DG33" s="225">
        <f t="shared" si="24"/>
        <v>100.57337309713661</v>
      </c>
      <c r="DH33" s="228">
        <f t="shared" si="25"/>
        <v>636.2881795427785</v>
      </c>
      <c r="DI33" s="225">
        <f t="shared" si="26"/>
        <v>103.41456588935799</v>
      </c>
      <c r="DJ33" s="228">
        <f t="shared" si="27"/>
        <v>615.2790702844856</v>
      </c>
      <c r="DK33" s="225">
        <f t="shared" si="28"/>
        <v>99.68116249944558</v>
      </c>
      <c r="DL33" s="228">
        <f t="shared" si="29"/>
        <v>617.247085464024</v>
      </c>
      <c r="DM33" s="225">
        <f t="shared" si="30"/>
        <v>100.23034178417308</v>
      </c>
      <c r="DN33" s="228">
        <f t="shared" si="31"/>
        <v>615.8285749370664</v>
      </c>
      <c r="DO33" s="225">
        <f t="shared" si="32"/>
        <v>92.6487911359277</v>
      </c>
      <c r="DP33" s="228">
        <f t="shared" si="33"/>
        <v>664.6914302784228</v>
      </c>
      <c r="DQ33" s="230">
        <f t="shared" si="34"/>
        <v>105.98670965246464</v>
      </c>
      <c r="DR33" s="224">
        <f t="shared" si="35"/>
        <v>627.146019022552</v>
      </c>
      <c r="DS33" s="226">
        <f t="shared" si="36"/>
        <v>559.7521200260925</v>
      </c>
      <c r="DT33" s="225">
        <f t="shared" si="37"/>
        <v>102.71414878138303</v>
      </c>
      <c r="DU33" s="228">
        <f t="shared" si="38"/>
        <v>544.9610658970361</v>
      </c>
      <c r="DV33" s="225">
        <f t="shared" si="39"/>
        <v>100.7928287260736</v>
      </c>
      <c r="DW33" s="228">
        <f t="shared" si="40"/>
        <v>540.6744435936868</v>
      </c>
      <c r="DX33" s="225">
        <f t="shared" si="41"/>
        <v>102.98294488265498</v>
      </c>
      <c r="DY33" s="228">
        <f t="shared" si="42"/>
        <v>525.0135779373604</v>
      </c>
      <c r="DZ33" s="225">
        <f t="shared" si="43"/>
        <v>98.14377555427252</v>
      </c>
      <c r="EA33" s="228">
        <f t="shared" si="44"/>
        <v>534.943326739079</v>
      </c>
      <c r="EB33" s="225">
        <f t="shared" si="45"/>
        <v>100.71231028319706</v>
      </c>
      <c r="EC33" s="228">
        <f t="shared" si="46"/>
        <v>531.1598207159085</v>
      </c>
      <c r="ED33" s="225">
        <f t="shared" si="47"/>
        <v>94.94025994535382</v>
      </c>
      <c r="EE33" s="228">
        <f t="shared" si="48"/>
        <v>559.4674177442068</v>
      </c>
      <c r="EF33" s="230">
        <f t="shared" si="49"/>
        <v>103.67605390122945</v>
      </c>
      <c r="EG33" s="224">
        <f t="shared" si="50"/>
        <v>539.630316444338</v>
      </c>
      <c r="EH33" s="226">
        <f t="shared" si="51"/>
        <v>186.9536855838226</v>
      </c>
      <c r="EI33" s="225">
        <f t="shared" si="124"/>
        <v>95.71805916963515</v>
      </c>
      <c r="EJ33" s="228">
        <f t="shared" si="53"/>
        <v>195.3170459218111</v>
      </c>
      <c r="EK33" s="225">
        <f t="shared" si="125"/>
        <v>93.66118273998802</v>
      </c>
      <c r="EL33" s="228">
        <f t="shared" si="55"/>
        <v>208.53574576783745</v>
      </c>
      <c r="EM33" s="225">
        <f t="shared" si="126"/>
        <v>102.23804269582351</v>
      </c>
      <c r="EN33" s="228">
        <f t="shared" si="57"/>
        <v>203.97079234807796</v>
      </c>
      <c r="EO33" s="225">
        <f t="shared" si="127"/>
        <v>103.82358767189406</v>
      </c>
      <c r="EP33" s="228">
        <f t="shared" si="59"/>
        <v>196.45900986649744</v>
      </c>
      <c r="EQ33" s="225">
        <f t="shared" si="128"/>
        <v>99.83550370345222</v>
      </c>
      <c r="ER33" s="228">
        <f t="shared" si="61"/>
        <v>196.78271013691904</v>
      </c>
      <c r="ES33" s="225">
        <f t="shared" si="129"/>
        <v>113.5366328753745</v>
      </c>
      <c r="ET33" s="224">
        <f t="shared" si="63"/>
        <v>173.32089665977773</v>
      </c>
      <c r="EU33" s="232">
        <f t="shared" si="130"/>
        <v>41.522003861586484</v>
      </c>
      <c r="EV33" s="233">
        <f t="shared" si="65"/>
        <v>417.4193934318358</v>
      </c>
      <c r="EW33" s="234" t="s">
        <v>53</v>
      </c>
      <c r="EX33" s="235">
        <v>30</v>
      </c>
    </row>
    <row r="34" spans="1:154" s="193" customFormat="1" ht="19.5" customHeight="1">
      <c r="A34" s="237">
        <v>31</v>
      </c>
      <c r="B34" s="238" t="s">
        <v>42</v>
      </c>
      <c r="C34" s="239">
        <v>5617</v>
      </c>
      <c r="D34" s="240">
        <f t="shared" si="0"/>
        <v>98.1993006993007</v>
      </c>
      <c r="E34" s="239">
        <v>5720</v>
      </c>
      <c r="F34" s="240">
        <f t="shared" si="1"/>
        <v>98.29867674858222</v>
      </c>
      <c r="G34" s="239">
        <v>5819</v>
      </c>
      <c r="H34" s="240">
        <f t="shared" si="2"/>
        <v>97.42173112338858</v>
      </c>
      <c r="I34" s="239">
        <v>5973</v>
      </c>
      <c r="J34" s="240">
        <f t="shared" si="3"/>
        <v>98.04661851608667</v>
      </c>
      <c r="K34" s="239">
        <v>6092</v>
      </c>
      <c r="L34" s="240">
        <f t="shared" si="4"/>
        <v>98.70382372002592</v>
      </c>
      <c r="M34" s="239">
        <v>6172</v>
      </c>
      <c r="N34" s="240">
        <f t="shared" si="5"/>
        <v>98.54702219383682</v>
      </c>
      <c r="O34" s="239">
        <v>6263</v>
      </c>
      <c r="P34" s="240">
        <f t="shared" si="6"/>
        <v>98.12000626664577</v>
      </c>
      <c r="Q34" s="239">
        <v>6383</v>
      </c>
      <c r="R34" s="241">
        <v>0</v>
      </c>
      <c r="S34" s="242" t="s">
        <v>109</v>
      </c>
      <c r="T34" s="243">
        <v>0</v>
      </c>
      <c r="U34" s="242" t="s">
        <v>109</v>
      </c>
      <c r="V34" s="243">
        <v>0</v>
      </c>
      <c r="W34" s="242" t="s">
        <v>109</v>
      </c>
      <c r="X34" s="243">
        <v>0</v>
      </c>
      <c r="Y34" s="242" t="s">
        <v>109</v>
      </c>
      <c r="Z34" s="243">
        <v>0</v>
      </c>
      <c r="AA34" s="242" t="s">
        <v>109</v>
      </c>
      <c r="AB34" s="243">
        <v>0</v>
      </c>
      <c r="AC34" s="242" t="s">
        <v>109</v>
      </c>
      <c r="AD34" s="243">
        <v>0</v>
      </c>
      <c r="AE34" s="244" t="s">
        <v>109</v>
      </c>
      <c r="AF34" s="239">
        <v>0</v>
      </c>
      <c r="AG34" s="241">
        <v>1327.2000000000003</v>
      </c>
      <c r="AH34" s="240">
        <f t="shared" si="100"/>
        <v>92.14107192446545</v>
      </c>
      <c r="AI34" s="243">
        <v>1440.3999999999999</v>
      </c>
      <c r="AJ34" s="240">
        <f t="shared" si="101"/>
        <v>102.70231729055259</v>
      </c>
      <c r="AK34" s="243">
        <v>1402.5</v>
      </c>
      <c r="AL34" s="240">
        <f t="shared" si="102"/>
        <v>97.48383957739625</v>
      </c>
      <c r="AM34" s="243">
        <v>1438.7</v>
      </c>
      <c r="AN34" s="240">
        <f t="shared" si="103"/>
        <v>91.759678550928</v>
      </c>
      <c r="AO34" s="243">
        <v>1567.8999999999999</v>
      </c>
      <c r="AP34" s="240">
        <f t="shared" si="104"/>
        <v>100.16610234459849</v>
      </c>
      <c r="AQ34" s="243">
        <v>1565.3</v>
      </c>
      <c r="AR34" s="240">
        <f t="shared" si="105"/>
        <v>100.54599177800617</v>
      </c>
      <c r="AS34" s="243">
        <v>1556.8</v>
      </c>
      <c r="AT34" s="245">
        <f t="shared" si="106"/>
        <v>101.36736554238831</v>
      </c>
      <c r="AU34" s="239">
        <v>1535.8000000000002</v>
      </c>
      <c r="AV34" s="241">
        <v>1155.9</v>
      </c>
      <c r="AW34" s="240">
        <f t="shared" si="107"/>
        <v>96.42946525402519</v>
      </c>
      <c r="AX34" s="243">
        <v>1198.7000000000003</v>
      </c>
      <c r="AY34" s="240">
        <f t="shared" si="108"/>
        <v>101.12198414037461</v>
      </c>
      <c r="AZ34" s="243">
        <v>1185.3999999999996</v>
      </c>
      <c r="BA34" s="240">
        <f t="shared" si="109"/>
        <v>100.4831736882258</v>
      </c>
      <c r="BB34" s="243">
        <v>1179.6999999999998</v>
      </c>
      <c r="BC34" s="240">
        <f t="shared" si="110"/>
        <v>96.79986871256256</v>
      </c>
      <c r="BD34" s="243">
        <v>1218.7</v>
      </c>
      <c r="BE34" s="240">
        <f t="shared" si="111"/>
        <v>99.33164887113864</v>
      </c>
      <c r="BF34" s="243">
        <v>1226.9</v>
      </c>
      <c r="BG34" s="240">
        <f t="shared" si="111"/>
        <v>101.9866999168745</v>
      </c>
      <c r="BH34" s="246">
        <v>1203</v>
      </c>
      <c r="BI34" s="240">
        <f t="shared" si="111"/>
        <v>99.99168813897431</v>
      </c>
      <c r="BJ34" s="239">
        <v>1203.1000000000001</v>
      </c>
      <c r="BK34" s="241">
        <v>1035</v>
      </c>
      <c r="BL34" s="240">
        <f t="shared" si="112"/>
        <v>96.39564124057001</v>
      </c>
      <c r="BM34" s="243">
        <v>1073.6999999999998</v>
      </c>
      <c r="BN34" s="240">
        <f t="shared" si="113"/>
        <v>101.15884680610512</v>
      </c>
      <c r="BO34" s="243">
        <v>1061.4</v>
      </c>
      <c r="BP34" s="240">
        <f t="shared" si="114"/>
        <v>100.88394639292845</v>
      </c>
      <c r="BQ34" s="243">
        <v>1052.1</v>
      </c>
      <c r="BR34" s="240">
        <f t="shared" si="115"/>
        <v>96.86953319215539</v>
      </c>
      <c r="BS34" s="243">
        <v>1086.1000000000001</v>
      </c>
      <c r="BT34" s="240">
        <f t="shared" si="116"/>
        <v>99.48703856370798</v>
      </c>
      <c r="BU34" s="243">
        <v>1091.7</v>
      </c>
      <c r="BV34" s="240">
        <f t="shared" si="7"/>
        <v>102.33408323959506</v>
      </c>
      <c r="BW34" s="239">
        <v>1066.8</v>
      </c>
      <c r="BX34" s="240">
        <f t="shared" si="8"/>
        <v>622.7670753064797</v>
      </c>
      <c r="BY34" s="239">
        <v>1063.1000000000001</v>
      </c>
      <c r="BZ34" s="241">
        <v>171.30000000000004</v>
      </c>
      <c r="CA34" s="240">
        <f t="shared" si="117"/>
        <v>70.87298303682253</v>
      </c>
      <c r="CB34" s="243">
        <v>241.7</v>
      </c>
      <c r="CC34" s="240">
        <f t="shared" si="118"/>
        <v>111.33118378627361</v>
      </c>
      <c r="CD34" s="243">
        <v>217.1</v>
      </c>
      <c r="CE34" s="240">
        <f t="shared" si="119"/>
        <v>83.82239382239382</v>
      </c>
      <c r="CF34" s="243">
        <v>259</v>
      </c>
      <c r="CG34" s="240">
        <f t="shared" si="120"/>
        <v>74.16953035509736</v>
      </c>
      <c r="CH34" s="243">
        <v>349.2</v>
      </c>
      <c r="CI34" s="240">
        <f t="shared" si="121"/>
        <v>103.19148936170211</v>
      </c>
      <c r="CJ34" s="243">
        <v>338.40000000000003</v>
      </c>
      <c r="CK34" s="240">
        <f t="shared" si="122"/>
        <v>95.64725833804411</v>
      </c>
      <c r="CL34" s="243">
        <v>353.79999999999995</v>
      </c>
      <c r="CM34" s="245">
        <f t="shared" si="123"/>
        <v>106.34204989480008</v>
      </c>
      <c r="CN34" s="239">
        <v>332.70000000000005</v>
      </c>
      <c r="CO34" s="241">
        <f t="shared" si="9"/>
        <v>647.349899156426</v>
      </c>
      <c r="CP34" s="240">
        <f t="shared" si="10"/>
        <v>94.08775068605672</v>
      </c>
      <c r="CQ34" s="243">
        <f t="shared" si="11"/>
        <v>688.02781917536</v>
      </c>
      <c r="CR34" s="240">
        <f t="shared" si="12"/>
        <v>104.19439330625443</v>
      </c>
      <c r="CS34" s="243">
        <f t="shared" si="13"/>
        <v>660.3309423310977</v>
      </c>
      <c r="CT34" s="240">
        <f t="shared" si="14"/>
        <v>100.0637521560041</v>
      </c>
      <c r="CU34" s="243">
        <f t="shared" si="15"/>
        <v>659.9102353283841</v>
      </c>
      <c r="CV34" s="240">
        <f t="shared" si="92"/>
        <v>93.58780541306771</v>
      </c>
      <c r="CW34" s="243">
        <f t="shared" si="16"/>
        <v>705.1241691326599</v>
      </c>
      <c r="CX34" s="240">
        <f t="shared" si="93"/>
        <v>101.75951268833835</v>
      </c>
      <c r="CY34" s="243">
        <f t="shared" si="17"/>
        <v>692.9319436623709</v>
      </c>
      <c r="CZ34" s="240">
        <f t="shared" si="94"/>
        <v>101.74967616601116</v>
      </c>
      <c r="DA34" s="243">
        <f t="shared" si="18"/>
        <v>681.0163626779586</v>
      </c>
      <c r="DB34" s="245">
        <f t="shared" si="19"/>
        <v>103.30957915648484</v>
      </c>
      <c r="DC34" s="239">
        <f t="shared" si="20"/>
        <v>659.1996291519212</v>
      </c>
      <c r="DD34" s="241">
        <f t="shared" si="21"/>
        <v>563.7972788087045</v>
      </c>
      <c r="DE34" s="240">
        <f t="shared" si="22"/>
        <v>98.46674556866596</v>
      </c>
      <c r="DF34" s="243">
        <f t="shared" si="23"/>
        <v>572.5763307730522</v>
      </c>
      <c r="DG34" s="240">
        <f t="shared" si="24"/>
        <v>102.59110081832823</v>
      </c>
      <c r="DH34" s="243">
        <f t="shared" si="25"/>
        <v>558.1150082276528</v>
      </c>
      <c r="DI34" s="240">
        <f t="shared" si="26"/>
        <v>103.14246372912405</v>
      </c>
      <c r="DJ34" s="243">
        <f t="shared" si="27"/>
        <v>541.1107976763012</v>
      </c>
      <c r="DK34" s="240">
        <f t="shared" si="28"/>
        <v>98.72841121663001</v>
      </c>
      <c r="DL34" s="243">
        <f t="shared" si="29"/>
        <v>548.0801230448196</v>
      </c>
      <c r="DM34" s="240">
        <f t="shared" si="30"/>
        <v>100.91178499570799</v>
      </c>
      <c r="DN34" s="243">
        <f t="shared" si="31"/>
        <v>543.1279637637276</v>
      </c>
      <c r="DO34" s="240">
        <f t="shared" si="32"/>
        <v>103.20763171438591</v>
      </c>
      <c r="DP34" s="243">
        <f t="shared" si="33"/>
        <v>526.2478701834431</v>
      </c>
      <c r="DQ34" s="245">
        <f t="shared" si="34"/>
        <v>101.90754357194203</v>
      </c>
      <c r="DR34" s="239">
        <f t="shared" si="35"/>
        <v>516.3973654334395</v>
      </c>
      <c r="DS34" s="241">
        <f t="shared" si="36"/>
        <v>504.8275660238853</v>
      </c>
      <c r="DT34" s="240">
        <f t="shared" si="37"/>
        <v>98.43220695001625</v>
      </c>
      <c r="DU34" s="243">
        <f t="shared" si="38"/>
        <v>512.8682792617218</v>
      </c>
      <c r="DV34" s="240">
        <f t="shared" si="39"/>
        <v>102.62849903087854</v>
      </c>
      <c r="DW34" s="243">
        <f t="shared" si="40"/>
        <v>499.73280726575916</v>
      </c>
      <c r="DX34" s="240">
        <f t="shared" si="41"/>
        <v>103.55384289482069</v>
      </c>
      <c r="DY34" s="243">
        <f t="shared" si="42"/>
        <v>482.58258051643355</v>
      </c>
      <c r="DZ34" s="240">
        <f t="shared" si="43"/>
        <v>98.79946362072839</v>
      </c>
      <c r="EA34" s="243">
        <f t="shared" si="44"/>
        <v>488.446559152358</v>
      </c>
      <c r="EB34" s="240">
        <f t="shared" si="45"/>
        <v>101.06964657784532</v>
      </c>
      <c r="EC34" s="243">
        <f t="shared" si="46"/>
        <v>483.27720110918693</v>
      </c>
      <c r="ED34" s="240">
        <f t="shared" si="47"/>
        <v>103.55917372980838</v>
      </c>
      <c r="EE34" s="243">
        <f t="shared" si="48"/>
        <v>466.6676873746443</v>
      </c>
      <c r="EF34" s="245">
        <f t="shared" si="49"/>
        <v>102.2707219176944</v>
      </c>
      <c r="EG34" s="239">
        <f t="shared" si="50"/>
        <v>456.3062415362726</v>
      </c>
      <c r="EH34" s="241">
        <f t="shared" si="51"/>
        <v>83.55262034772134</v>
      </c>
      <c r="EI34" s="240">
        <f t="shared" si="124"/>
        <v>72.37032757565643</v>
      </c>
      <c r="EJ34" s="243">
        <f t="shared" si="53"/>
        <v>115.45148840230807</v>
      </c>
      <c r="EK34" s="240">
        <f t="shared" si="125"/>
        <v>112.94862138173937</v>
      </c>
      <c r="EL34" s="243">
        <f t="shared" si="55"/>
        <v>102.2159341034448</v>
      </c>
      <c r="EM34" s="240">
        <f t="shared" si="126"/>
        <v>86.04075585171995</v>
      </c>
      <c r="EN34" s="243">
        <f t="shared" si="57"/>
        <v>118.79943765208277</v>
      </c>
      <c r="EO34" s="240">
        <f t="shared" si="127"/>
        <v>75.64720892738208</v>
      </c>
      <c r="EP34" s="243">
        <f t="shared" si="59"/>
        <v>157.04404608784031</v>
      </c>
      <c r="EQ34" s="240">
        <f t="shared" si="128"/>
        <v>104.8330265952184</v>
      </c>
      <c r="ER34" s="243">
        <f t="shared" si="61"/>
        <v>149.80397989864326</v>
      </c>
      <c r="ES34" s="240">
        <f t="shared" si="129"/>
        <v>96.79229763380414</v>
      </c>
      <c r="ET34" s="239">
        <f t="shared" si="63"/>
        <v>154.7684924945155</v>
      </c>
      <c r="EU34" s="247">
        <f t="shared" si="130"/>
        <v>108.37957919184242</v>
      </c>
      <c r="EV34" s="248">
        <f t="shared" si="65"/>
        <v>142.80226371848167</v>
      </c>
      <c r="EW34" s="249" t="s">
        <v>42</v>
      </c>
      <c r="EX34" s="250">
        <v>31</v>
      </c>
    </row>
    <row r="35" spans="1:154" s="236" customFormat="1" ht="19.5" customHeight="1">
      <c r="A35" s="222">
        <v>32</v>
      </c>
      <c r="B35" s="223" t="s">
        <v>111</v>
      </c>
      <c r="C35" s="224">
        <v>16110</v>
      </c>
      <c r="D35" s="225">
        <f t="shared" si="0"/>
        <v>97.5831364710158</v>
      </c>
      <c r="E35" s="224">
        <v>16509</v>
      </c>
      <c r="F35" s="225">
        <f t="shared" si="1"/>
        <v>97.76159175697282</v>
      </c>
      <c r="G35" s="224">
        <v>16887</v>
      </c>
      <c r="H35" s="225">
        <f t="shared" si="2"/>
        <v>98.14029174173301</v>
      </c>
      <c r="I35" s="224">
        <v>17207</v>
      </c>
      <c r="J35" s="225">
        <f t="shared" si="3"/>
        <v>97.90611664295875</v>
      </c>
      <c r="K35" s="224">
        <v>17575</v>
      </c>
      <c r="L35" s="225">
        <f t="shared" si="4"/>
        <v>98.23923979877026</v>
      </c>
      <c r="M35" s="224">
        <v>17890</v>
      </c>
      <c r="N35" s="225">
        <f t="shared" si="5"/>
        <v>98.58922076490687</v>
      </c>
      <c r="O35" s="224">
        <v>18146</v>
      </c>
      <c r="P35" s="225">
        <f t="shared" si="6"/>
        <v>97.96469254440426</v>
      </c>
      <c r="Q35" s="224">
        <v>18523</v>
      </c>
      <c r="R35" s="226">
        <v>0</v>
      </c>
      <c r="S35" s="227" t="s">
        <v>109</v>
      </c>
      <c r="T35" s="228">
        <v>0</v>
      </c>
      <c r="U35" s="227" t="s">
        <v>109</v>
      </c>
      <c r="V35" s="228">
        <v>0</v>
      </c>
      <c r="W35" s="227" t="s">
        <v>109</v>
      </c>
      <c r="X35" s="228">
        <v>0</v>
      </c>
      <c r="Y35" s="227" t="s">
        <v>109</v>
      </c>
      <c r="Z35" s="228">
        <v>0</v>
      </c>
      <c r="AA35" s="227" t="s">
        <v>109</v>
      </c>
      <c r="AB35" s="228">
        <v>0</v>
      </c>
      <c r="AC35" s="227" t="s">
        <v>109</v>
      </c>
      <c r="AD35" s="228">
        <v>0</v>
      </c>
      <c r="AE35" s="229" t="s">
        <v>109</v>
      </c>
      <c r="AF35" s="224">
        <v>0</v>
      </c>
      <c r="AG35" s="226">
        <v>4407.6</v>
      </c>
      <c r="AH35" s="225">
        <f t="shared" si="100"/>
        <v>98.25672120914888</v>
      </c>
      <c r="AI35" s="228">
        <v>4485.8</v>
      </c>
      <c r="AJ35" s="225">
        <f t="shared" si="101"/>
        <v>100.15181960258987</v>
      </c>
      <c r="AK35" s="228">
        <v>4479</v>
      </c>
      <c r="AL35" s="225">
        <f t="shared" si="102"/>
        <v>100.07149559855219</v>
      </c>
      <c r="AM35" s="228">
        <v>4475.800000000001</v>
      </c>
      <c r="AN35" s="225">
        <f t="shared" si="103"/>
        <v>100.17233275889085</v>
      </c>
      <c r="AO35" s="228">
        <v>4468.099999999999</v>
      </c>
      <c r="AP35" s="225">
        <f t="shared" si="104"/>
        <v>98.04700357683612</v>
      </c>
      <c r="AQ35" s="228">
        <v>4557.1</v>
      </c>
      <c r="AR35" s="225">
        <f t="shared" si="105"/>
        <v>99.02003389683199</v>
      </c>
      <c r="AS35" s="228">
        <v>4602.199999999999</v>
      </c>
      <c r="AT35" s="230">
        <f t="shared" si="106"/>
        <v>103.69051910598412</v>
      </c>
      <c r="AU35" s="224">
        <v>4438.4</v>
      </c>
      <c r="AV35" s="226">
        <v>3669.1000000000004</v>
      </c>
      <c r="AW35" s="225">
        <f t="shared" si="107"/>
        <v>98.99897469105825</v>
      </c>
      <c r="AX35" s="228">
        <v>3706.2</v>
      </c>
      <c r="AY35" s="225">
        <f t="shared" si="108"/>
        <v>100.62445699391833</v>
      </c>
      <c r="AZ35" s="228">
        <v>3683.2000000000003</v>
      </c>
      <c r="BA35" s="225">
        <f t="shared" si="109"/>
        <v>99.57554948768554</v>
      </c>
      <c r="BB35" s="228">
        <v>3698.8999999999996</v>
      </c>
      <c r="BC35" s="225">
        <f t="shared" si="110"/>
        <v>101.38694734533891</v>
      </c>
      <c r="BD35" s="228">
        <v>3648.3</v>
      </c>
      <c r="BE35" s="225">
        <f t="shared" si="111"/>
        <v>97.68917688641353</v>
      </c>
      <c r="BF35" s="228">
        <v>3734.6000000000004</v>
      </c>
      <c r="BG35" s="225">
        <f t="shared" si="111"/>
        <v>99.70366019702595</v>
      </c>
      <c r="BH35" s="231">
        <v>3745.6999999999994</v>
      </c>
      <c r="BI35" s="225">
        <f t="shared" si="111"/>
        <v>102.428286253384</v>
      </c>
      <c r="BJ35" s="224">
        <v>3656.9</v>
      </c>
      <c r="BK35" s="226">
        <v>3223.8</v>
      </c>
      <c r="BL35" s="225">
        <f t="shared" si="112"/>
        <v>98.91991408407486</v>
      </c>
      <c r="BM35" s="228">
        <v>3259.0000000000005</v>
      </c>
      <c r="BN35" s="225">
        <f t="shared" si="113"/>
        <v>100.64233215984193</v>
      </c>
      <c r="BO35" s="228">
        <v>3238.1999999999994</v>
      </c>
      <c r="BP35" s="225">
        <f t="shared" si="114"/>
        <v>98.49438817410345</v>
      </c>
      <c r="BQ35" s="228">
        <v>3287.7000000000003</v>
      </c>
      <c r="BR35" s="225">
        <f t="shared" si="115"/>
        <v>100.39391718578234</v>
      </c>
      <c r="BS35" s="228">
        <v>3274.7999999999997</v>
      </c>
      <c r="BT35" s="225">
        <f t="shared" si="116"/>
        <v>97.62117689143267</v>
      </c>
      <c r="BU35" s="228">
        <v>3354.6</v>
      </c>
      <c r="BV35" s="225">
        <f t="shared" si="7"/>
        <v>100.68733679502957</v>
      </c>
      <c r="BW35" s="224">
        <v>3331.7</v>
      </c>
      <c r="BX35" s="225">
        <f t="shared" si="8"/>
        <v>451.14421123899797</v>
      </c>
      <c r="BY35" s="224">
        <v>3237.7000000000003</v>
      </c>
      <c r="BZ35" s="226">
        <v>738.5</v>
      </c>
      <c r="CA35" s="225">
        <f t="shared" si="117"/>
        <v>94.72806567470498</v>
      </c>
      <c r="CB35" s="228">
        <v>779.6</v>
      </c>
      <c r="CC35" s="225">
        <f t="shared" si="118"/>
        <v>97.96431264136719</v>
      </c>
      <c r="CD35" s="228">
        <v>795.8</v>
      </c>
      <c r="CE35" s="225">
        <f t="shared" si="119"/>
        <v>102.43274552709485</v>
      </c>
      <c r="CF35" s="228">
        <v>776.9000000000001</v>
      </c>
      <c r="CG35" s="225">
        <f t="shared" si="120"/>
        <v>94.76701634545013</v>
      </c>
      <c r="CH35" s="228">
        <v>819.8</v>
      </c>
      <c r="CI35" s="225">
        <f t="shared" si="121"/>
        <v>99.67173252279635</v>
      </c>
      <c r="CJ35" s="228">
        <v>822.5</v>
      </c>
      <c r="CK35" s="225">
        <f t="shared" si="122"/>
        <v>96.03035610040865</v>
      </c>
      <c r="CL35" s="228">
        <v>856.4999999999999</v>
      </c>
      <c r="CM35" s="230">
        <f t="shared" si="123"/>
        <v>109.59692898272549</v>
      </c>
      <c r="CN35" s="224">
        <v>781.5000000000001</v>
      </c>
      <c r="CO35" s="226">
        <f t="shared" si="9"/>
        <v>749.5727149817608</v>
      </c>
      <c r="CP35" s="225">
        <f t="shared" si="10"/>
        <v>100.96613130986677</v>
      </c>
      <c r="CQ35" s="228">
        <f t="shared" si="11"/>
        <v>742.400154643253</v>
      </c>
      <c r="CR35" s="225">
        <f t="shared" si="12"/>
        <v>102.1650516897326</v>
      </c>
      <c r="CS35" s="228">
        <f t="shared" si="13"/>
        <v>726.667429188863</v>
      </c>
      <c r="CT35" s="225">
        <f t="shared" si="14"/>
        <v>101.96779918068856</v>
      </c>
      <c r="CU35" s="228">
        <f t="shared" si="15"/>
        <v>712.6440258862475</v>
      </c>
      <c r="CV35" s="225">
        <f t="shared" si="92"/>
        <v>102.31468287542899</v>
      </c>
      <c r="CW35" s="228">
        <f t="shared" si="16"/>
        <v>696.521756074748</v>
      </c>
      <c r="CX35" s="225">
        <f t="shared" si="93"/>
        <v>100.07775478091045</v>
      </c>
      <c r="CY35" s="228">
        <f t="shared" si="17"/>
        <v>695.9805978856829</v>
      </c>
      <c r="CZ35" s="225">
        <f t="shared" si="94"/>
        <v>100.16255995328898</v>
      </c>
      <c r="DA35" s="228">
        <f t="shared" si="18"/>
        <v>694.8510483460635</v>
      </c>
      <c r="DB35" s="230">
        <f t="shared" si="19"/>
        <v>105.84478592528072</v>
      </c>
      <c r="DC35" s="224">
        <f t="shared" si="20"/>
        <v>656.4811315661609</v>
      </c>
      <c r="DD35" s="226">
        <f t="shared" si="21"/>
        <v>623.9806807649466</v>
      </c>
      <c r="DE35" s="225">
        <f t="shared" si="22"/>
        <v>101.72885228811053</v>
      </c>
      <c r="DF35" s="228">
        <f t="shared" si="23"/>
        <v>613.3763103880744</v>
      </c>
      <c r="DG35" s="225">
        <f t="shared" si="24"/>
        <v>102.64718994450601</v>
      </c>
      <c r="DH35" s="228">
        <f t="shared" si="25"/>
        <v>597.5578198679215</v>
      </c>
      <c r="DI35" s="225">
        <f t="shared" si="26"/>
        <v>101.46245514505864</v>
      </c>
      <c r="DJ35" s="228">
        <f t="shared" si="27"/>
        <v>588.944766823951</v>
      </c>
      <c r="DK35" s="225">
        <f t="shared" si="28"/>
        <v>103.55527399281289</v>
      </c>
      <c r="DL35" s="228">
        <f t="shared" si="29"/>
        <v>568.7250336132817</v>
      </c>
      <c r="DM35" s="225">
        <f t="shared" si="30"/>
        <v>99.71251677799575</v>
      </c>
      <c r="DN35" s="228">
        <f t="shared" si="31"/>
        <v>570.3647365350487</v>
      </c>
      <c r="DO35" s="225">
        <f t="shared" si="32"/>
        <v>100.85407416091046</v>
      </c>
      <c r="DP35" s="228">
        <f t="shared" si="33"/>
        <v>565.5346512080853</v>
      </c>
      <c r="DQ35" s="230">
        <f t="shared" si="34"/>
        <v>104.55632901308452</v>
      </c>
      <c r="DR35" s="224">
        <f t="shared" si="35"/>
        <v>540.8899265555817</v>
      </c>
      <c r="DS35" s="226">
        <f t="shared" si="36"/>
        <v>548.2513201193847</v>
      </c>
      <c r="DT35" s="225">
        <f t="shared" si="37"/>
        <v>101.64761160016683</v>
      </c>
      <c r="DU35" s="228">
        <f t="shared" si="38"/>
        <v>539.3646850020871</v>
      </c>
      <c r="DV35" s="225">
        <f t="shared" si="39"/>
        <v>102.6654244334828</v>
      </c>
      <c r="DW35" s="228">
        <f t="shared" si="40"/>
        <v>525.3615693680231</v>
      </c>
      <c r="DX35" s="225">
        <f t="shared" si="41"/>
        <v>100.3608063783856</v>
      </c>
      <c r="DY35" s="228">
        <f t="shared" si="42"/>
        <v>523.4728459507162</v>
      </c>
      <c r="DZ35" s="225">
        <f t="shared" si="43"/>
        <v>102.54100624978932</v>
      </c>
      <c r="EA35" s="228">
        <f t="shared" si="44"/>
        <v>510.50098404099845</v>
      </c>
      <c r="EB35" s="225">
        <f t="shared" si="45"/>
        <v>99.64310836596337</v>
      </c>
      <c r="EC35" s="228">
        <f t="shared" si="46"/>
        <v>512.3294449687984</v>
      </c>
      <c r="ED35" s="225">
        <f t="shared" si="47"/>
        <v>101.84910074638752</v>
      </c>
      <c r="EE35" s="228">
        <f t="shared" si="48"/>
        <v>503.02795136556</v>
      </c>
      <c r="EF35" s="230">
        <f t="shared" si="49"/>
        <v>105.04120706821685</v>
      </c>
      <c r="EG35" s="224">
        <f t="shared" si="50"/>
        <v>478.8863012959084</v>
      </c>
      <c r="EH35" s="226">
        <f t="shared" si="51"/>
        <v>125.5920342168142</v>
      </c>
      <c r="EI35" s="225">
        <f t="shared" si="124"/>
        <v>97.34017378091984</v>
      </c>
      <c r="EJ35" s="228">
        <f t="shared" si="53"/>
        <v>129.02384425517857</v>
      </c>
      <c r="EK35" s="225">
        <f t="shared" si="125"/>
        <v>99.93357189583793</v>
      </c>
      <c r="EL35" s="228">
        <f t="shared" si="55"/>
        <v>129.10960932094153</v>
      </c>
      <c r="EM35" s="225">
        <f t="shared" si="126"/>
        <v>104.37379358587796</v>
      </c>
      <c r="EN35" s="228">
        <f t="shared" si="57"/>
        <v>123.69925906229625</v>
      </c>
      <c r="EO35" s="225">
        <f t="shared" si="127"/>
        <v>96.7937648789031</v>
      </c>
      <c r="EP35" s="228">
        <f t="shared" si="59"/>
        <v>127.7967224614665</v>
      </c>
      <c r="EQ35" s="225">
        <f t="shared" si="128"/>
        <v>101.73613514040639</v>
      </c>
      <c r="ER35" s="228">
        <f t="shared" si="61"/>
        <v>125.61586135063398</v>
      </c>
      <c r="ES35" s="225">
        <f t="shared" si="129"/>
        <v>97.13838626095045</v>
      </c>
      <c r="ET35" s="224">
        <f t="shared" si="63"/>
        <v>129.31639713797824</v>
      </c>
      <c r="EU35" s="232">
        <f t="shared" si="130"/>
        <v>111.87390695178134</v>
      </c>
      <c r="EV35" s="233">
        <f t="shared" si="65"/>
        <v>115.59120501057924</v>
      </c>
      <c r="EW35" s="234" t="s">
        <v>111</v>
      </c>
      <c r="EX35" s="235">
        <v>32</v>
      </c>
    </row>
    <row r="36" spans="1:154" s="193" customFormat="1" ht="19.5" customHeight="1" thickBot="1">
      <c r="A36" s="255">
        <v>33</v>
      </c>
      <c r="B36" s="256" t="s">
        <v>43</v>
      </c>
      <c r="C36" s="257">
        <v>11964</v>
      </c>
      <c r="D36" s="258">
        <f t="shared" si="0"/>
        <v>97.49022164276401</v>
      </c>
      <c r="E36" s="257">
        <v>12272</v>
      </c>
      <c r="F36" s="258">
        <f t="shared" si="1"/>
        <v>97.28101466508126</v>
      </c>
      <c r="G36" s="257">
        <v>12615</v>
      </c>
      <c r="H36" s="258">
        <f t="shared" si="2"/>
        <v>97.91213908723999</v>
      </c>
      <c r="I36" s="257">
        <v>12884</v>
      </c>
      <c r="J36" s="258">
        <f t="shared" si="3"/>
        <v>98.07414173707848</v>
      </c>
      <c r="K36" s="257">
        <v>13137</v>
      </c>
      <c r="L36" s="258">
        <f t="shared" si="4"/>
        <v>97.6002971768202</v>
      </c>
      <c r="M36" s="257">
        <v>13460</v>
      </c>
      <c r="N36" s="258">
        <f t="shared" si="5"/>
        <v>97.94076984646729</v>
      </c>
      <c r="O36" s="257">
        <v>13743</v>
      </c>
      <c r="P36" s="258">
        <f t="shared" si="6"/>
        <v>98.1152281002356</v>
      </c>
      <c r="Q36" s="257">
        <v>14007</v>
      </c>
      <c r="R36" s="259">
        <v>224</v>
      </c>
      <c r="S36" s="260">
        <f>R36*100/T36</f>
        <v>123.07692307692308</v>
      </c>
      <c r="T36" s="261">
        <v>182</v>
      </c>
      <c r="U36" s="260">
        <f>T36*100/V36</f>
        <v>74.83552631578948</v>
      </c>
      <c r="V36" s="261">
        <v>243.2</v>
      </c>
      <c r="W36" s="260">
        <f t="shared" si="97"/>
        <v>44.43632377124064</v>
      </c>
      <c r="X36" s="261">
        <v>547.3</v>
      </c>
      <c r="Y36" s="260">
        <f>X36*100/Z36</f>
        <v>228.99581589958157</v>
      </c>
      <c r="Z36" s="261">
        <v>239</v>
      </c>
      <c r="AA36" s="260">
        <f>Z36*100/AB36</f>
        <v>81.56996587030717</v>
      </c>
      <c r="AB36" s="261">
        <v>293</v>
      </c>
      <c r="AC36" s="260">
        <f>AB36*100/AD36</f>
        <v>106.23640319071791</v>
      </c>
      <c r="AD36" s="261">
        <v>275.8</v>
      </c>
      <c r="AE36" s="262">
        <f>AD36*100/AF36</f>
        <v>136.53465346534654</v>
      </c>
      <c r="AF36" s="257">
        <v>202</v>
      </c>
      <c r="AG36" s="259">
        <v>3340.3999999999996</v>
      </c>
      <c r="AH36" s="258">
        <f t="shared" si="100"/>
        <v>102.5008438430145</v>
      </c>
      <c r="AI36" s="261">
        <v>3258.9</v>
      </c>
      <c r="AJ36" s="258">
        <f t="shared" si="101"/>
        <v>90.60050041701417</v>
      </c>
      <c r="AK36" s="261">
        <v>3597</v>
      </c>
      <c r="AL36" s="258">
        <f t="shared" si="102"/>
        <v>95.52516266100119</v>
      </c>
      <c r="AM36" s="261">
        <v>3765.5</v>
      </c>
      <c r="AN36" s="258">
        <f t="shared" si="103"/>
        <v>106.75606713540486</v>
      </c>
      <c r="AO36" s="261">
        <v>3527.2</v>
      </c>
      <c r="AP36" s="258">
        <f t="shared" si="104"/>
        <v>102.5021068844265</v>
      </c>
      <c r="AQ36" s="261">
        <v>3441.1</v>
      </c>
      <c r="AR36" s="258">
        <f t="shared" si="105"/>
        <v>95.63924402445802</v>
      </c>
      <c r="AS36" s="261">
        <v>3598.0000000000005</v>
      </c>
      <c r="AT36" s="263">
        <f t="shared" si="106"/>
        <v>97.44339724840214</v>
      </c>
      <c r="AU36" s="257">
        <v>3692.4</v>
      </c>
      <c r="AV36" s="259">
        <v>2698.0000000000005</v>
      </c>
      <c r="AW36" s="258">
        <f t="shared" si="107"/>
        <v>105.58033967284968</v>
      </c>
      <c r="AX36" s="261">
        <v>2555.4</v>
      </c>
      <c r="AY36" s="258">
        <f t="shared" si="108"/>
        <v>88.54163057413119</v>
      </c>
      <c r="AZ36" s="261">
        <v>2886.1</v>
      </c>
      <c r="BA36" s="258">
        <f t="shared" si="109"/>
        <v>92.6784624771202</v>
      </c>
      <c r="BB36" s="261">
        <v>3114.0999999999995</v>
      </c>
      <c r="BC36" s="258">
        <f t="shared" si="110"/>
        <v>109.70935353179495</v>
      </c>
      <c r="BD36" s="261">
        <v>2838.5</v>
      </c>
      <c r="BE36" s="258">
        <f t="shared" si="111"/>
        <v>105.81941544885177</v>
      </c>
      <c r="BF36" s="261">
        <v>2682.4</v>
      </c>
      <c r="BG36" s="258">
        <f t="shared" si="111"/>
        <v>94.75097138820203</v>
      </c>
      <c r="BH36" s="264">
        <v>2831.0000000000005</v>
      </c>
      <c r="BI36" s="258">
        <f t="shared" si="111"/>
        <v>96.35806671204902</v>
      </c>
      <c r="BJ36" s="257">
        <v>2938.0000000000005</v>
      </c>
      <c r="BK36" s="259">
        <v>1868.8999999999999</v>
      </c>
      <c r="BL36" s="258">
        <f t="shared" si="112"/>
        <v>97.60288280760395</v>
      </c>
      <c r="BM36" s="261">
        <v>1914.7999999999995</v>
      </c>
      <c r="BN36" s="258">
        <f t="shared" si="113"/>
        <v>94.63279628348323</v>
      </c>
      <c r="BO36" s="261">
        <v>2023.3999999999999</v>
      </c>
      <c r="BP36" s="258">
        <f t="shared" si="114"/>
        <v>103.97738951695786</v>
      </c>
      <c r="BQ36" s="261">
        <v>1946</v>
      </c>
      <c r="BR36" s="258">
        <f t="shared" si="115"/>
        <v>101.03842159916927</v>
      </c>
      <c r="BS36" s="261">
        <v>1925.9999999999998</v>
      </c>
      <c r="BT36" s="258">
        <f t="shared" si="116"/>
        <v>96.89103531542406</v>
      </c>
      <c r="BU36" s="261">
        <v>1987.8000000000002</v>
      </c>
      <c r="BV36" s="258">
        <f t="shared" si="7"/>
        <v>93.27577307493785</v>
      </c>
      <c r="BW36" s="257">
        <v>2131.1</v>
      </c>
      <c r="BX36" s="258">
        <f t="shared" si="8"/>
        <v>331.7403486924035</v>
      </c>
      <c r="BY36" s="257">
        <v>2285</v>
      </c>
      <c r="BZ36" s="259">
        <v>642.4</v>
      </c>
      <c r="CA36" s="258">
        <f t="shared" si="117"/>
        <v>91.31485429992892</v>
      </c>
      <c r="CB36" s="261">
        <v>703.5</v>
      </c>
      <c r="CC36" s="258">
        <f t="shared" si="118"/>
        <v>98.95906597271065</v>
      </c>
      <c r="CD36" s="261">
        <v>710.9</v>
      </c>
      <c r="CE36" s="258">
        <f t="shared" si="119"/>
        <v>109.1341725514277</v>
      </c>
      <c r="CF36" s="261">
        <v>651.4</v>
      </c>
      <c r="CG36" s="258">
        <f t="shared" si="120"/>
        <v>94.58399883839118</v>
      </c>
      <c r="CH36" s="261">
        <v>688.6999999999999</v>
      </c>
      <c r="CI36" s="258">
        <f t="shared" si="121"/>
        <v>90.77369184130751</v>
      </c>
      <c r="CJ36" s="261">
        <v>758.6999999999999</v>
      </c>
      <c r="CK36" s="258">
        <f t="shared" si="122"/>
        <v>98.91786179921775</v>
      </c>
      <c r="CL36" s="261">
        <v>766.9999999999999</v>
      </c>
      <c r="CM36" s="263">
        <f t="shared" si="123"/>
        <v>101.6702014846235</v>
      </c>
      <c r="CN36" s="257">
        <v>754.4000000000001</v>
      </c>
      <c r="CO36" s="259">
        <f t="shared" si="9"/>
        <v>764.9432315210471</v>
      </c>
      <c r="CP36" s="258">
        <f t="shared" si="10"/>
        <v>105.42766888903687</v>
      </c>
      <c r="CQ36" s="261">
        <f t="shared" si="11"/>
        <v>725.5621219569538</v>
      </c>
      <c r="CR36" s="258">
        <f t="shared" si="12"/>
        <v>92.87830557402683</v>
      </c>
      <c r="CS36" s="261">
        <f t="shared" si="13"/>
        <v>781.1965533529881</v>
      </c>
      <c r="CT36" s="258">
        <f t="shared" si="14"/>
        <v>97.56212411607923</v>
      </c>
      <c r="CU36" s="261">
        <f t="shared" si="15"/>
        <v>800.7170409938204</v>
      </c>
      <c r="CV36" s="258">
        <f t="shared" si="92"/>
        <v>108.85241027303736</v>
      </c>
      <c r="CW36" s="261">
        <f t="shared" si="16"/>
        <v>735.5988158510784</v>
      </c>
      <c r="CX36" s="258">
        <f t="shared" si="93"/>
        <v>105.31006313260642</v>
      </c>
      <c r="CY36" s="261">
        <f t="shared" si="17"/>
        <v>698.5076202307584</v>
      </c>
      <c r="CZ36" s="258">
        <f t="shared" si="94"/>
        <v>97.38328049092354</v>
      </c>
      <c r="DA36" s="261">
        <f t="shared" si="18"/>
        <v>717.2767406370766</v>
      </c>
      <c r="DB36" s="263">
        <f t="shared" si="19"/>
        <v>99.3152634256253</v>
      </c>
      <c r="DC36" s="257">
        <f t="shared" si="20"/>
        <v>722.2220592247908</v>
      </c>
      <c r="DD36" s="259">
        <f t="shared" si="21"/>
        <v>617.8352408824649</v>
      </c>
      <c r="DE36" s="258">
        <f t="shared" si="22"/>
        <v>108.59509712202069</v>
      </c>
      <c r="DF36" s="261">
        <f t="shared" si="23"/>
        <v>568.9347468313848</v>
      </c>
      <c r="DG36" s="258">
        <f t="shared" si="24"/>
        <v>90.76767327592394</v>
      </c>
      <c r="DH36" s="261">
        <f t="shared" si="25"/>
        <v>626.8032729029911</v>
      </c>
      <c r="DI36" s="258">
        <f t="shared" si="26"/>
        <v>94.65472140746864</v>
      </c>
      <c r="DJ36" s="261">
        <f t="shared" si="27"/>
        <v>662.1996912385755</v>
      </c>
      <c r="DK36" s="258">
        <f t="shared" si="28"/>
        <v>111.86368964197378</v>
      </c>
      <c r="DL36" s="261">
        <f t="shared" si="29"/>
        <v>591.9701856410994</v>
      </c>
      <c r="DM36" s="258">
        <f t="shared" si="30"/>
        <v>108.71824648579206</v>
      </c>
      <c r="DN36" s="261">
        <f t="shared" si="31"/>
        <v>544.4993869713136</v>
      </c>
      <c r="DO36" s="258">
        <f t="shared" si="32"/>
        <v>96.4788096936972</v>
      </c>
      <c r="DP36" s="261">
        <f t="shared" si="33"/>
        <v>564.3719990949317</v>
      </c>
      <c r="DQ36" s="263">
        <f t="shared" si="34"/>
        <v>98.20908392895808</v>
      </c>
      <c r="DR36" s="257">
        <f t="shared" si="35"/>
        <v>574.663744448715</v>
      </c>
      <c r="DS36" s="259">
        <f t="shared" si="36"/>
        <v>427.9734179708073</v>
      </c>
      <c r="DT36" s="258" t="e">
        <f t="shared" si="37"/>
        <v>#DIV/0!</v>
      </c>
      <c r="DU36" s="261"/>
      <c r="DV36" s="258">
        <f t="shared" si="39"/>
        <v>0</v>
      </c>
      <c r="DW36" s="261">
        <f t="shared" si="40"/>
        <v>439.44206451332667</v>
      </c>
      <c r="DX36" s="258">
        <f t="shared" si="41"/>
        <v>106.19458474328063</v>
      </c>
      <c r="DY36" s="261">
        <f t="shared" si="42"/>
        <v>413.808355271272</v>
      </c>
      <c r="DZ36" s="258">
        <f t="shared" si="43"/>
        <v>103.02248871067113</v>
      </c>
      <c r="EA36" s="261">
        <f t="shared" si="44"/>
        <v>401.66798574766864</v>
      </c>
      <c r="EB36" s="258">
        <f t="shared" si="45"/>
        <v>99.54528112827671</v>
      </c>
      <c r="EC36" s="261">
        <f t="shared" si="46"/>
        <v>403.502789077534</v>
      </c>
      <c r="ED36" s="258">
        <f t="shared" si="47"/>
        <v>94.9767102931247</v>
      </c>
      <c r="EE36" s="261">
        <f t="shared" si="48"/>
        <v>424.8439305090811</v>
      </c>
      <c r="EF36" s="263">
        <f t="shared" si="49"/>
        <v>95.0563659143919</v>
      </c>
      <c r="EG36" s="257">
        <f t="shared" si="50"/>
        <v>446.9389571359135</v>
      </c>
      <c r="EH36" s="259">
        <f t="shared" si="51"/>
        <v>147.1079906385824</v>
      </c>
      <c r="EI36" s="258">
        <f t="shared" si="124"/>
        <v>93.92227285980186</v>
      </c>
      <c r="EJ36" s="261">
        <f t="shared" si="53"/>
        <v>156.62737512556907</v>
      </c>
      <c r="EK36" s="258">
        <f t="shared" si="125"/>
        <v>101.44701548478051</v>
      </c>
      <c r="EL36" s="261">
        <f t="shared" si="55"/>
        <v>154.393280449997</v>
      </c>
      <c r="EM36" s="258">
        <f t="shared" si="126"/>
        <v>111.4613300953305</v>
      </c>
      <c r="EN36" s="261">
        <f t="shared" si="57"/>
        <v>138.5173497552449</v>
      </c>
      <c r="EO36" s="258">
        <f t="shared" si="127"/>
        <v>96.44132200713638</v>
      </c>
      <c r="EP36" s="261">
        <f t="shared" si="59"/>
        <v>143.6286302099789</v>
      </c>
      <c r="EQ36" s="258">
        <f t="shared" si="128"/>
        <v>93.26035833942687</v>
      </c>
      <c r="ER36" s="261">
        <f t="shared" si="61"/>
        <v>154.0082332594451</v>
      </c>
      <c r="ES36" s="258">
        <f t="shared" si="129"/>
        <v>100.72168574118153</v>
      </c>
      <c r="ET36" s="257">
        <f t="shared" si="63"/>
        <v>152.90474154214496</v>
      </c>
      <c r="EU36" s="265">
        <f t="shared" si="130"/>
        <v>103.62326363931612</v>
      </c>
      <c r="EV36" s="266">
        <f t="shared" si="65"/>
        <v>147.55831477607578</v>
      </c>
      <c r="EW36" s="267" t="s">
        <v>43</v>
      </c>
      <c r="EX36" s="268">
        <v>33</v>
      </c>
    </row>
    <row r="37" spans="1:154" s="193" customFormat="1" ht="12">
      <c r="A37" s="3"/>
      <c r="B37" s="1"/>
      <c r="C37" s="269"/>
      <c r="E37" s="269"/>
      <c r="G37" s="269"/>
      <c r="I37" s="269"/>
      <c r="K37" s="269"/>
      <c r="M37" s="269"/>
      <c r="O37" s="269"/>
      <c r="Q37" s="269"/>
      <c r="R37" s="269"/>
      <c r="T37" s="269"/>
      <c r="V37" s="269"/>
      <c r="X37" s="269"/>
      <c r="Z37" s="269"/>
      <c r="AB37" s="269"/>
      <c r="AD37" s="269"/>
      <c r="AF37" s="269"/>
      <c r="AG37" s="269"/>
      <c r="AI37" s="269"/>
      <c r="AK37" s="269"/>
      <c r="AM37" s="269"/>
      <c r="AO37" s="269"/>
      <c r="AQ37" s="269"/>
      <c r="AS37" s="269"/>
      <c r="AU37" s="269"/>
      <c r="AV37" s="269"/>
      <c r="AX37" s="269"/>
      <c r="AZ37" s="269"/>
      <c r="BB37" s="269"/>
      <c r="BD37" s="269"/>
      <c r="BF37" s="269"/>
      <c r="BH37" s="269"/>
      <c r="BJ37" s="269"/>
      <c r="BK37" s="269"/>
      <c r="BM37" s="269"/>
      <c r="BO37" s="269"/>
      <c r="BQ37" s="269"/>
      <c r="BS37" s="269"/>
      <c r="BU37" s="269"/>
      <c r="BW37" s="269"/>
      <c r="BY37" s="269"/>
      <c r="BZ37" s="269"/>
      <c r="CB37" s="269"/>
      <c r="CD37" s="269"/>
      <c r="CF37" s="269"/>
      <c r="CH37" s="269"/>
      <c r="CJ37" s="269"/>
      <c r="CL37" s="269"/>
      <c r="CN37" s="269"/>
      <c r="CO37" s="269"/>
      <c r="CQ37" s="269"/>
      <c r="CS37" s="269"/>
      <c r="CU37" s="269"/>
      <c r="CW37" s="269"/>
      <c r="CY37" s="269"/>
      <c r="DA37" s="269"/>
      <c r="DC37" s="269"/>
      <c r="DD37" s="269"/>
      <c r="DF37" s="269"/>
      <c r="DH37" s="269"/>
      <c r="DJ37" s="269"/>
      <c r="DL37" s="269"/>
      <c r="DN37" s="269"/>
      <c r="DP37" s="269"/>
      <c r="DR37" s="269"/>
      <c r="DS37" s="269"/>
      <c r="DU37" s="269"/>
      <c r="DW37" s="269"/>
      <c r="DY37" s="269"/>
      <c r="EA37" s="269"/>
      <c r="EC37" s="269"/>
      <c r="EE37" s="269"/>
      <c r="EG37" s="269"/>
      <c r="EH37" s="269"/>
      <c r="EJ37" s="269"/>
      <c r="EL37" s="269"/>
      <c r="EN37" s="269"/>
      <c r="EP37" s="269"/>
      <c r="ER37" s="269"/>
      <c r="ET37" s="269"/>
      <c r="EV37" s="269"/>
      <c r="EW37" s="1"/>
      <c r="EX37" s="3"/>
    </row>
    <row r="38" spans="1:154" s="193" customFormat="1" ht="12">
      <c r="A38" s="3"/>
      <c r="B38" s="1"/>
      <c r="C38" s="269"/>
      <c r="E38" s="269"/>
      <c r="G38" s="269"/>
      <c r="I38" s="269"/>
      <c r="K38" s="269"/>
      <c r="M38" s="269"/>
      <c r="O38" s="269"/>
      <c r="Q38" s="269"/>
      <c r="R38" s="269"/>
      <c r="T38" s="269"/>
      <c r="V38" s="269"/>
      <c r="X38" s="269"/>
      <c r="Z38" s="269"/>
      <c r="AB38" s="269"/>
      <c r="AD38" s="269"/>
      <c r="AF38" s="269"/>
      <c r="AG38" s="269"/>
      <c r="AI38" s="269"/>
      <c r="AK38" s="269"/>
      <c r="AM38" s="269"/>
      <c r="AO38" s="269"/>
      <c r="AQ38" s="269"/>
      <c r="AS38" s="269"/>
      <c r="AU38" s="269"/>
      <c r="AV38" s="269"/>
      <c r="AX38" s="269"/>
      <c r="AZ38" s="269"/>
      <c r="BB38" s="269"/>
      <c r="BD38" s="269"/>
      <c r="BF38" s="269"/>
      <c r="BH38" s="269"/>
      <c r="BJ38" s="269"/>
      <c r="BK38" s="269"/>
      <c r="BM38" s="269"/>
      <c r="BO38" s="269"/>
      <c r="BQ38" s="269"/>
      <c r="BS38" s="269"/>
      <c r="BU38" s="269"/>
      <c r="BW38" s="269"/>
      <c r="BY38" s="269"/>
      <c r="BZ38" s="269"/>
      <c r="CB38" s="269"/>
      <c r="CD38" s="269"/>
      <c r="CF38" s="269"/>
      <c r="CH38" s="269"/>
      <c r="CJ38" s="269"/>
      <c r="CL38" s="269"/>
      <c r="CN38" s="269"/>
      <c r="CO38" s="269"/>
      <c r="CQ38" s="269"/>
      <c r="CS38" s="269"/>
      <c r="CU38" s="269"/>
      <c r="CW38" s="269"/>
      <c r="CY38" s="269"/>
      <c r="DA38" s="269"/>
      <c r="DC38" s="269"/>
      <c r="DD38" s="269"/>
      <c r="DF38" s="269"/>
      <c r="DH38" s="269"/>
      <c r="DJ38" s="269"/>
      <c r="DL38" s="269"/>
      <c r="DN38" s="269"/>
      <c r="DP38" s="269"/>
      <c r="DR38" s="269"/>
      <c r="DS38" s="269"/>
      <c r="DU38" s="269"/>
      <c r="DW38" s="269"/>
      <c r="DY38" s="269"/>
      <c r="EA38" s="269"/>
      <c r="EC38" s="269"/>
      <c r="EE38" s="269"/>
      <c r="EG38" s="269"/>
      <c r="EH38" s="269"/>
      <c r="EJ38" s="269"/>
      <c r="EL38" s="269"/>
      <c r="EN38" s="269"/>
      <c r="EP38" s="269"/>
      <c r="ER38" s="269"/>
      <c r="ET38" s="269"/>
      <c r="EV38" s="269"/>
      <c r="EW38" s="1"/>
      <c r="EX38" s="3"/>
    </row>
    <row r="39" spans="1:154" s="193" customFormat="1" ht="12">
      <c r="A39" s="3"/>
      <c r="B39" s="1"/>
      <c r="C39" s="269"/>
      <c r="E39" s="269"/>
      <c r="G39" s="269"/>
      <c r="I39" s="269"/>
      <c r="K39" s="269"/>
      <c r="M39" s="269"/>
      <c r="O39" s="269"/>
      <c r="Q39" s="269"/>
      <c r="R39" s="269"/>
      <c r="T39" s="269"/>
      <c r="V39" s="269"/>
      <c r="X39" s="269"/>
      <c r="Z39" s="269"/>
      <c r="AB39" s="269"/>
      <c r="AD39" s="269"/>
      <c r="AF39" s="269"/>
      <c r="AG39" s="269"/>
      <c r="AI39" s="269"/>
      <c r="AK39" s="269"/>
      <c r="AM39" s="269"/>
      <c r="AO39" s="269"/>
      <c r="AQ39" s="269"/>
      <c r="AS39" s="269"/>
      <c r="AU39" s="269"/>
      <c r="AV39" s="269"/>
      <c r="AX39" s="269"/>
      <c r="AZ39" s="269"/>
      <c r="BB39" s="269"/>
      <c r="BD39" s="269"/>
      <c r="BF39" s="269"/>
      <c r="BH39" s="269"/>
      <c r="BJ39" s="269"/>
      <c r="BK39" s="269"/>
      <c r="BM39" s="269"/>
      <c r="BO39" s="269"/>
      <c r="BQ39" s="269"/>
      <c r="BS39" s="269"/>
      <c r="BU39" s="269"/>
      <c r="BW39" s="269"/>
      <c r="BY39" s="269"/>
      <c r="BZ39" s="269"/>
      <c r="CB39" s="269"/>
      <c r="CD39" s="269"/>
      <c r="CF39" s="269"/>
      <c r="CH39" s="269"/>
      <c r="CJ39" s="269"/>
      <c r="CL39" s="269"/>
      <c r="CN39" s="269"/>
      <c r="CO39" s="269"/>
      <c r="CQ39" s="269"/>
      <c r="CS39" s="269"/>
      <c r="CU39" s="269"/>
      <c r="CW39" s="269"/>
      <c r="CY39" s="269"/>
      <c r="DA39" s="269"/>
      <c r="DC39" s="269"/>
      <c r="DD39" s="269"/>
      <c r="DF39" s="269"/>
      <c r="DH39" s="269"/>
      <c r="DJ39" s="269"/>
      <c r="DL39" s="269"/>
      <c r="DN39" s="269"/>
      <c r="DP39" s="269"/>
      <c r="DR39" s="269"/>
      <c r="DS39" s="269"/>
      <c r="DU39" s="269"/>
      <c r="DW39" s="269"/>
      <c r="DY39" s="269"/>
      <c r="EA39" s="269"/>
      <c r="EC39" s="269"/>
      <c r="EE39" s="269"/>
      <c r="EG39" s="269"/>
      <c r="EH39" s="269"/>
      <c r="EJ39" s="269"/>
      <c r="EL39" s="269"/>
      <c r="EN39" s="269"/>
      <c r="EP39" s="269"/>
      <c r="ER39" s="269"/>
      <c r="ET39" s="269"/>
      <c r="EV39" s="269"/>
      <c r="EW39" s="1"/>
      <c r="EX39" s="3"/>
    </row>
    <row r="40" spans="1:154" s="193" customFormat="1" ht="12">
      <c r="A40" s="3"/>
      <c r="B40" s="1"/>
      <c r="C40" s="269"/>
      <c r="E40" s="269"/>
      <c r="G40" s="269"/>
      <c r="I40" s="269"/>
      <c r="K40" s="269"/>
      <c r="M40" s="269"/>
      <c r="O40" s="269"/>
      <c r="Q40" s="269"/>
      <c r="R40" s="269"/>
      <c r="T40" s="269"/>
      <c r="V40" s="269"/>
      <c r="X40" s="269"/>
      <c r="Z40" s="269"/>
      <c r="AB40" s="269"/>
      <c r="AD40" s="269"/>
      <c r="AF40" s="269"/>
      <c r="AG40" s="269"/>
      <c r="AI40" s="269"/>
      <c r="AK40" s="269"/>
      <c r="AM40" s="269"/>
      <c r="AO40" s="269"/>
      <c r="AQ40" s="269"/>
      <c r="AS40" s="269"/>
      <c r="AU40" s="269"/>
      <c r="AV40" s="269"/>
      <c r="AX40" s="269"/>
      <c r="AZ40" s="269"/>
      <c r="BB40" s="269"/>
      <c r="BD40" s="269"/>
      <c r="BF40" s="269"/>
      <c r="BH40" s="269"/>
      <c r="BJ40" s="269"/>
      <c r="BK40" s="269"/>
      <c r="BM40" s="269"/>
      <c r="BO40" s="269"/>
      <c r="BQ40" s="269"/>
      <c r="BS40" s="269"/>
      <c r="BU40" s="269"/>
      <c r="BW40" s="269"/>
      <c r="BY40" s="269"/>
      <c r="BZ40" s="269"/>
      <c r="CB40" s="269"/>
      <c r="CD40" s="269"/>
      <c r="CF40" s="269"/>
      <c r="CH40" s="269"/>
      <c r="CJ40" s="269"/>
      <c r="CL40" s="269"/>
      <c r="CN40" s="269"/>
      <c r="CO40" s="269"/>
      <c r="CQ40" s="269"/>
      <c r="CS40" s="269"/>
      <c r="CU40" s="269"/>
      <c r="CW40" s="269"/>
      <c r="CY40" s="269"/>
      <c r="DA40" s="269"/>
      <c r="DC40" s="269"/>
      <c r="DD40" s="269"/>
      <c r="DF40" s="269"/>
      <c r="DH40" s="269"/>
      <c r="DJ40" s="269"/>
      <c r="DL40" s="269"/>
      <c r="DN40" s="269"/>
      <c r="DP40" s="269"/>
      <c r="DR40" s="269"/>
      <c r="DS40" s="269"/>
      <c r="DU40" s="269"/>
      <c r="DW40" s="269"/>
      <c r="DY40" s="269"/>
      <c r="EA40" s="269"/>
      <c r="EC40" s="269"/>
      <c r="EE40" s="269"/>
      <c r="EG40" s="269"/>
      <c r="EH40" s="269"/>
      <c r="EJ40" s="269"/>
      <c r="EL40" s="269"/>
      <c r="EN40" s="269"/>
      <c r="EP40" s="269"/>
      <c r="ER40" s="269"/>
      <c r="ET40" s="269"/>
      <c r="EV40" s="269"/>
      <c r="EW40" s="1"/>
      <c r="EX40" s="3"/>
    </row>
    <row r="41" spans="1:154" s="193" customFormat="1" ht="12">
      <c r="A41" s="3"/>
      <c r="B41" s="1"/>
      <c r="C41" s="269"/>
      <c r="E41" s="269"/>
      <c r="G41" s="269"/>
      <c r="I41" s="269"/>
      <c r="K41" s="269"/>
      <c r="M41" s="269"/>
      <c r="O41" s="269"/>
      <c r="Q41" s="269"/>
      <c r="R41" s="269"/>
      <c r="T41" s="269"/>
      <c r="V41" s="269"/>
      <c r="X41" s="269"/>
      <c r="Z41" s="269"/>
      <c r="AB41" s="269"/>
      <c r="AD41" s="269"/>
      <c r="AF41" s="269"/>
      <c r="AG41" s="269"/>
      <c r="AI41" s="269"/>
      <c r="AK41" s="269"/>
      <c r="AM41" s="269"/>
      <c r="AO41" s="269"/>
      <c r="AQ41" s="269"/>
      <c r="AS41" s="269"/>
      <c r="AU41" s="269"/>
      <c r="AV41" s="269"/>
      <c r="AX41" s="269"/>
      <c r="AZ41" s="269"/>
      <c r="BB41" s="269"/>
      <c r="BD41" s="269"/>
      <c r="BF41" s="269"/>
      <c r="BH41" s="269"/>
      <c r="BJ41" s="269"/>
      <c r="BK41" s="269"/>
      <c r="BM41" s="269"/>
      <c r="BO41" s="269"/>
      <c r="BQ41" s="269"/>
      <c r="BS41" s="269"/>
      <c r="BU41" s="269"/>
      <c r="BW41" s="269"/>
      <c r="BY41" s="269"/>
      <c r="BZ41" s="269"/>
      <c r="CB41" s="269"/>
      <c r="CD41" s="269"/>
      <c r="CF41" s="269"/>
      <c r="CH41" s="269"/>
      <c r="CJ41" s="269"/>
      <c r="CL41" s="269"/>
      <c r="CN41" s="269"/>
      <c r="CO41" s="269"/>
      <c r="CQ41" s="269"/>
      <c r="CS41" s="269"/>
      <c r="CU41" s="269"/>
      <c r="CW41" s="269"/>
      <c r="CY41" s="269"/>
      <c r="DA41" s="269"/>
      <c r="DC41" s="269"/>
      <c r="DD41" s="269"/>
      <c r="DF41" s="269"/>
      <c r="DH41" s="269"/>
      <c r="DJ41" s="269"/>
      <c r="DL41" s="269"/>
      <c r="DN41" s="269"/>
      <c r="DP41" s="269"/>
      <c r="DR41" s="269"/>
      <c r="DS41" s="269"/>
      <c r="DU41" s="269"/>
      <c r="DW41" s="269"/>
      <c r="DY41" s="269"/>
      <c r="EA41" s="269"/>
      <c r="EC41" s="269"/>
      <c r="EE41" s="269"/>
      <c r="EG41" s="269"/>
      <c r="EH41" s="269"/>
      <c r="EJ41" s="269"/>
      <c r="EL41" s="269"/>
      <c r="EN41" s="269"/>
      <c r="EP41" s="269"/>
      <c r="ER41" s="269"/>
      <c r="ET41" s="269"/>
      <c r="EV41" s="269"/>
      <c r="EW41" s="1"/>
      <c r="EX41" s="3"/>
    </row>
    <row r="42" spans="1:154" s="193" customFormat="1" ht="12">
      <c r="A42" s="3"/>
      <c r="B42" s="1"/>
      <c r="C42" s="269"/>
      <c r="E42" s="269"/>
      <c r="G42" s="269"/>
      <c r="I42" s="269"/>
      <c r="K42" s="269"/>
      <c r="M42" s="269"/>
      <c r="O42" s="269"/>
      <c r="Q42" s="269"/>
      <c r="R42" s="269"/>
      <c r="T42" s="269"/>
      <c r="V42" s="269"/>
      <c r="X42" s="269"/>
      <c r="Z42" s="269"/>
      <c r="AB42" s="269"/>
      <c r="AD42" s="269"/>
      <c r="AF42" s="269"/>
      <c r="AG42" s="269"/>
      <c r="AI42" s="269"/>
      <c r="AK42" s="269"/>
      <c r="AM42" s="269"/>
      <c r="AO42" s="269"/>
      <c r="AQ42" s="269"/>
      <c r="AS42" s="269"/>
      <c r="AU42" s="269"/>
      <c r="AV42" s="269"/>
      <c r="AX42" s="269"/>
      <c r="AZ42" s="269"/>
      <c r="BB42" s="269"/>
      <c r="BD42" s="269"/>
      <c r="BF42" s="269"/>
      <c r="BH42" s="269"/>
      <c r="BJ42" s="269"/>
      <c r="BK42" s="269"/>
      <c r="BM42" s="269"/>
      <c r="BO42" s="269"/>
      <c r="BQ42" s="269"/>
      <c r="BS42" s="269"/>
      <c r="BU42" s="269"/>
      <c r="BW42" s="269"/>
      <c r="BY42" s="269"/>
      <c r="BZ42" s="269"/>
      <c r="CB42" s="269"/>
      <c r="CD42" s="269"/>
      <c r="CF42" s="269"/>
      <c r="CH42" s="269"/>
      <c r="CJ42" s="269"/>
      <c r="CL42" s="269"/>
      <c r="CN42" s="269"/>
      <c r="CO42" s="269"/>
      <c r="CQ42" s="269"/>
      <c r="CS42" s="269"/>
      <c r="CU42" s="269"/>
      <c r="CW42" s="269"/>
      <c r="CY42" s="269"/>
      <c r="DA42" s="269"/>
      <c r="DC42" s="269"/>
      <c r="DD42" s="269"/>
      <c r="DF42" s="269"/>
      <c r="DH42" s="269"/>
      <c r="DJ42" s="269"/>
      <c r="DL42" s="269"/>
      <c r="DN42" s="269"/>
      <c r="DP42" s="269"/>
      <c r="DR42" s="269"/>
      <c r="DS42" s="269"/>
      <c r="DU42" s="269"/>
      <c r="DW42" s="269"/>
      <c r="DY42" s="269"/>
      <c r="EA42" s="269"/>
      <c r="EC42" s="269"/>
      <c r="EE42" s="269"/>
      <c r="EG42" s="269"/>
      <c r="EH42" s="269"/>
      <c r="EJ42" s="269"/>
      <c r="EL42" s="269"/>
      <c r="EN42" s="269"/>
      <c r="EP42" s="269"/>
      <c r="ER42" s="269"/>
      <c r="ET42" s="269"/>
      <c r="EV42" s="269"/>
      <c r="EW42" s="1"/>
      <c r="EX42" s="3"/>
    </row>
    <row r="43" spans="1:154" s="193" customFormat="1" ht="12">
      <c r="A43" s="3"/>
      <c r="B43" s="1"/>
      <c r="C43" s="269"/>
      <c r="E43" s="269"/>
      <c r="G43" s="269"/>
      <c r="I43" s="269"/>
      <c r="K43" s="269"/>
      <c r="M43" s="269"/>
      <c r="O43" s="269"/>
      <c r="Q43" s="269"/>
      <c r="R43" s="269"/>
      <c r="T43" s="269"/>
      <c r="V43" s="269"/>
      <c r="X43" s="269"/>
      <c r="Z43" s="269"/>
      <c r="AB43" s="269"/>
      <c r="AD43" s="269"/>
      <c r="AF43" s="269"/>
      <c r="AG43" s="269"/>
      <c r="AI43" s="269"/>
      <c r="AK43" s="269"/>
      <c r="AM43" s="269"/>
      <c r="AO43" s="269"/>
      <c r="AQ43" s="269"/>
      <c r="AS43" s="269"/>
      <c r="AU43" s="269"/>
      <c r="AV43" s="269"/>
      <c r="AX43" s="269"/>
      <c r="AZ43" s="269"/>
      <c r="BB43" s="269"/>
      <c r="BD43" s="269"/>
      <c r="BF43" s="269"/>
      <c r="BH43" s="269"/>
      <c r="BJ43" s="269"/>
      <c r="BK43" s="269"/>
      <c r="BM43" s="269"/>
      <c r="BO43" s="269"/>
      <c r="BQ43" s="269"/>
      <c r="BS43" s="269"/>
      <c r="BU43" s="269"/>
      <c r="BW43" s="269"/>
      <c r="BY43" s="269"/>
      <c r="BZ43" s="269"/>
      <c r="CB43" s="269"/>
      <c r="CD43" s="269"/>
      <c r="CF43" s="269"/>
      <c r="CH43" s="269"/>
      <c r="CJ43" s="269"/>
      <c r="CL43" s="269"/>
      <c r="CN43" s="269"/>
      <c r="CO43" s="269"/>
      <c r="CQ43" s="269"/>
      <c r="CS43" s="269"/>
      <c r="CU43" s="269"/>
      <c r="CW43" s="269"/>
      <c r="CY43" s="269"/>
      <c r="DA43" s="269"/>
      <c r="DC43" s="269"/>
      <c r="DD43" s="269"/>
      <c r="DF43" s="269"/>
      <c r="DH43" s="269"/>
      <c r="DJ43" s="269"/>
      <c r="DL43" s="269"/>
      <c r="DN43" s="269"/>
      <c r="DP43" s="269"/>
      <c r="DR43" s="269"/>
      <c r="DS43" s="269"/>
      <c r="DU43" s="269"/>
      <c r="DW43" s="269"/>
      <c r="DY43" s="269"/>
      <c r="EA43" s="269"/>
      <c r="EC43" s="269"/>
      <c r="EE43" s="269"/>
      <c r="EG43" s="269"/>
      <c r="EH43" s="269"/>
      <c r="EJ43" s="269"/>
      <c r="EL43" s="269"/>
      <c r="EN43" s="269"/>
      <c r="EP43" s="269"/>
      <c r="ER43" s="269"/>
      <c r="ET43" s="269"/>
      <c r="EV43" s="269"/>
      <c r="EW43" s="1"/>
      <c r="EX43" s="3"/>
    </row>
    <row r="44" spans="1:154" s="193" customFormat="1" ht="12">
      <c r="A44" s="3"/>
      <c r="B44" s="1"/>
      <c r="C44" s="269"/>
      <c r="E44" s="269"/>
      <c r="G44" s="269"/>
      <c r="I44" s="269"/>
      <c r="K44" s="269"/>
      <c r="M44" s="269"/>
      <c r="O44" s="269"/>
      <c r="Q44" s="269"/>
      <c r="R44" s="269"/>
      <c r="T44" s="269"/>
      <c r="V44" s="269"/>
      <c r="X44" s="269"/>
      <c r="Z44" s="269"/>
      <c r="AB44" s="269"/>
      <c r="AD44" s="269"/>
      <c r="AF44" s="269"/>
      <c r="AG44" s="269"/>
      <c r="AI44" s="269"/>
      <c r="AK44" s="269"/>
      <c r="AM44" s="269"/>
      <c r="AO44" s="269"/>
      <c r="AQ44" s="269"/>
      <c r="AS44" s="269"/>
      <c r="AU44" s="269"/>
      <c r="AV44" s="269"/>
      <c r="AX44" s="269"/>
      <c r="AZ44" s="269"/>
      <c r="BB44" s="269"/>
      <c r="BD44" s="269"/>
      <c r="BF44" s="269"/>
      <c r="BH44" s="269"/>
      <c r="BJ44" s="269"/>
      <c r="BK44" s="269"/>
      <c r="BM44" s="269"/>
      <c r="BO44" s="269"/>
      <c r="BQ44" s="269"/>
      <c r="BS44" s="269"/>
      <c r="BU44" s="269"/>
      <c r="BW44" s="269"/>
      <c r="BY44" s="269"/>
      <c r="BZ44" s="269"/>
      <c r="CB44" s="269"/>
      <c r="CD44" s="269"/>
      <c r="CF44" s="269"/>
      <c r="CH44" s="269"/>
      <c r="CJ44" s="269"/>
      <c r="CL44" s="269"/>
      <c r="CN44" s="269"/>
      <c r="CO44" s="269"/>
      <c r="CQ44" s="269"/>
      <c r="CS44" s="269"/>
      <c r="CU44" s="269"/>
      <c r="CW44" s="269"/>
      <c r="CY44" s="269"/>
      <c r="DA44" s="269"/>
      <c r="DC44" s="269"/>
      <c r="DD44" s="269"/>
      <c r="DF44" s="269"/>
      <c r="DH44" s="269"/>
      <c r="DJ44" s="269"/>
      <c r="DL44" s="269"/>
      <c r="DN44" s="269"/>
      <c r="DP44" s="269"/>
      <c r="DR44" s="269"/>
      <c r="DS44" s="269"/>
      <c r="DU44" s="269"/>
      <c r="DW44" s="269"/>
      <c r="DY44" s="269"/>
      <c r="EA44" s="269"/>
      <c r="EC44" s="269"/>
      <c r="EE44" s="269"/>
      <c r="EG44" s="269"/>
      <c r="EH44" s="269"/>
      <c r="EJ44" s="269"/>
      <c r="EL44" s="269"/>
      <c r="EN44" s="269"/>
      <c r="EP44" s="269"/>
      <c r="ER44" s="269"/>
      <c r="ET44" s="269"/>
      <c r="EV44" s="269"/>
      <c r="EW44" s="1"/>
      <c r="EX44" s="3"/>
    </row>
    <row r="45" spans="1:154" s="193" customFormat="1" ht="12">
      <c r="A45" s="3"/>
      <c r="B45" s="1"/>
      <c r="C45" s="269"/>
      <c r="E45" s="269"/>
      <c r="G45" s="269"/>
      <c r="I45" s="269"/>
      <c r="K45" s="269"/>
      <c r="M45" s="269"/>
      <c r="O45" s="269"/>
      <c r="Q45" s="269"/>
      <c r="R45" s="269"/>
      <c r="T45" s="269"/>
      <c r="V45" s="269"/>
      <c r="X45" s="269"/>
      <c r="Z45" s="269"/>
      <c r="AB45" s="269"/>
      <c r="AD45" s="269"/>
      <c r="AF45" s="269"/>
      <c r="AG45" s="269"/>
      <c r="AI45" s="269"/>
      <c r="AK45" s="269"/>
      <c r="AM45" s="269"/>
      <c r="AO45" s="269"/>
      <c r="AQ45" s="269"/>
      <c r="AS45" s="269"/>
      <c r="AU45" s="269"/>
      <c r="AV45" s="269"/>
      <c r="AX45" s="269"/>
      <c r="AZ45" s="269"/>
      <c r="BB45" s="269"/>
      <c r="BD45" s="269"/>
      <c r="BF45" s="269"/>
      <c r="BH45" s="269"/>
      <c r="BJ45" s="269"/>
      <c r="BK45" s="269"/>
      <c r="BM45" s="269"/>
      <c r="BO45" s="269"/>
      <c r="BQ45" s="269"/>
      <c r="BS45" s="269"/>
      <c r="BU45" s="269"/>
      <c r="BW45" s="269"/>
      <c r="BY45" s="269"/>
      <c r="BZ45" s="269"/>
      <c r="CB45" s="269"/>
      <c r="CD45" s="269"/>
      <c r="CF45" s="269"/>
      <c r="CH45" s="269"/>
      <c r="CJ45" s="269"/>
      <c r="CL45" s="269"/>
      <c r="CN45" s="269"/>
      <c r="CO45" s="269"/>
      <c r="CQ45" s="269"/>
      <c r="CS45" s="269"/>
      <c r="CU45" s="269"/>
      <c r="CW45" s="269"/>
      <c r="CY45" s="269"/>
      <c r="DA45" s="269"/>
      <c r="DC45" s="269"/>
      <c r="DD45" s="269"/>
      <c r="DF45" s="269"/>
      <c r="DH45" s="269"/>
      <c r="DJ45" s="269"/>
      <c r="DL45" s="269"/>
      <c r="DN45" s="269"/>
      <c r="DP45" s="269"/>
      <c r="DR45" s="269"/>
      <c r="DS45" s="269"/>
      <c r="DU45" s="269"/>
      <c r="DW45" s="269"/>
      <c r="DY45" s="269"/>
      <c r="EA45" s="269"/>
      <c r="EC45" s="269"/>
      <c r="EE45" s="269"/>
      <c r="EG45" s="269"/>
      <c r="EH45" s="269"/>
      <c r="EJ45" s="269"/>
      <c r="EL45" s="269"/>
      <c r="EN45" s="269"/>
      <c r="EP45" s="269"/>
      <c r="ER45" s="269"/>
      <c r="ET45" s="269"/>
      <c r="EV45" s="269"/>
      <c r="EW45" s="1"/>
      <c r="EX45" s="3"/>
    </row>
    <row r="46" spans="1:154" s="193" customFormat="1" ht="12">
      <c r="A46" s="3"/>
      <c r="B46" s="1"/>
      <c r="C46" s="269"/>
      <c r="E46" s="269"/>
      <c r="G46" s="269"/>
      <c r="I46" s="269"/>
      <c r="K46" s="269"/>
      <c r="M46" s="269"/>
      <c r="O46" s="269"/>
      <c r="Q46" s="269"/>
      <c r="R46" s="269"/>
      <c r="T46" s="269"/>
      <c r="V46" s="269"/>
      <c r="X46" s="269"/>
      <c r="Z46" s="269"/>
      <c r="AB46" s="269"/>
      <c r="AD46" s="269"/>
      <c r="AF46" s="269"/>
      <c r="AG46" s="269"/>
      <c r="AI46" s="269"/>
      <c r="AK46" s="269"/>
      <c r="AM46" s="269"/>
      <c r="AO46" s="269"/>
      <c r="AQ46" s="269"/>
      <c r="AS46" s="269"/>
      <c r="AU46" s="269"/>
      <c r="AV46" s="269"/>
      <c r="AX46" s="269"/>
      <c r="AZ46" s="269"/>
      <c r="BB46" s="269"/>
      <c r="BD46" s="269"/>
      <c r="BF46" s="269"/>
      <c r="BH46" s="269"/>
      <c r="BJ46" s="269"/>
      <c r="BK46" s="269"/>
      <c r="BM46" s="269"/>
      <c r="BO46" s="269"/>
      <c r="BQ46" s="269"/>
      <c r="BS46" s="269"/>
      <c r="BU46" s="269"/>
      <c r="BW46" s="269"/>
      <c r="BY46" s="269"/>
      <c r="BZ46" s="269"/>
      <c r="CB46" s="269"/>
      <c r="CD46" s="269"/>
      <c r="CF46" s="269"/>
      <c r="CH46" s="269"/>
      <c r="CJ46" s="269"/>
      <c r="CL46" s="269"/>
      <c r="CN46" s="269"/>
      <c r="CO46" s="269"/>
      <c r="CQ46" s="269"/>
      <c r="CS46" s="269"/>
      <c r="CU46" s="269"/>
      <c r="CW46" s="269"/>
      <c r="CY46" s="269"/>
      <c r="DA46" s="269"/>
      <c r="DC46" s="269"/>
      <c r="DD46" s="269"/>
      <c r="DF46" s="269"/>
      <c r="DH46" s="269"/>
      <c r="DJ46" s="269"/>
      <c r="DL46" s="269"/>
      <c r="DN46" s="269"/>
      <c r="DP46" s="269"/>
      <c r="DR46" s="269"/>
      <c r="DS46" s="269"/>
      <c r="DU46" s="269"/>
      <c r="DW46" s="269"/>
      <c r="DY46" s="269"/>
      <c r="EA46" s="269"/>
      <c r="EC46" s="269"/>
      <c r="EE46" s="269"/>
      <c r="EG46" s="269"/>
      <c r="EH46" s="269"/>
      <c r="EJ46" s="269"/>
      <c r="EL46" s="269"/>
      <c r="EN46" s="269"/>
      <c r="EP46" s="269"/>
      <c r="ER46" s="269"/>
      <c r="ET46" s="269"/>
      <c r="EV46" s="269"/>
      <c r="EW46" s="1"/>
      <c r="EX46" s="3"/>
    </row>
    <row r="47" spans="1:154" s="193" customFormat="1" ht="12">
      <c r="A47" s="3"/>
      <c r="B47" s="1"/>
      <c r="C47" s="269"/>
      <c r="E47" s="269"/>
      <c r="G47" s="269"/>
      <c r="I47" s="269"/>
      <c r="K47" s="269"/>
      <c r="M47" s="269"/>
      <c r="O47" s="269"/>
      <c r="Q47" s="269"/>
      <c r="R47" s="269"/>
      <c r="T47" s="269"/>
      <c r="V47" s="269"/>
      <c r="X47" s="269"/>
      <c r="Z47" s="269"/>
      <c r="AB47" s="269"/>
      <c r="AD47" s="269"/>
      <c r="AF47" s="269"/>
      <c r="AG47" s="269"/>
      <c r="AI47" s="269"/>
      <c r="AK47" s="269"/>
      <c r="AM47" s="269"/>
      <c r="AO47" s="269"/>
      <c r="AQ47" s="269"/>
      <c r="AS47" s="269"/>
      <c r="AU47" s="269"/>
      <c r="AV47" s="269"/>
      <c r="AX47" s="269"/>
      <c r="AZ47" s="269"/>
      <c r="BB47" s="269"/>
      <c r="BD47" s="269"/>
      <c r="BF47" s="269"/>
      <c r="BH47" s="269"/>
      <c r="BJ47" s="269"/>
      <c r="BK47" s="269"/>
      <c r="BM47" s="269"/>
      <c r="BO47" s="269"/>
      <c r="BQ47" s="269"/>
      <c r="BS47" s="269"/>
      <c r="BU47" s="269"/>
      <c r="BW47" s="269"/>
      <c r="BY47" s="269"/>
      <c r="BZ47" s="269"/>
      <c r="CB47" s="269"/>
      <c r="CD47" s="269"/>
      <c r="CF47" s="269"/>
      <c r="CH47" s="269"/>
      <c r="CJ47" s="269"/>
      <c r="CL47" s="269"/>
      <c r="CN47" s="269"/>
      <c r="CO47" s="269"/>
      <c r="CQ47" s="269"/>
      <c r="CS47" s="269"/>
      <c r="CU47" s="269"/>
      <c r="CW47" s="269"/>
      <c r="CY47" s="269"/>
      <c r="DA47" s="269"/>
      <c r="DC47" s="269"/>
      <c r="DD47" s="269"/>
      <c r="DF47" s="269"/>
      <c r="DH47" s="269"/>
      <c r="DJ47" s="269"/>
      <c r="DL47" s="269"/>
      <c r="DN47" s="269"/>
      <c r="DP47" s="269"/>
      <c r="DR47" s="269"/>
      <c r="DS47" s="269"/>
      <c r="DU47" s="269"/>
      <c r="DW47" s="269"/>
      <c r="DY47" s="269"/>
      <c r="EA47" s="269"/>
      <c r="EC47" s="269"/>
      <c r="EE47" s="269"/>
      <c r="EG47" s="269"/>
      <c r="EH47" s="269"/>
      <c r="EJ47" s="269"/>
      <c r="EL47" s="269"/>
      <c r="EN47" s="269"/>
      <c r="EP47" s="269"/>
      <c r="ER47" s="269"/>
      <c r="ET47" s="269"/>
      <c r="EV47" s="269"/>
      <c r="EW47" s="1"/>
      <c r="EX47" s="3"/>
    </row>
    <row r="48" spans="1:154" s="193" customFormat="1" ht="12">
      <c r="A48" s="3"/>
      <c r="B48" s="1"/>
      <c r="C48" s="269"/>
      <c r="E48" s="269"/>
      <c r="G48" s="269"/>
      <c r="I48" s="269"/>
      <c r="K48" s="269"/>
      <c r="M48" s="269"/>
      <c r="O48" s="269"/>
      <c r="Q48" s="269"/>
      <c r="R48" s="269"/>
      <c r="T48" s="269"/>
      <c r="V48" s="269"/>
      <c r="X48" s="269"/>
      <c r="Z48" s="269"/>
      <c r="AB48" s="269"/>
      <c r="AD48" s="269"/>
      <c r="AF48" s="269"/>
      <c r="AG48" s="269"/>
      <c r="AI48" s="269"/>
      <c r="AK48" s="269"/>
      <c r="AM48" s="269"/>
      <c r="AO48" s="269"/>
      <c r="AQ48" s="269"/>
      <c r="AS48" s="269"/>
      <c r="AU48" s="269"/>
      <c r="AV48" s="269"/>
      <c r="AX48" s="269"/>
      <c r="AZ48" s="269"/>
      <c r="BB48" s="269"/>
      <c r="BD48" s="269"/>
      <c r="BF48" s="269"/>
      <c r="BH48" s="269"/>
      <c r="BJ48" s="269"/>
      <c r="BK48" s="269"/>
      <c r="BM48" s="269"/>
      <c r="BO48" s="269"/>
      <c r="BQ48" s="269"/>
      <c r="BS48" s="269"/>
      <c r="BU48" s="269"/>
      <c r="BW48" s="269"/>
      <c r="BY48" s="269"/>
      <c r="BZ48" s="269"/>
      <c r="CB48" s="269"/>
      <c r="CD48" s="269"/>
      <c r="CF48" s="269"/>
      <c r="CH48" s="269"/>
      <c r="CJ48" s="269"/>
      <c r="CL48" s="269"/>
      <c r="CN48" s="269"/>
      <c r="CO48" s="269"/>
      <c r="CQ48" s="269"/>
      <c r="CS48" s="269"/>
      <c r="CU48" s="269"/>
      <c r="CW48" s="269"/>
      <c r="CY48" s="269"/>
      <c r="DA48" s="269"/>
      <c r="DC48" s="269"/>
      <c r="DD48" s="269"/>
      <c r="DF48" s="269"/>
      <c r="DH48" s="269"/>
      <c r="DJ48" s="269"/>
      <c r="DL48" s="269"/>
      <c r="DN48" s="269"/>
      <c r="DP48" s="269"/>
      <c r="DR48" s="269"/>
      <c r="DS48" s="269"/>
      <c r="DU48" s="269"/>
      <c r="DW48" s="269"/>
      <c r="DY48" s="269"/>
      <c r="EA48" s="269"/>
      <c r="EC48" s="269"/>
      <c r="EE48" s="269"/>
      <c r="EG48" s="269"/>
      <c r="EH48" s="269"/>
      <c r="EJ48" s="269"/>
      <c r="EL48" s="269"/>
      <c r="EN48" s="269"/>
      <c r="EP48" s="269"/>
      <c r="ER48" s="269"/>
      <c r="ET48" s="269"/>
      <c r="EV48" s="269"/>
      <c r="EW48" s="1"/>
      <c r="EX48" s="3"/>
    </row>
    <row r="49" spans="1:154" s="193" customFormat="1" ht="12">
      <c r="A49" s="3"/>
      <c r="B49" s="1"/>
      <c r="C49" s="269"/>
      <c r="E49" s="269"/>
      <c r="G49" s="269"/>
      <c r="I49" s="269"/>
      <c r="K49" s="269"/>
      <c r="M49" s="269"/>
      <c r="O49" s="269"/>
      <c r="Q49" s="269"/>
      <c r="R49" s="269"/>
      <c r="T49" s="269"/>
      <c r="V49" s="269"/>
      <c r="X49" s="269"/>
      <c r="Z49" s="269"/>
      <c r="AB49" s="269"/>
      <c r="AD49" s="269"/>
      <c r="AF49" s="269"/>
      <c r="AG49" s="269"/>
      <c r="AI49" s="269"/>
      <c r="AK49" s="269"/>
      <c r="AM49" s="269"/>
      <c r="AO49" s="269"/>
      <c r="AQ49" s="269"/>
      <c r="AS49" s="269"/>
      <c r="AU49" s="269"/>
      <c r="AV49" s="269"/>
      <c r="AX49" s="269"/>
      <c r="AZ49" s="269"/>
      <c r="BB49" s="269"/>
      <c r="BD49" s="269"/>
      <c r="BF49" s="269"/>
      <c r="BH49" s="269"/>
      <c r="BJ49" s="269"/>
      <c r="BK49" s="269"/>
      <c r="BM49" s="269"/>
      <c r="BO49" s="269"/>
      <c r="BQ49" s="269"/>
      <c r="BS49" s="269"/>
      <c r="BU49" s="269"/>
      <c r="BW49" s="269"/>
      <c r="BY49" s="269"/>
      <c r="BZ49" s="269"/>
      <c r="CB49" s="269"/>
      <c r="CD49" s="269"/>
      <c r="CF49" s="269"/>
      <c r="CH49" s="269"/>
      <c r="CJ49" s="269"/>
      <c r="CL49" s="269"/>
      <c r="CN49" s="269"/>
      <c r="CO49" s="269"/>
      <c r="CQ49" s="269"/>
      <c r="CS49" s="269"/>
      <c r="CU49" s="269"/>
      <c r="CW49" s="269"/>
      <c r="CY49" s="269"/>
      <c r="DA49" s="269"/>
      <c r="DC49" s="269"/>
      <c r="DD49" s="269"/>
      <c r="DF49" s="269"/>
      <c r="DH49" s="269"/>
      <c r="DJ49" s="269"/>
      <c r="DL49" s="269"/>
      <c r="DN49" s="269"/>
      <c r="DP49" s="269"/>
      <c r="DR49" s="269"/>
      <c r="DS49" s="269"/>
      <c r="DU49" s="269"/>
      <c r="DW49" s="269"/>
      <c r="DY49" s="269"/>
      <c r="EA49" s="269"/>
      <c r="EC49" s="269"/>
      <c r="EE49" s="269"/>
      <c r="EG49" s="269"/>
      <c r="EH49" s="269"/>
      <c r="EJ49" s="269"/>
      <c r="EL49" s="269"/>
      <c r="EN49" s="269"/>
      <c r="EP49" s="269"/>
      <c r="ER49" s="269"/>
      <c r="ET49" s="269"/>
      <c r="EV49" s="269"/>
      <c r="EW49" s="1"/>
      <c r="EX49" s="3"/>
    </row>
    <row r="50" spans="1:154" s="193" customFormat="1" ht="12">
      <c r="A50" s="3"/>
      <c r="B50" s="1"/>
      <c r="C50" s="269"/>
      <c r="E50" s="269"/>
      <c r="G50" s="269"/>
      <c r="I50" s="269"/>
      <c r="K50" s="269"/>
      <c r="M50" s="269"/>
      <c r="O50" s="269"/>
      <c r="Q50" s="269"/>
      <c r="R50" s="269"/>
      <c r="T50" s="269"/>
      <c r="V50" s="269"/>
      <c r="X50" s="269"/>
      <c r="Z50" s="269"/>
      <c r="AB50" s="269"/>
      <c r="AD50" s="269"/>
      <c r="AF50" s="269"/>
      <c r="AG50" s="269"/>
      <c r="AI50" s="269"/>
      <c r="AK50" s="269"/>
      <c r="AM50" s="269"/>
      <c r="AO50" s="269"/>
      <c r="AQ50" s="269"/>
      <c r="AS50" s="269"/>
      <c r="AU50" s="269"/>
      <c r="AV50" s="269"/>
      <c r="AX50" s="269"/>
      <c r="AZ50" s="269"/>
      <c r="BB50" s="269"/>
      <c r="BD50" s="269"/>
      <c r="BF50" s="269"/>
      <c r="BH50" s="269"/>
      <c r="BJ50" s="269"/>
      <c r="BK50" s="269"/>
      <c r="BM50" s="269"/>
      <c r="BO50" s="269"/>
      <c r="BQ50" s="269"/>
      <c r="BS50" s="269"/>
      <c r="BU50" s="269"/>
      <c r="BW50" s="269"/>
      <c r="BY50" s="269"/>
      <c r="BZ50" s="269"/>
      <c r="CB50" s="269"/>
      <c r="CD50" s="269"/>
      <c r="CF50" s="269"/>
      <c r="CH50" s="269"/>
      <c r="CJ50" s="269"/>
      <c r="CL50" s="269"/>
      <c r="CN50" s="269"/>
      <c r="CO50" s="269"/>
      <c r="CQ50" s="269"/>
      <c r="CS50" s="269"/>
      <c r="CU50" s="269"/>
      <c r="CW50" s="269"/>
      <c r="CY50" s="269"/>
      <c r="DA50" s="269"/>
      <c r="DC50" s="269"/>
      <c r="DD50" s="269"/>
      <c r="DF50" s="269"/>
      <c r="DH50" s="269"/>
      <c r="DJ50" s="269"/>
      <c r="DL50" s="269"/>
      <c r="DN50" s="269"/>
      <c r="DP50" s="269"/>
      <c r="DR50" s="269"/>
      <c r="DS50" s="269"/>
      <c r="DU50" s="269"/>
      <c r="DW50" s="269"/>
      <c r="DY50" s="269"/>
      <c r="EA50" s="269"/>
      <c r="EC50" s="269"/>
      <c r="EE50" s="269"/>
      <c r="EG50" s="269"/>
      <c r="EH50" s="269"/>
      <c r="EJ50" s="269"/>
      <c r="EL50" s="269"/>
      <c r="EN50" s="269"/>
      <c r="EP50" s="269"/>
      <c r="ER50" s="269"/>
      <c r="ET50" s="269"/>
      <c r="EV50" s="269"/>
      <c r="EW50" s="1"/>
      <c r="EX50" s="3"/>
    </row>
    <row r="51" spans="1:154" s="193" customFormat="1" ht="12">
      <c r="A51" s="3"/>
      <c r="B51" s="1"/>
      <c r="C51" s="269"/>
      <c r="E51" s="269"/>
      <c r="G51" s="269"/>
      <c r="I51" s="269"/>
      <c r="K51" s="269"/>
      <c r="M51" s="269"/>
      <c r="O51" s="269"/>
      <c r="Q51" s="269"/>
      <c r="R51" s="269"/>
      <c r="T51" s="269"/>
      <c r="V51" s="269"/>
      <c r="X51" s="269"/>
      <c r="Z51" s="269"/>
      <c r="AB51" s="269"/>
      <c r="AD51" s="269"/>
      <c r="AF51" s="269"/>
      <c r="AG51" s="269"/>
      <c r="AI51" s="269"/>
      <c r="AK51" s="269"/>
      <c r="AM51" s="269"/>
      <c r="AO51" s="269"/>
      <c r="AQ51" s="269"/>
      <c r="AS51" s="269"/>
      <c r="AU51" s="269"/>
      <c r="AV51" s="269"/>
      <c r="AX51" s="269"/>
      <c r="AZ51" s="269"/>
      <c r="BB51" s="269"/>
      <c r="BD51" s="269"/>
      <c r="BF51" s="269"/>
      <c r="BH51" s="269"/>
      <c r="BJ51" s="269"/>
      <c r="BK51" s="269"/>
      <c r="BM51" s="269"/>
      <c r="BO51" s="269"/>
      <c r="BQ51" s="269"/>
      <c r="BS51" s="269"/>
      <c r="BU51" s="269"/>
      <c r="BW51" s="269"/>
      <c r="BY51" s="269"/>
      <c r="BZ51" s="269"/>
      <c r="CB51" s="269"/>
      <c r="CD51" s="269"/>
      <c r="CF51" s="269"/>
      <c r="CH51" s="269"/>
      <c r="CJ51" s="269"/>
      <c r="CL51" s="269"/>
      <c r="CN51" s="269"/>
      <c r="CO51" s="269"/>
      <c r="CQ51" s="269"/>
      <c r="CS51" s="269"/>
      <c r="CU51" s="269"/>
      <c r="CW51" s="269"/>
      <c r="CY51" s="269"/>
      <c r="DA51" s="269"/>
      <c r="DC51" s="269"/>
      <c r="DD51" s="269"/>
      <c r="DF51" s="269"/>
      <c r="DH51" s="269"/>
      <c r="DJ51" s="269"/>
      <c r="DL51" s="269"/>
      <c r="DN51" s="269"/>
      <c r="DP51" s="269"/>
      <c r="DR51" s="269"/>
      <c r="DS51" s="269"/>
      <c r="DU51" s="269"/>
      <c r="DW51" s="269"/>
      <c r="DY51" s="269"/>
      <c r="EA51" s="269"/>
      <c r="EC51" s="269"/>
      <c r="EE51" s="269"/>
      <c r="EG51" s="269"/>
      <c r="EH51" s="269"/>
      <c r="EJ51" s="269"/>
      <c r="EL51" s="269"/>
      <c r="EN51" s="269"/>
      <c r="EP51" s="269"/>
      <c r="ER51" s="269"/>
      <c r="ET51" s="269"/>
      <c r="EV51" s="269"/>
      <c r="EW51" s="1"/>
      <c r="EX51" s="3"/>
    </row>
    <row r="52" spans="1:154" s="193" customFormat="1" ht="12">
      <c r="A52" s="3"/>
      <c r="B52" s="1"/>
      <c r="C52" s="269"/>
      <c r="E52" s="269"/>
      <c r="G52" s="269"/>
      <c r="I52" s="269"/>
      <c r="K52" s="269"/>
      <c r="M52" s="269"/>
      <c r="O52" s="269"/>
      <c r="Q52" s="269"/>
      <c r="R52" s="269"/>
      <c r="T52" s="269"/>
      <c r="V52" s="269"/>
      <c r="X52" s="269"/>
      <c r="Z52" s="269"/>
      <c r="AB52" s="269"/>
      <c r="AD52" s="269"/>
      <c r="AF52" s="269"/>
      <c r="AG52" s="269"/>
      <c r="AI52" s="269"/>
      <c r="AK52" s="269"/>
      <c r="AM52" s="269"/>
      <c r="AO52" s="269"/>
      <c r="AQ52" s="269"/>
      <c r="AS52" s="269"/>
      <c r="AU52" s="269"/>
      <c r="AV52" s="269"/>
      <c r="AX52" s="269"/>
      <c r="AZ52" s="269"/>
      <c r="BB52" s="269"/>
      <c r="BD52" s="269"/>
      <c r="BF52" s="269"/>
      <c r="BH52" s="269"/>
      <c r="BJ52" s="269"/>
      <c r="BK52" s="269"/>
      <c r="BM52" s="269"/>
      <c r="BO52" s="269"/>
      <c r="BQ52" s="269"/>
      <c r="BS52" s="269"/>
      <c r="BU52" s="269"/>
      <c r="BW52" s="269"/>
      <c r="BY52" s="269"/>
      <c r="BZ52" s="269"/>
      <c r="CB52" s="269"/>
      <c r="CD52" s="269"/>
      <c r="CF52" s="269"/>
      <c r="CH52" s="269"/>
      <c r="CJ52" s="269"/>
      <c r="CL52" s="269"/>
      <c r="CN52" s="269"/>
      <c r="CO52" s="269"/>
      <c r="CQ52" s="269"/>
      <c r="CS52" s="269"/>
      <c r="CU52" s="269"/>
      <c r="CW52" s="269"/>
      <c r="CY52" s="269"/>
      <c r="DA52" s="269"/>
      <c r="DC52" s="269"/>
      <c r="DD52" s="269"/>
      <c r="DF52" s="269"/>
      <c r="DH52" s="269"/>
      <c r="DJ52" s="269"/>
      <c r="DL52" s="269"/>
      <c r="DN52" s="269"/>
      <c r="DP52" s="269"/>
      <c r="DR52" s="269"/>
      <c r="DS52" s="269"/>
      <c r="DU52" s="269"/>
      <c r="DW52" s="269"/>
      <c r="DY52" s="269"/>
      <c r="EA52" s="269"/>
      <c r="EC52" s="269"/>
      <c r="EE52" s="269"/>
      <c r="EG52" s="269"/>
      <c r="EH52" s="269"/>
      <c r="EJ52" s="269"/>
      <c r="EL52" s="269"/>
      <c r="EN52" s="269"/>
      <c r="EP52" s="269"/>
      <c r="ER52" s="269"/>
      <c r="ET52" s="269"/>
      <c r="EV52" s="269"/>
      <c r="EW52" s="1"/>
      <c r="EX52" s="3"/>
    </row>
    <row r="53" spans="1:154" s="193" customFormat="1" ht="12">
      <c r="A53" s="3"/>
      <c r="B53" s="1"/>
      <c r="C53" s="269"/>
      <c r="E53" s="269"/>
      <c r="G53" s="269"/>
      <c r="I53" s="269"/>
      <c r="K53" s="269"/>
      <c r="M53" s="269"/>
      <c r="O53" s="269"/>
      <c r="Q53" s="269"/>
      <c r="R53" s="269"/>
      <c r="T53" s="269"/>
      <c r="V53" s="269"/>
      <c r="X53" s="269"/>
      <c r="Z53" s="269"/>
      <c r="AB53" s="269"/>
      <c r="AD53" s="269"/>
      <c r="AF53" s="269"/>
      <c r="AG53" s="269"/>
      <c r="AI53" s="269"/>
      <c r="AK53" s="269"/>
      <c r="AM53" s="269"/>
      <c r="AO53" s="269"/>
      <c r="AQ53" s="269"/>
      <c r="AS53" s="269"/>
      <c r="AU53" s="269"/>
      <c r="AV53" s="269"/>
      <c r="AX53" s="269"/>
      <c r="AZ53" s="269"/>
      <c r="BB53" s="269"/>
      <c r="BD53" s="269"/>
      <c r="BF53" s="269"/>
      <c r="BH53" s="269"/>
      <c r="BJ53" s="269"/>
      <c r="BK53" s="269"/>
      <c r="BM53" s="269"/>
      <c r="BO53" s="269"/>
      <c r="BQ53" s="269"/>
      <c r="BS53" s="269"/>
      <c r="BU53" s="269"/>
      <c r="BW53" s="269"/>
      <c r="BY53" s="269"/>
      <c r="BZ53" s="269"/>
      <c r="CB53" s="269"/>
      <c r="CD53" s="269"/>
      <c r="CF53" s="269"/>
      <c r="CH53" s="269"/>
      <c r="CJ53" s="269"/>
      <c r="CL53" s="269"/>
      <c r="CN53" s="269"/>
      <c r="CO53" s="269"/>
      <c r="CQ53" s="269"/>
      <c r="CS53" s="269"/>
      <c r="CU53" s="269"/>
      <c r="CW53" s="269"/>
      <c r="CY53" s="269"/>
      <c r="DA53" s="269"/>
      <c r="DC53" s="269"/>
      <c r="DD53" s="269"/>
      <c r="DF53" s="269"/>
      <c r="DH53" s="269"/>
      <c r="DJ53" s="269"/>
      <c r="DL53" s="269"/>
      <c r="DN53" s="269"/>
      <c r="DP53" s="269"/>
      <c r="DR53" s="269"/>
      <c r="DS53" s="269"/>
      <c r="DU53" s="269"/>
      <c r="DW53" s="269"/>
      <c r="DY53" s="269"/>
      <c r="EA53" s="269"/>
      <c r="EC53" s="269"/>
      <c r="EE53" s="269"/>
      <c r="EG53" s="269"/>
      <c r="EH53" s="269"/>
      <c r="EJ53" s="269"/>
      <c r="EL53" s="269"/>
      <c r="EN53" s="269"/>
      <c r="EP53" s="269"/>
      <c r="ER53" s="269"/>
      <c r="ET53" s="269"/>
      <c r="EV53" s="269"/>
      <c r="EW53" s="1"/>
      <c r="EX53" s="3"/>
    </row>
    <row r="54" spans="1:154" s="193" customFormat="1" ht="12">
      <c r="A54" s="3"/>
      <c r="B54" s="1"/>
      <c r="C54" s="269"/>
      <c r="E54" s="269"/>
      <c r="G54" s="269"/>
      <c r="I54" s="269"/>
      <c r="K54" s="269"/>
      <c r="M54" s="269"/>
      <c r="O54" s="269"/>
      <c r="Q54" s="269"/>
      <c r="R54" s="269"/>
      <c r="T54" s="269"/>
      <c r="V54" s="269"/>
      <c r="X54" s="269"/>
      <c r="Z54" s="269"/>
      <c r="AB54" s="269"/>
      <c r="AD54" s="269"/>
      <c r="AF54" s="269"/>
      <c r="AG54" s="269"/>
      <c r="AI54" s="269"/>
      <c r="AK54" s="269"/>
      <c r="AM54" s="269"/>
      <c r="AO54" s="269"/>
      <c r="AQ54" s="269"/>
      <c r="AS54" s="269"/>
      <c r="AU54" s="269"/>
      <c r="AV54" s="269"/>
      <c r="AX54" s="269"/>
      <c r="AZ54" s="269"/>
      <c r="BB54" s="269"/>
      <c r="BD54" s="269"/>
      <c r="BF54" s="269"/>
      <c r="BH54" s="269"/>
      <c r="BJ54" s="269"/>
      <c r="BK54" s="269"/>
      <c r="BM54" s="269"/>
      <c r="BO54" s="269"/>
      <c r="BQ54" s="269"/>
      <c r="BS54" s="269"/>
      <c r="BU54" s="269"/>
      <c r="BW54" s="269"/>
      <c r="BY54" s="269"/>
      <c r="BZ54" s="269"/>
      <c r="CB54" s="269"/>
      <c r="CD54" s="269"/>
      <c r="CF54" s="269"/>
      <c r="CH54" s="269"/>
      <c r="CJ54" s="269"/>
      <c r="CL54" s="269"/>
      <c r="CN54" s="269"/>
      <c r="CO54" s="269"/>
      <c r="CQ54" s="269"/>
      <c r="CS54" s="269"/>
      <c r="CU54" s="269"/>
      <c r="CW54" s="269"/>
      <c r="CY54" s="269"/>
      <c r="DA54" s="269"/>
      <c r="DC54" s="269"/>
      <c r="DD54" s="269"/>
      <c r="DF54" s="269"/>
      <c r="DH54" s="269"/>
      <c r="DJ54" s="269"/>
      <c r="DL54" s="269"/>
      <c r="DN54" s="269"/>
      <c r="DP54" s="269"/>
      <c r="DR54" s="269"/>
      <c r="DS54" s="269"/>
      <c r="DU54" s="269"/>
      <c r="DW54" s="269"/>
      <c r="DY54" s="269"/>
      <c r="EA54" s="269"/>
      <c r="EC54" s="269"/>
      <c r="EE54" s="269"/>
      <c r="EG54" s="269"/>
      <c r="EH54" s="269"/>
      <c r="EJ54" s="269"/>
      <c r="EL54" s="269"/>
      <c r="EN54" s="269"/>
      <c r="EP54" s="269"/>
      <c r="ER54" s="269"/>
      <c r="ET54" s="269"/>
      <c r="EV54" s="269"/>
      <c r="EW54" s="1"/>
      <c r="EX54" s="3"/>
    </row>
    <row r="55" spans="1:154" s="193" customFormat="1" ht="12">
      <c r="A55" s="3"/>
      <c r="B55" s="1"/>
      <c r="C55" s="269"/>
      <c r="E55" s="269"/>
      <c r="G55" s="269"/>
      <c r="I55" s="269"/>
      <c r="K55" s="269"/>
      <c r="M55" s="269"/>
      <c r="O55" s="269"/>
      <c r="Q55" s="269"/>
      <c r="R55" s="269"/>
      <c r="T55" s="269"/>
      <c r="V55" s="269"/>
      <c r="X55" s="269"/>
      <c r="Z55" s="269"/>
      <c r="AB55" s="269"/>
      <c r="AD55" s="269"/>
      <c r="AF55" s="269"/>
      <c r="AG55" s="269"/>
      <c r="AI55" s="269"/>
      <c r="AK55" s="269"/>
      <c r="AM55" s="269"/>
      <c r="AO55" s="269"/>
      <c r="AQ55" s="269"/>
      <c r="AS55" s="269"/>
      <c r="AU55" s="269"/>
      <c r="AV55" s="269"/>
      <c r="AX55" s="269"/>
      <c r="AZ55" s="269"/>
      <c r="BB55" s="269"/>
      <c r="BD55" s="269"/>
      <c r="BF55" s="269"/>
      <c r="BH55" s="269"/>
      <c r="BJ55" s="269"/>
      <c r="BK55" s="269"/>
      <c r="BM55" s="269"/>
      <c r="BO55" s="269"/>
      <c r="BQ55" s="269"/>
      <c r="BS55" s="269"/>
      <c r="BU55" s="269"/>
      <c r="BW55" s="269"/>
      <c r="BY55" s="269"/>
      <c r="BZ55" s="269"/>
      <c r="CB55" s="269"/>
      <c r="CD55" s="269"/>
      <c r="CF55" s="269"/>
      <c r="CH55" s="269"/>
      <c r="CJ55" s="269"/>
      <c r="CL55" s="269"/>
      <c r="CN55" s="269"/>
      <c r="CO55" s="269"/>
      <c r="CQ55" s="269"/>
      <c r="CS55" s="269"/>
      <c r="CU55" s="269"/>
      <c r="CW55" s="269"/>
      <c r="CY55" s="269"/>
      <c r="DA55" s="269"/>
      <c r="DC55" s="269"/>
      <c r="DD55" s="269"/>
      <c r="DF55" s="269"/>
      <c r="DH55" s="269"/>
      <c r="DJ55" s="269"/>
      <c r="DL55" s="269"/>
      <c r="DN55" s="269"/>
      <c r="DP55" s="269"/>
      <c r="DR55" s="269"/>
      <c r="DS55" s="269"/>
      <c r="DU55" s="269"/>
      <c r="DW55" s="269"/>
      <c r="DY55" s="269"/>
      <c r="EA55" s="269"/>
      <c r="EC55" s="269"/>
      <c r="EE55" s="269"/>
      <c r="EG55" s="269"/>
      <c r="EH55" s="269"/>
      <c r="EJ55" s="269"/>
      <c r="EL55" s="269"/>
      <c r="EN55" s="269"/>
      <c r="EP55" s="269"/>
      <c r="ER55" s="269"/>
      <c r="ET55" s="269"/>
      <c r="EV55" s="269"/>
      <c r="EW55" s="1"/>
      <c r="EX55" s="3"/>
    </row>
    <row r="56" spans="1:154" s="193" customFormat="1" ht="12">
      <c r="A56" s="3"/>
      <c r="B56" s="1"/>
      <c r="C56" s="269"/>
      <c r="E56" s="269"/>
      <c r="G56" s="269"/>
      <c r="I56" s="269"/>
      <c r="K56" s="269"/>
      <c r="M56" s="269"/>
      <c r="O56" s="269"/>
      <c r="Q56" s="269"/>
      <c r="R56" s="269"/>
      <c r="T56" s="269"/>
      <c r="V56" s="269"/>
      <c r="X56" s="269"/>
      <c r="Z56" s="269"/>
      <c r="AB56" s="269"/>
      <c r="AD56" s="269"/>
      <c r="AF56" s="269"/>
      <c r="AG56" s="269"/>
      <c r="AI56" s="269"/>
      <c r="AK56" s="269"/>
      <c r="AM56" s="269"/>
      <c r="AO56" s="269"/>
      <c r="AQ56" s="269"/>
      <c r="AS56" s="269"/>
      <c r="AU56" s="269"/>
      <c r="AV56" s="269"/>
      <c r="AX56" s="269"/>
      <c r="AZ56" s="269"/>
      <c r="BB56" s="269"/>
      <c r="BD56" s="269"/>
      <c r="BF56" s="269"/>
      <c r="BH56" s="269"/>
      <c r="BJ56" s="269"/>
      <c r="BK56" s="269"/>
      <c r="BM56" s="269"/>
      <c r="BO56" s="269"/>
      <c r="BQ56" s="269"/>
      <c r="BS56" s="269"/>
      <c r="BU56" s="269"/>
      <c r="BW56" s="269"/>
      <c r="BY56" s="269"/>
      <c r="BZ56" s="269"/>
      <c r="CB56" s="269"/>
      <c r="CD56" s="269"/>
      <c r="CF56" s="269"/>
      <c r="CH56" s="269"/>
      <c r="CJ56" s="269"/>
      <c r="CL56" s="269"/>
      <c r="CN56" s="269"/>
      <c r="CO56" s="269"/>
      <c r="CQ56" s="269"/>
      <c r="CS56" s="269"/>
      <c r="CU56" s="269"/>
      <c r="CW56" s="269"/>
      <c r="CY56" s="269"/>
      <c r="DA56" s="269"/>
      <c r="DC56" s="269"/>
      <c r="DD56" s="269"/>
      <c r="DF56" s="269"/>
      <c r="DH56" s="269"/>
      <c r="DJ56" s="269"/>
      <c r="DL56" s="269"/>
      <c r="DN56" s="269"/>
      <c r="DP56" s="269"/>
      <c r="DR56" s="269"/>
      <c r="DS56" s="269"/>
      <c r="DU56" s="269"/>
      <c r="DW56" s="269"/>
      <c r="DY56" s="269"/>
      <c r="EA56" s="269"/>
      <c r="EC56" s="269"/>
      <c r="EE56" s="269"/>
      <c r="EG56" s="269"/>
      <c r="EH56" s="269"/>
      <c r="EJ56" s="269"/>
      <c r="EL56" s="269"/>
      <c r="EN56" s="269"/>
      <c r="EP56" s="269"/>
      <c r="ER56" s="269"/>
      <c r="ET56" s="269"/>
      <c r="EV56" s="269"/>
      <c r="EW56" s="1"/>
      <c r="EX56" s="3"/>
    </row>
    <row r="57" spans="1:154" s="193" customFormat="1" ht="12">
      <c r="A57" s="3"/>
      <c r="B57" s="1"/>
      <c r="C57" s="269"/>
      <c r="E57" s="269"/>
      <c r="G57" s="269"/>
      <c r="I57" s="269"/>
      <c r="K57" s="269"/>
      <c r="M57" s="269"/>
      <c r="O57" s="269"/>
      <c r="Q57" s="269"/>
      <c r="R57" s="269"/>
      <c r="T57" s="269"/>
      <c r="V57" s="269"/>
      <c r="X57" s="269"/>
      <c r="Z57" s="269"/>
      <c r="AB57" s="269"/>
      <c r="AD57" s="269"/>
      <c r="AF57" s="269"/>
      <c r="AG57" s="269"/>
      <c r="AI57" s="269"/>
      <c r="AK57" s="269"/>
      <c r="AM57" s="269"/>
      <c r="AO57" s="269"/>
      <c r="AQ57" s="269"/>
      <c r="AS57" s="269"/>
      <c r="AU57" s="269"/>
      <c r="AV57" s="269"/>
      <c r="AX57" s="269"/>
      <c r="AZ57" s="269"/>
      <c r="BB57" s="269"/>
      <c r="BD57" s="269"/>
      <c r="BF57" s="269"/>
      <c r="BH57" s="269"/>
      <c r="BJ57" s="269"/>
      <c r="BK57" s="269"/>
      <c r="BM57" s="269"/>
      <c r="BO57" s="269"/>
      <c r="BQ57" s="269"/>
      <c r="BS57" s="269"/>
      <c r="BU57" s="269"/>
      <c r="BW57" s="269"/>
      <c r="BY57" s="269"/>
      <c r="BZ57" s="269"/>
      <c r="CB57" s="269"/>
      <c r="CD57" s="269"/>
      <c r="CF57" s="269"/>
      <c r="CH57" s="269"/>
      <c r="CJ57" s="269"/>
      <c r="CL57" s="269"/>
      <c r="CN57" s="269"/>
      <c r="CO57" s="269"/>
      <c r="CQ57" s="269"/>
      <c r="CS57" s="269"/>
      <c r="CU57" s="269"/>
      <c r="CW57" s="269"/>
      <c r="CY57" s="269"/>
      <c r="DA57" s="269"/>
      <c r="DC57" s="269"/>
      <c r="DD57" s="269"/>
      <c r="DF57" s="269"/>
      <c r="DH57" s="269"/>
      <c r="DJ57" s="269"/>
      <c r="DL57" s="269"/>
      <c r="DN57" s="269"/>
      <c r="DP57" s="269"/>
      <c r="DR57" s="269"/>
      <c r="DS57" s="269"/>
      <c r="DU57" s="269"/>
      <c r="DW57" s="269"/>
      <c r="DY57" s="269"/>
      <c r="EA57" s="269"/>
      <c r="EC57" s="269"/>
      <c r="EE57" s="269"/>
      <c r="EG57" s="269"/>
      <c r="EH57" s="269"/>
      <c r="EJ57" s="269"/>
      <c r="EL57" s="269"/>
      <c r="EN57" s="269"/>
      <c r="EP57" s="269"/>
      <c r="ER57" s="269"/>
      <c r="ET57" s="269"/>
      <c r="EV57" s="269"/>
      <c r="EW57" s="1"/>
      <c r="EX57" s="3"/>
    </row>
    <row r="58" spans="1:154" s="193" customFormat="1" ht="12">
      <c r="A58" s="3"/>
      <c r="B58" s="1"/>
      <c r="C58" s="269"/>
      <c r="E58" s="269"/>
      <c r="G58" s="269"/>
      <c r="I58" s="269"/>
      <c r="K58" s="269"/>
      <c r="M58" s="269"/>
      <c r="O58" s="269"/>
      <c r="Q58" s="269"/>
      <c r="R58" s="269"/>
      <c r="T58" s="269"/>
      <c r="V58" s="269"/>
      <c r="X58" s="269"/>
      <c r="Z58" s="269"/>
      <c r="AB58" s="269"/>
      <c r="AD58" s="269"/>
      <c r="AF58" s="269"/>
      <c r="AG58" s="269"/>
      <c r="AI58" s="269"/>
      <c r="AK58" s="269"/>
      <c r="AM58" s="269"/>
      <c r="AO58" s="269"/>
      <c r="AQ58" s="269"/>
      <c r="AS58" s="269"/>
      <c r="AU58" s="269"/>
      <c r="AV58" s="269"/>
      <c r="AX58" s="269"/>
      <c r="AZ58" s="269"/>
      <c r="BB58" s="269"/>
      <c r="BD58" s="269"/>
      <c r="BF58" s="269"/>
      <c r="BH58" s="269"/>
      <c r="BJ58" s="269"/>
      <c r="BK58" s="269"/>
      <c r="BM58" s="269"/>
      <c r="BO58" s="269"/>
      <c r="BQ58" s="269"/>
      <c r="BS58" s="269"/>
      <c r="BU58" s="269"/>
      <c r="BW58" s="269"/>
      <c r="BY58" s="269"/>
      <c r="BZ58" s="269"/>
      <c r="CB58" s="269"/>
      <c r="CD58" s="269"/>
      <c r="CF58" s="269"/>
      <c r="CH58" s="269"/>
      <c r="CJ58" s="269"/>
      <c r="CL58" s="269"/>
      <c r="CN58" s="269"/>
      <c r="CO58" s="269"/>
      <c r="CQ58" s="269"/>
      <c r="CS58" s="269"/>
      <c r="CU58" s="269"/>
      <c r="CW58" s="269"/>
      <c r="CY58" s="269"/>
      <c r="DA58" s="269"/>
      <c r="DC58" s="269"/>
      <c r="DD58" s="269"/>
      <c r="DF58" s="269"/>
      <c r="DH58" s="269"/>
      <c r="DJ58" s="269"/>
      <c r="DL58" s="269"/>
      <c r="DN58" s="269"/>
      <c r="DP58" s="269"/>
      <c r="DR58" s="269"/>
      <c r="DS58" s="269"/>
      <c r="DU58" s="269"/>
      <c r="DW58" s="269"/>
      <c r="DY58" s="269"/>
      <c r="EA58" s="269"/>
      <c r="EC58" s="269"/>
      <c r="EE58" s="269"/>
      <c r="EG58" s="269"/>
      <c r="EH58" s="269"/>
      <c r="EJ58" s="269"/>
      <c r="EL58" s="269"/>
      <c r="EN58" s="269"/>
      <c r="EP58" s="269"/>
      <c r="ER58" s="269"/>
      <c r="ET58" s="269"/>
      <c r="EV58" s="269"/>
      <c r="EW58" s="1"/>
      <c r="EX58" s="3"/>
    </row>
  </sheetData>
  <sheetProtection/>
  <mergeCells count="14">
    <mergeCell ref="EX1:EX2"/>
    <mergeCell ref="A3:B3"/>
    <mergeCell ref="BZ1:CN1"/>
    <mergeCell ref="CO1:DC1"/>
    <mergeCell ref="DD1:DR1"/>
    <mergeCell ref="DS1:EG1"/>
    <mergeCell ref="EH1:EV1"/>
    <mergeCell ref="EW1:EW2"/>
    <mergeCell ref="A1:B2"/>
    <mergeCell ref="C1:Q1"/>
    <mergeCell ref="R1:AF1"/>
    <mergeCell ref="AG1:AU1"/>
    <mergeCell ref="AV1:BJ1"/>
    <mergeCell ref="BK1:BY1"/>
  </mergeCells>
  <printOptions verticalCentered="1"/>
  <pageMargins left="0.6299212598425197" right="0.2362204724409449" top="0.7480314960629921" bottom="0.7480314960629921" header="0.31496062992125984" footer="0.31496062992125984"/>
  <pageSetup fitToWidth="0" horizontalDpi="600" verticalDpi="600" orientation="landscape" paperSize="9" scale="47" r:id="rId1"/>
  <headerFooter alignWithMargins="0">
    <oddHeader>&amp;L&amp;14令和２年度市町村ごみ排出量（速報値）月例報告　年間排出量&amp;R資料２</oddHeader>
  </headerFooter>
  <colBreaks count="4" manualBreakCount="4">
    <brk id="32" max="35" man="1"/>
    <brk id="62" max="35" man="1"/>
    <brk id="92" max="35" man="1"/>
    <brk id="122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7">
      <selection activeCell="L32" sqref="L32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70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1221484</v>
      </c>
      <c r="D5" s="35">
        <f>SUM(E5:F5)</f>
        <v>21166.9</v>
      </c>
      <c r="E5" s="36">
        <f>SUM(E6:E38)</f>
        <v>19668.2</v>
      </c>
      <c r="F5" s="36">
        <f>SUM(F6:F38)</f>
        <v>1498.7000000000003</v>
      </c>
      <c r="G5" s="37">
        <f>SUM(H5:I5)</f>
        <v>483</v>
      </c>
      <c r="H5" s="37">
        <f aca="true" t="shared" si="0" ref="H5:AC5">SUM(H6:H38)</f>
        <v>483</v>
      </c>
      <c r="I5" s="37">
        <f t="shared" si="0"/>
        <v>0</v>
      </c>
      <c r="J5" s="37">
        <f>SUM(K5:L5)</f>
        <v>15995.999999999996</v>
      </c>
      <c r="K5" s="37">
        <f t="shared" si="0"/>
        <v>15105.099999999997</v>
      </c>
      <c r="L5" s="37">
        <f t="shared" si="0"/>
        <v>890.9</v>
      </c>
      <c r="M5" s="37">
        <f>SUM(N5:O5)</f>
        <v>1053.8000000000002</v>
      </c>
      <c r="N5" s="37">
        <f t="shared" si="0"/>
        <v>829.2000000000003</v>
      </c>
      <c r="O5" s="37">
        <f t="shared" si="0"/>
        <v>224.60000000000002</v>
      </c>
      <c r="P5" s="37">
        <f>SUM(Q5:R5)</f>
        <v>3112.4</v>
      </c>
      <c r="Q5" s="37">
        <f t="shared" si="0"/>
        <v>2993.9</v>
      </c>
      <c r="R5" s="37">
        <f t="shared" si="0"/>
        <v>118.49999999999996</v>
      </c>
      <c r="S5" s="37">
        <f>SUM(T5:U5)</f>
        <v>1.4000000000000001</v>
      </c>
      <c r="T5" s="37">
        <f t="shared" si="0"/>
        <v>1.3</v>
      </c>
      <c r="U5" s="37">
        <f t="shared" si="0"/>
        <v>0.1</v>
      </c>
      <c r="V5" s="37">
        <f>SUM(W5:X5)</f>
        <v>520.3000000000001</v>
      </c>
      <c r="W5" s="37">
        <f t="shared" si="0"/>
        <v>255.70000000000002</v>
      </c>
      <c r="X5" s="37">
        <f t="shared" si="0"/>
        <v>264.6000000000001</v>
      </c>
      <c r="Y5" s="38">
        <f t="shared" si="0"/>
        <v>9882.200000000004</v>
      </c>
      <c r="Z5" s="39">
        <f t="shared" si="0"/>
        <v>31049.099999999995</v>
      </c>
      <c r="AA5" s="40">
        <f t="shared" si="0"/>
        <v>21166.9</v>
      </c>
      <c r="AB5" s="41">
        <f t="shared" si="0"/>
        <v>18054.499999999996</v>
      </c>
      <c r="AC5" s="42">
        <f t="shared" si="0"/>
        <v>3112.3999999999996</v>
      </c>
      <c r="AD5" s="43">
        <f>AA5/C5/31*1000000</f>
        <v>558.994817620576</v>
      </c>
      <c r="AE5" s="44">
        <f>AB5/C5/31*1000000</f>
        <v>476.7997172344881</v>
      </c>
      <c r="AF5" s="45">
        <f>AC5/C5/31*1000000</f>
        <v>82.19510038608773</v>
      </c>
      <c r="AG5" s="46">
        <f>Z5/C5/31*1000000</f>
        <v>819.9729762876483</v>
      </c>
      <c r="AH5" s="47">
        <f>Y5/C5/31*1000000</f>
        <v>260.9781586670726</v>
      </c>
      <c r="AI5" s="48">
        <f>AC5*100/AA5</f>
        <v>14.70408987617459</v>
      </c>
    </row>
    <row r="6" spans="1:35" s="8" customFormat="1" ht="19.5" customHeight="1" thickTop="1">
      <c r="A6" s="14">
        <v>1</v>
      </c>
      <c r="B6" s="15" t="s">
        <v>19</v>
      </c>
      <c r="C6" s="49">
        <v>286820</v>
      </c>
      <c r="D6" s="50">
        <f>G6+J6+M6+P6+S6+V6</f>
        <v>4806.8</v>
      </c>
      <c r="E6" s="51">
        <f>H6+K6+N6+Q6+T6+W6</f>
        <v>4749.5</v>
      </c>
      <c r="F6" s="51">
        <f>I6+L6+O6+R6+U6+X6</f>
        <v>57.3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3529.6</v>
      </c>
      <c r="K6" s="16">
        <v>3493.2</v>
      </c>
      <c r="L6" s="16">
        <v>36.4</v>
      </c>
      <c r="M6" s="52">
        <f>SUM(N6:O6)</f>
        <v>291.9</v>
      </c>
      <c r="N6" s="16">
        <v>289.2</v>
      </c>
      <c r="O6" s="16">
        <v>2.7</v>
      </c>
      <c r="P6" s="52">
        <f>SUM(Q6:R6)</f>
        <v>894</v>
      </c>
      <c r="Q6" s="16">
        <v>892.1</v>
      </c>
      <c r="R6" s="16">
        <v>1.9</v>
      </c>
      <c r="S6" s="52">
        <f>SUM(T6:U6)</f>
        <v>0</v>
      </c>
      <c r="T6" s="16">
        <v>0</v>
      </c>
      <c r="U6" s="16">
        <v>0</v>
      </c>
      <c r="V6" s="52">
        <f>SUM(W6:X6)</f>
        <v>91.3</v>
      </c>
      <c r="W6" s="16">
        <v>75</v>
      </c>
      <c r="X6" s="16">
        <v>16.3</v>
      </c>
      <c r="Y6" s="53">
        <v>2921.3</v>
      </c>
      <c r="Z6" s="54">
        <f aca="true" t="shared" si="2" ref="Z6:Z38">D6+Y6</f>
        <v>7728.1</v>
      </c>
      <c r="AA6" s="55">
        <f aca="true" t="shared" si="3" ref="AA6:AA38">SUM(AB6:AC6)</f>
        <v>4806.8</v>
      </c>
      <c r="AB6" s="56">
        <f aca="true" t="shared" si="4" ref="AB6:AB38">G6+J6+M6+S6+V6</f>
        <v>3912.8</v>
      </c>
      <c r="AC6" s="57">
        <f aca="true" t="shared" si="5" ref="AC6:AC38">P6</f>
        <v>894</v>
      </c>
      <c r="AD6" s="58">
        <f aca="true" t="shared" si="6" ref="AD6:AD38">AA6/C6/31*1000000</f>
        <v>540.6110610003802</v>
      </c>
      <c r="AE6" s="59">
        <f aca="true" t="shared" si="7" ref="AE6:AE38">AB6/C6/31*1000000</f>
        <v>440.06469157907287</v>
      </c>
      <c r="AF6" s="60">
        <f aca="true" t="shared" si="8" ref="AF6:AF38">AC6/C6/31*1000000</f>
        <v>100.54636942130729</v>
      </c>
      <c r="AG6" s="61">
        <f aca="true" t="shared" si="9" ref="AG6:AG38">Z6/C6/31*1000000</f>
        <v>869.163755620587</v>
      </c>
      <c r="AH6" s="62">
        <f aca="true" t="shared" si="10" ref="AH6:AH38">Y6/C6/31*1000000</f>
        <v>328.5526946202069</v>
      </c>
      <c r="AI6" s="63">
        <f aca="true" t="shared" si="11" ref="AI6:AI38">AC6*100/AA6</f>
        <v>18.59865190979446</v>
      </c>
    </row>
    <row r="7" spans="1:35" s="65" customFormat="1" ht="19.5" customHeight="1">
      <c r="A7" s="13">
        <v>2</v>
      </c>
      <c r="B7" s="17" t="s">
        <v>20</v>
      </c>
      <c r="C7" s="64">
        <v>50562</v>
      </c>
      <c r="D7" s="50">
        <f aca="true" t="shared" si="12" ref="D7:F38">G7+J7+M7+P7+S7+V7</f>
        <v>1111.7</v>
      </c>
      <c r="E7" s="51">
        <f t="shared" si="12"/>
        <v>915.2</v>
      </c>
      <c r="F7" s="51">
        <f t="shared" si="12"/>
        <v>196.5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860</v>
      </c>
      <c r="K7" s="16">
        <v>776.7</v>
      </c>
      <c r="L7" s="16">
        <v>83.3</v>
      </c>
      <c r="M7" s="52">
        <f aca="true" t="shared" si="14" ref="M7:M38">SUM(N7:O7)</f>
        <v>52.2</v>
      </c>
      <c r="N7" s="16">
        <v>28.5</v>
      </c>
      <c r="O7" s="16">
        <v>23.7</v>
      </c>
      <c r="P7" s="52">
        <f>SUM(Q7:R7)</f>
        <v>150.1</v>
      </c>
      <c r="Q7" s="16">
        <v>110</v>
      </c>
      <c r="R7" s="16">
        <v>40.1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49.4</v>
      </c>
      <c r="W7" s="16">
        <v>0</v>
      </c>
      <c r="X7" s="16">
        <v>49.4</v>
      </c>
      <c r="Y7" s="53">
        <v>431.8</v>
      </c>
      <c r="Z7" s="54">
        <f>D7+Y7</f>
        <v>1543.5</v>
      </c>
      <c r="AA7" s="55">
        <f>SUM(AB7:AC7)</f>
        <v>1111.7</v>
      </c>
      <c r="AB7" s="56">
        <f>G7+J7+M7+S7+V7</f>
        <v>961.6</v>
      </c>
      <c r="AC7" s="57">
        <f>P7</f>
        <v>150.1</v>
      </c>
      <c r="AD7" s="58">
        <f t="shared" si="6"/>
        <v>709.2537938091976</v>
      </c>
      <c r="AE7" s="59">
        <f t="shared" si="7"/>
        <v>613.4914528442245</v>
      </c>
      <c r="AF7" s="60">
        <f t="shared" si="8"/>
        <v>95.76234096497305</v>
      </c>
      <c r="AG7" s="61">
        <f t="shared" si="9"/>
        <v>984.7379965318848</v>
      </c>
      <c r="AH7" s="62">
        <f t="shared" si="10"/>
        <v>275.4842027226873</v>
      </c>
      <c r="AI7" s="63">
        <f>AC7*100/AA7</f>
        <v>13.501844022667985</v>
      </c>
    </row>
    <row r="8" spans="1:35" s="65" customFormat="1" ht="19.5" customHeight="1">
      <c r="A8" s="13">
        <v>3</v>
      </c>
      <c r="B8" s="18" t="s">
        <v>21</v>
      </c>
      <c r="C8" s="64">
        <v>35107</v>
      </c>
      <c r="D8" s="50">
        <f t="shared" si="12"/>
        <v>727.4</v>
      </c>
      <c r="E8" s="51">
        <f t="shared" si="12"/>
        <v>624.9000000000001</v>
      </c>
      <c r="F8" s="51">
        <f t="shared" si="12"/>
        <v>102.5</v>
      </c>
      <c r="G8" s="52">
        <f>SUM(H8:I8)</f>
        <v>0</v>
      </c>
      <c r="H8" s="16">
        <v>0</v>
      </c>
      <c r="I8" s="16">
        <v>0</v>
      </c>
      <c r="J8" s="52">
        <f t="shared" si="13"/>
        <v>610.2</v>
      </c>
      <c r="K8" s="16">
        <v>547.2</v>
      </c>
      <c r="L8" s="16">
        <v>63</v>
      </c>
      <c r="M8" s="52">
        <f t="shared" si="14"/>
        <v>85.80000000000001</v>
      </c>
      <c r="N8" s="16">
        <v>53.1</v>
      </c>
      <c r="O8" s="16">
        <v>32.7</v>
      </c>
      <c r="P8" s="52">
        <f>SUM(Q8:R8)</f>
        <v>31.400000000000002</v>
      </c>
      <c r="Q8" s="16">
        <v>24.6</v>
      </c>
      <c r="R8" s="16">
        <v>6.8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76.5</v>
      </c>
      <c r="Z8" s="54">
        <f>D8+Y8</f>
        <v>803.9</v>
      </c>
      <c r="AA8" s="55">
        <f>SUM(AB8:AC8)</f>
        <v>727.4</v>
      </c>
      <c r="AB8" s="56">
        <f>G8+J8+M8+S8+V8</f>
        <v>696</v>
      </c>
      <c r="AC8" s="57">
        <f>P8</f>
        <v>31.400000000000002</v>
      </c>
      <c r="AD8" s="58">
        <f t="shared" si="6"/>
        <v>668.3714395713748</v>
      </c>
      <c r="AE8" s="59">
        <f t="shared" si="7"/>
        <v>639.5195517482498</v>
      </c>
      <c r="AF8" s="60">
        <f t="shared" si="8"/>
        <v>28.851887823125068</v>
      </c>
      <c r="AG8" s="61">
        <f t="shared" si="9"/>
        <v>738.6634592678421</v>
      </c>
      <c r="AH8" s="62">
        <f t="shared" si="10"/>
        <v>70.29201969646711</v>
      </c>
      <c r="AI8" s="63">
        <f>AC8*100/AA8</f>
        <v>4.316744569700303</v>
      </c>
    </row>
    <row r="9" spans="1:35" s="8" customFormat="1" ht="19.5" customHeight="1">
      <c r="A9" s="19">
        <v>4</v>
      </c>
      <c r="B9" s="18" t="s">
        <v>22</v>
      </c>
      <c r="C9" s="64">
        <v>94431</v>
      </c>
      <c r="D9" s="66">
        <f t="shared" si="12"/>
        <v>1357.7</v>
      </c>
      <c r="E9" s="51">
        <f t="shared" si="12"/>
        <v>1317.3</v>
      </c>
      <c r="F9" s="51">
        <f t="shared" si="12"/>
        <v>40.4</v>
      </c>
      <c r="G9" s="67">
        <f t="shared" si="1"/>
        <v>0</v>
      </c>
      <c r="H9" s="20">
        <v>0</v>
      </c>
      <c r="I9" s="20">
        <v>0</v>
      </c>
      <c r="J9" s="67">
        <f t="shared" si="13"/>
        <v>1176.2</v>
      </c>
      <c r="K9" s="16">
        <v>1150.9</v>
      </c>
      <c r="L9" s="16">
        <v>25.3</v>
      </c>
      <c r="M9" s="67">
        <f t="shared" si="14"/>
        <v>79.39999999999999</v>
      </c>
      <c r="N9" s="16">
        <v>69.8</v>
      </c>
      <c r="O9" s="16">
        <v>9.6</v>
      </c>
      <c r="P9" s="67">
        <f aca="true" t="shared" si="16" ref="P9:P38">SUM(Q9:R9)</f>
        <v>96.6</v>
      </c>
      <c r="Q9" s="16">
        <v>96.6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5.5</v>
      </c>
      <c r="W9" s="16">
        <v>0</v>
      </c>
      <c r="X9" s="16">
        <v>5.5</v>
      </c>
      <c r="Y9" s="68">
        <v>861.5</v>
      </c>
      <c r="Z9" s="69">
        <f t="shared" si="2"/>
        <v>2219.2</v>
      </c>
      <c r="AA9" s="70">
        <f t="shared" si="3"/>
        <v>1357.7</v>
      </c>
      <c r="AB9" s="71">
        <f t="shared" si="4"/>
        <v>1261.1000000000001</v>
      </c>
      <c r="AC9" s="72">
        <f t="shared" si="5"/>
        <v>96.6</v>
      </c>
      <c r="AD9" s="73">
        <f t="shared" si="6"/>
        <v>463.79657309091704</v>
      </c>
      <c r="AE9" s="74">
        <f t="shared" si="7"/>
        <v>430.79756818513334</v>
      </c>
      <c r="AF9" s="75">
        <f t="shared" si="8"/>
        <v>32.99900490578374</v>
      </c>
      <c r="AG9" s="76">
        <f t="shared" si="9"/>
        <v>758.0889408583362</v>
      </c>
      <c r="AH9" s="77">
        <f t="shared" si="10"/>
        <v>294.2923677674192</v>
      </c>
      <c r="AI9" s="78">
        <f t="shared" si="11"/>
        <v>7.11497385283936</v>
      </c>
    </row>
    <row r="10" spans="1:35" s="8" customFormat="1" ht="19.5" customHeight="1">
      <c r="A10" s="19">
        <v>5</v>
      </c>
      <c r="B10" s="18" t="s">
        <v>55</v>
      </c>
      <c r="C10" s="64">
        <v>92376</v>
      </c>
      <c r="D10" s="66">
        <f t="shared" si="12"/>
        <v>1420</v>
      </c>
      <c r="E10" s="51">
        <f t="shared" si="12"/>
        <v>1347.6</v>
      </c>
      <c r="F10" s="51">
        <f t="shared" si="12"/>
        <v>72.4</v>
      </c>
      <c r="G10" s="67">
        <f t="shared" si="1"/>
        <v>0</v>
      </c>
      <c r="H10" s="20">
        <v>0</v>
      </c>
      <c r="I10" s="20">
        <v>0</v>
      </c>
      <c r="J10" s="67">
        <f t="shared" si="13"/>
        <v>1065.3</v>
      </c>
      <c r="K10" s="20">
        <v>1014.4</v>
      </c>
      <c r="L10" s="20">
        <v>50.9</v>
      </c>
      <c r="M10" s="67">
        <f t="shared" si="14"/>
        <v>78.8</v>
      </c>
      <c r="N10" s="20">
        <v>57.3</v>
      </c>
      <c r="O10" s="20">
        <v>21.5</v>
      </c>
      <c r="P10" s="67">
        <f t="shared" si="16"/>
        <v>275.9</v>
      </c>
      <c r="Q10" s="20">
        <v>275.9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675.5</v>
      </c>
      <c r="Z10" s="69">
        <f t="shared" si="2"/>
        <v>2095.5</v>
      </c>
      <c r="AA10" s="70">
        <f t="shared" si="3"/>
        <v>1420</v>
      </c>
      <c r="AB10" s="71">
        <f t="shared" si="4"/>
        <v>1144.1</v>
      </c>
      <c r="AC10" s="72">
        <f t="shared" si="5"/>
        <v>275.9</v>
      </c>
      <c r="AD10" s="73">
        <f t="shared" si="6"/>
        <v>495.86961562422306</v>
      </c>
      <c r="AE10" s="74">
        <f t="shared" si="7"/>
        <v>399.52424453216446</v>
      </c>
      <c r="AF10" s="75">
        <f t="shared" si="8"/>
        <v>96.34537109205853</v>
      </c>
      <c r="AG10" s="76">
        <f t="shared" si="9"/>
        <v>731.7568870003939</v>
      </c>
      <c r="AH10" s="77">
        <f t="shared" si="10"/>
        <v>235.88727137617087</v>
      </c>
      <c r="AI10" s="78">
        <f t="shared" si="11"/>
        <v>19.42957746478873</v>
      </c>
    </row>
    <row r="11" spans="1:36" s="8" customFormat="1" ht="19.5" customHeight="1">
      <c r="A11" s="19">
        <v>6</v>
      </c>
      <c r="B11" s="18" t="s">
        <v>24</v>
      </c>
      <c r="C11" s="64">
        <v>34094</v>
      </c>
      <c r="D11" s="66">
        <f>G11+J11+M11+P11+S11+V11</f>
        <v>699</v>
      </c>
      <c r="E11" s="51">
        <f t="shared" si="12"/>
        <v>567.3000000000001</v>
      </c>
      <c r="F11" s="51">
        <f t="shared" si="12"/>
        <v>131.7</v>
      </c>
      <c r="G11" s="67">
        <f>SUM(H11:I11)</f>
        <v>0</v>
      </c>
      <c r="H11" s="20">
        <v>0</v>
      </c>
      <c r="I11" s="20">
        <v>0</v>
      </c>
      <c r="J11" s="67">
        <f t="shared" si="13"/>
        <v>555.5</v>
      </c>
      <c r="K11" s="20">
        <v>459.3</v>
      </c>
      <c r="L11" s="20">
        <v>96.2</v>
      </c>
      <c r="M11" s="67">
        <f t="shared" si="14"/>
        <v>47.7</v>
      </c>
      <c r="N11" s="20">
        <v>21.3</v>
      </c>
      <c r="O11" s="20">
        <v>26.4</v>
      </c>
      <c r="P11" s="67">
        <f t="shared" si="16"/>
        <v>95.8</v>
      </c>
      <c r="Q11" s="20">
        <v>86.7</v>
      </c>
      <c r="R11" s="20">
        <v>9.1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287.8</v>
      </c>
      <c r="Z11" s="69">
        <f t="shared" si="2"/>
        <v>986.8</v>
      </c>
      <c r="AA11" s="70">
        <f t="shared" si="3"/>
        <v>699</v>
      </c>
      <c r="AB11" s="71">
        <f t="shared" si="4"/>
        <v>603.2</v>
      </c>
      <c r="AC11" s="72">
        <f t="shared" si="5"/>
        <v>95.8</v>
      </c>
      <c r="AD11" s="73">
        <f t="shared" si="6"/>
        <v>661.3593915872059</v>
      </c>
      <c r="AE11" s="74">
        <f t="shared" si="7"/>
        <v>570.7181473610909</v>
      </c>
      <c r="AF11" s="75">
        <f t="shared" si="8"/>
        <v>90.64124422611489</v>
      </c>
      <c r="AG11" s="76">
        <f t="shared" si="9"/>
        <v>933.6615845754715</v>
      </c>
      <c r="AH11" s="77">
        <f t="shared" si="10"/>
        <v>272.30219298826586</v>
      </c>
      <c r="AI11" s="78">
        <f t="shared" si="11"/>
        <v>13.705293276108726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26013</v>
      </c>
      <c r="D12" s="66">
        <f>G12+J12+M12+P12+S12+V12</f>
        <v>467.19999999999993</v>
      </c>
      <c r="E12" s="51">
        <f t="shared" si="12"/>
        <v>437.19999999999993</v>
      </c>
      <c r="F12" s="51">
        <f t="shared" si="12"/>
        <v>30.000000000000004</v>
      </c>
      <c r="G12" s="67">
        <f>SUM(H12:I12)</f>
        <v>0</v>
      </c>
      <c r="H12" s="20">
        <v>0</v>
      </c>
      <c r="I12" s="20">
        <v>0</v>
      </c>
      <c r="J12" s="67">
        <f t="shared" si="13"/>
        <v>328</v>
      </c>
      <c r="K12" s="20">
        <v>317.9</v>
      </c>
      <c r="L12" s="20">
        <v>10.1</v>
      </c>
      <c r="M12" s="67">
        <f t="shared" si="14"/>
        <v>29.9</v>
      </c>
      <c r="N12" s="20">
        <v>22.9</v>
      </c>
      <c r="O12" s="20">
        <v>7</v>
      </c>
      <c r="P12" s="67">
        <f>SUM(Q12:R12)</f>
        <v>97.9</v>
      </c>
      <c r="Q12" s="20">
        <v>88.2</v>
      </c>
      <c r="R12" s="20">
        <v>9.7</v>
      </c>
      <c r="S12" s="67">
        <f t="shared" si="17"/>
        <v>0.5</v>
      </c>
      <c r="T12" s="20">
        <v>0.4</v>
      </c>
      <c r="U12" s="20">
        <v>0.1</v>
      </c>
      <c r="V12" s="67">
        <f t="shared" si="15"/>
        <v>10.9</v>
      </c>
      <c r="W12" s="20">
        <v>7.8</v>
      </c>
      <c r="X12" s="20">
        <v>3.1</v>
      </c>
      <c r="Y12" s="68">
        <v>153.9</v>
      </c>
      <c r="Z12" s="69">
        <f>D12+Y12</f>
        <v>621.0999999999999</v>
      </c>
      <c r="AA12" s="70">
        <f>SUM(AB12:AC12)</f>
        <v>467.19999999999993</v>
      </c>
      <c r="AB12" s="71">
        <f>G12+J12+M12+S12+V12</f>
        <v>369.29999999999995</v>
      </c>
      <c r="AC12" s="72">
        <f>P12</f>
        <v>97.9</v>
      </c>
      <c r="AD12" s="73">
        <f t="shared" si="6"/>
        <v>579.3629239970585</v>
      </c>
      <c r="AE12" s="74">
        <f t="shared" si="7"/>
        <v>457.9596058050378</v>
      </c>
      <c r="AF12" s="75">
        <f t="shared" si="8"/>
        <v>121.40331819202062</v>
      </c>
      <c r="AG12" s="76">
        <f t="shared" si="9"/>
        <v>770.2104282846169</v>
      </c>
      <c r="AH12" s="77">
        <f t="shared" si="10"/>
        <v>190.84750428755848</v>
      </c>
      <c r="AI12" s="78">
        <f>AC12*100/AA12</f>
        <v>20.954623287671236</v>
      </c>
    </row>
    <row r="13" spans="1:35" s="8" customFormat="1" ht="19.5" customHeight="1">
      <c r="A13" s="19">
        <v>8</v>
      </c>
      <c r="B13" s="18" t="s">
        <v>48</v>
      </c>
      <c r="C13" s="64">
        <v>113595</v>
      </c>
      <c r="D13" s="66">
        <f t="shared" si="12"/>
        <v>1827.7</v>
      </c>
      <c r="E13" s="51">
        <f t="shared" si="12"/>
        <v>1707</v>
      </c>
      <c r="F13" s="51">
        <f t="shared" si="12"/>
        <v>120.69999999999999</v>
      </c>
      <c r="G13" s="67">
        <f t="shared" si="1"/>
        <v>0</v>
      </c>
      <c r="H13" s="20">
        <v>0</v>
      </c>
      <c r="I13" s="20">
        <v>0</v>
      </c>
      <c r="J13" s="67">
        <f t="shared" si="13"/>
        <v>1506.2</v>
      </c>
      <c r="K13" s="20">
        <v>1427.7</v>
      </c>
      <c r="L13" s="20">
        <v>78.5</v>
      </c>
      <c r="M13" s="67">
        <f t="shared" si="14"/>
        <v>101.8</v>
      </c>
      <c r="N13" s="20">
        <v>87</v>
      </c>
      <c r="O13" s="20">
        <v>14.8</v>
      </c>
      <c r="P13" s="67">
        <f t="shared" si="16"/>
        <v>192.4</v>
      </c>
      <c r="Q13" s="20">
        <v>192.3</v>
      </c>
      <c r="R13" s="20">
        <v>0.1</v>
      </c>
      <c r="S13" s="67">
        <f t="shared" si="17"/>
        <v>0</v>
      </c>
      <c r="T13" s="20">
        <v>0</v>
      </c>
      <c r="U13" s="20">
        <v>0</v>
      </c>
      <c r="V13" s="67">
        <f t="shared" si="15"/>
        <v>27.3</v>
      </c>
      <c r="W13" s="20">
        <v>0</v>
      </c>
      <c r="X13" s="20">
        <v>27.3</v>
      </c>
      <c r="Y13" s="68">
        <v>675.8</v>
      </c>
      <c r="Z13" s="69">
        <f t="shared" si="2"/>
        <v>2503.5</v>
      </c>
      <c r="AA13" s="70">
        <f t="shared" si="3"/>
        <v>1827.7</v>
      </c>
      <c r="AB13" s="71">
        <f t="shared" si="4"/>
        <v>1635.3</v>
      </c>
      <c r="AC13" s="72">
        <f t="shared" si="5"/>
        <v>192.4</v>
      </c>
      <c r="AD13" s="73">
        <f t="shared" si="6"/>
        <v>519.0198909822531</v>
      </c>
      <c r="AE13" s="74">
        <f t="shared" si="7"/>
        <v>464.383229043759</v>
      </c>
      <c r="AF13" s="75">
        <f t="shared" si="8"/>
        <v>54.63666193849401</v>
      </c>
      <c r="AG13" s="76">
        <f t="shared" si="9"/>
        <v>710.9297461695412</v>
      </c>
      <c r="AH13" s="77">
        <f t="shared" si="10"/>
        <v>191.90985518728814</v>
      </c>
      <c r="AI13" s="78">
        <f t="shared" si="11"/>
        <v>10.526891721836188</v>
      </c>
    </row>
    <row r="14" spans="1:35" s="65" customFormat="1" ht="17.25" customHeight="1">
      <c r="A14" s="13">
        <v>9</v>
      </c>
      <c r="B14" s="18" t="s">
        <v>56</v>
      </c>
      <c r="C14" s="64">
        <v>18635</v>
      </c>
      <c r="D14" s="66">
        <f t="shared" si="12"/>
        <v>380.4</v>
      </c>
      <c r="E14" s="51">
        <f t="shared" si="12"/>
        <v>293.6</v>
      </c>
      <c r="F14" s="51">
        <f t="shared" si="12"/>
        <v>86.80000000000001</v>
      </c>
      <c r="G14" s="67">
        <f>SUM(H14:I14)</f>
        <v>0</v>
      </c>
      <c r="H14" s="20">
        <v>0</v>
      </c>
      <c r="I14" s="20">
        <v>0</v>
      </c>
      <c r="J14" s="67">
        <f t="shared" si="13"/>
        <v>309.9</v>
      </c>
      <c r="K14" s="20">
        <v>243.9</v>
      </c>
      <c r="L14" s="20">
        <v>66</v>
      </c>
      <c r="M14" s="67">
        <f t="shared" si="14"/>
        <v>13.600000000000001</v>
      </c>
      <c r="N14" s="20">
        <v>6.7</v>
      </c>
      <c r="O14" s="20">
        <v>6.9</v>
      </c>
      <c r="P14" s="67">
        <f t="shared" si="16"/>
        <v>56.9</v>
      </c>
      <c r="Q14" s="20">
        <v>43</v>
      </c>
      <c r="R14" s="20">
        <v>13.9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76.6</v>
      </c>
      <c r="Z14" s="69">
        <f t="shared" si="2"/>
        <v>457</v>
      </c>
      <c r="AA14" s="70">
        <f t="shared" si="3"/>
        <v>380.4</v>
      </c>
      <c r="AB14" s="71">
        <f>G14+J14+M14+S14+V14</f>
        <v>323.5</v>
      </c>
      <c r="AC14" s="72">
        <f>P14</f>
        <v>56.9</v>
      </c>
      <c r="AD14" s="80">
        <f t="shared" si="6"/>
        <v>658.4903537394946</v>
      </c>
      <c r="AE14" s="74">
        <f t="shared" si="7"/>
        <v>559.9937682300908</v>
      </c>
      <c r="AF14" s="75">
        <f t="shared" si="8"/>
        <v>98.49658550940391</v>
      </c>
      <c r="AG14" s="76">
        <f t="shared" si="9"/>
        <v>791.0885690298346</v>
      </c>
      <c r="AH14" s="81">
        <f t="shared" si="10"/>
        <v>132.59821529033988</v>
      </c>
      <c r="AI14" s="78">
        <f>AC14*100/AA14</f>
        <v>14.957939011566772</v>
      </c>
    </row>
    <row r="15" spans="1:35" s="65" customFormat="1" ht="19.5" customHeight="1">
      <c r="A15" s="13">
        <v>10</v>
      </c>
      <c r="B15" s="18" t="s">
        <v>27</v>
      </c>
      <c r="C15" s="64">
        <v>32176</v>
      </c>
      <c r="D15" s="66">
        <f t="shared" si="12"/>
        <v>661.1999999999999</v>
      </c>
      <c r="E15" s="51">
        <f t="shared" si="12"/>
        <v>589.5</v>
      </c>
      <c r="F15" s="51">
        <f t="shared" si="12"/>
        <v>71.7</v>
      </c>
      <c r="G15" s="67">
        <f t="shared" si="1"/>
        <v>483</v>
      </c>
      <c r="H15" s="20">
        <v>483</v>
      </c>
      <c r="I15" s="20">
        <v>0</v>
      </c>
      <c r="J15" s="67">
        <f t="shared" si="13"/>
        <v>50.5</v>
      </c>
      <c r="K15" s="20">
        <v>0</v>
      </c>
      <c r="L15" s="20">
        <v>50.5</v>
      </c>
      <c r="M15" s="67">
        <f t="shared" si="14"/>
        <v>7</v>
      </c>
      <c r="N15" s="20">
        <v>0</v>
      </c>
      <c r="O15" s="20">
        <v>7</v>
      </c>
      <c r="P15" s="67">
        <f t="shared" si="16"/>
        <v>101.8</v>
      </c>
      <c r="Q15" s="20">
        <v>101.8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18.9</v>
      </c>
      <c r="W15" s="20">
        <v>4.7</v>
      </c>
      <c r="X15" s="20">
        <v>14.2</v>
      </c>
      <c r="Y15" s="68">
        <v>394.3</v>
      </c>
      <c r="Z15" s="69">
        <f t="shared" si="2"/>
        <v>1055.5</v>
      </c>
      <c r="AA15" s="70">
        <f t="shared" si="3"/>
        <v>661.1999999999999</v>
      </c>
      <c r="AB15" s="71">
        <f>G15+J15+M15+S15+V15</f>
        <v>559.4</v>
      </c>
      <c r="AC15" s="72">
        <f>P15</f>
        <v>101.8</v>
      </c>
      <c r="AD15" s="73">
        <f t="shared" si="6"/>
        <v>662.8863829582457</v>
      </c>
      <c r="AE15" s="74">
        <f t="shared" si="7"/>
        <v>560.8267432347893</v>
      </c>
      <c r="AF15" s="75">
        <f t="shared" si="8"/>
        <v>102.05963972345647</v>
      </c>
      <c r="AG15" s="76">
        <f t="shared" si="9"/>
        <v>1058.192040551162</v>
      </c>
      <c r="AH15" s="77">
        <f t="shared" si="10"/>
        <v>395.3056575929164</v>
      </c>
      <c r="AI15" s="78">
        <f>AC15*100/AA15</f>
        <v>15.396249243799154</v>
      </c>
    </row>
    <row r="16" spans="1:35" s="8" customFormat="1" ht="19.5" customHeight="1">
      <c r="A16" s="19">
        <v>11</v>
      </c>
      <c r="B16" s="18" t="s">
        <v>57</v>
      </c>
      <c r="C16" s="64">
        <v>26138</v>
      </c>
      <c r="D16" s="66">
        <f>G16+J16+M16+P16+S16+V16</f>
        <v>489.40000000000003</v>
      </c>
      <c r="E16" s="51">
        <f t="shared" si="12"/>
        <v>470.1</v>
      </c>
      <c r="F16" s="51">
        <f t="shared" si="12"/>
        <v>19.3</v>
      </c>
      <c r="G16" s="67">
        <f t="shared" si="1"/>
        <v>0</v>
      </c>
      <c r="H16" s="20">
        <v>0</v>
      </c>
      <c r="I16" s="20">
        <v>0</v>
      </c>
      <c r="J16" s="67">
        <f t="shared" si="13"/>
        <v>385</v>
      </c>
      <c r="K16" s="20">
        <v>380.3</v>
      </c>
      <c r="L16" s="20">
        <v>4.7</v>
      </c>
      <c r="M16" s="67">
        <f t="shared" si="14"/>
        <v>22.6</v>
      </c>
      <c r="N16" s="20">
        <v>17.3</v>
      </c>
      <c r="O16" s="20">
        <v>5.3</v>
      </c>
      <c r="P16" s="67">
        <f t="shared" si="16"/>
        <v>54</v>
      </c>
      <c r="Q16" s="20">
        <v>53.7</v>
      </c>
      <c r="R16" s="20">
        <v>0.3</v>
      </c>
      <c r="S16" s="67">
        <f t="shared" si="17"/>
        <v>0</v>
      </c>
      <c r="T16" s="20">
        <v>0</v>
      </c>
      <c r="U16" s="20">
        <v>0</v>
      </c>
      <c r="V16" s="67">
        <f t="shared" si="15"/>
        <v>27.8</v>
      </c>
      <c r="W16" s="20">
        <v>18.8</v>
      </c>
      <c r="X16" s="20">
        <v>9</v>
      </c>
      <c r="Y16" s="68">
        <v>215</v>
      </c>
      <c r="Z16" s="69">
        <f t="shared" si="2"/>
        <v>704.4000000000001</v>
      </c>
      <c r="AA16" s="70">
        <f t="shared" si="3"/>
        <v>489.40000000000003</v>
      </c>
      <c r="AB16" s="71">
        <f t="shared" si="4"/>
        <v>435.40000000000003</v>
      </c>
      <c r="AC16" s="72">
        <f t="shared" si="5"/>
        <v>54</v>
      </c>
      <c r="AD16" s="73">
        <f t="shared" si="6"/>
        <v>603.9902354500554</v>
      </c>
      <c r="AE16" s="74">
        <f t="shared" si="7"/>
        <v>537.3464415916512</v>
      </c>
      <c r="AF16" s="75">
        <f t="shared" si="8"/>
        <v>66.64379385840417</v>
      </c>
      <c r="AG16" s="76">
        <f t="shared" si="9"/>
        <v>869.331266552961</v>
      </c>
      <c r="AH16" s="77">
        <f t="shared" si="10"/>
        <v>265.3410311029054</v>
      </c>
      <c r="AI16" s="78">
        <f t="shared" si="11"/>
        <v>11.033919084593379</v>
      </c>
    </row>
    <row r="17" spans="1:35" s="8" customFormat="1" ht="19.5" customHeight="1">
      <c r="A17" s="19">
        <v>12</v>
      </c>
      <c r="B17" s="18" t="s">
        <v>49</v>
      </c>
      <c r="C17" s="64">
        <v>24788</v>
      </c>
      <c r="D17" s="66">
        <f t="shared" si="12"/>
        <v>531.6</v>
      </c>
      <c r="E17" s="51">
        <f t="shared" si="12"/>
        <v>450.6</v>
      </c>
      <c r="F17" s="51">
        <f t="shared" si="12"/>
        <v>81</v>
      </c>
      <c r="G17" s="67">
        <f t="shared" si="1"/>
        <v>0</v>
      </c>
      <c r="H17" s="20">
        <v>0</v>
      </c>
      <c r="I17" s="20">
        <v>0</v>
      </c>
      <c r="J17" s="67">
        <f t="shared" si="13"/>
        <v>426.2</v>
      </c>
      <c r="K17" s="20">
        <v>374.4</v>
      </c>
      <c r="L17" s="20">
        <v>51.8</v>
      </c>
      <c r="M17" s="67">
        <f t="shared" si="14"/>
        <v>21.1</v>
      </c>
      <c r="N17" s="20">
        <v>21.1</v>
      </c>
      <c r="O17" s="20">
        <v>0</v>
      </c>
      <c r="P17" s="67">
        <f t="shared" si="16"/>
        <v>62.2</v>
      </c>
      <c r="Q17" s="20">
        <v>55.1</v>
      </c>
      <c r="R17" s="20">
        <v>7.1</v>
      </c>
      <c r="S17" s="67">
        <f t="shared" si="17"/>
        <v>0</v>
      </c>
      <c r="T17" s="20">
        <v>0</v>
      </c>
      <c r="U17" s="20">
        <v>0</v>
      </c>
      <c r="V17" s="67">
        <f t="shared" si="15"/>
        <v>22.1</v>
      </c>
      <c r="W17" s="20">
        <v>0</v>
      </c>
      <c r="X17" s="20">
        <v>22.1</v>
      </c>
      <c r="Y17" s="68">
        <v>246.6</v>
      </c>
      <c r="Z17" s="69">
        <f t="shared" si="2"/>
        <v>778.2</v>
      </c>
      <c r="AA17" s="70">
        <f t="shared" si="3"/>
        <v>531.6</v>
      </c>
      <c r="AB17" s="71">
        <f t="shared" si="4"/>
        <v>469.40000000000003</v>
      </c>
      <c r="AC17" s="72">
        <f t="shared" si="5"/>
        <v>62.2</v>
      </c>
      <c r="AD17" s="73">
        <f t="shared" si="6"/>
        <v>691.8019645301837</v>
      </c>
      <c r="AE17" s="74">
        <f t="shared" si="7"/>
        <v>610.8574908774799</v>
      </c>
      <c r="AF17" s="75">
        <f t="shared" si="8"/>
        <v>80.94447365270396</v>
      </c>
      <c r="AG17" s="76">
        <f t="shared" si="9"/>
        <v>1012.7168713269167</v>
      </c>
      <c r="AH17" s="77">
        <f t="shared" si="10"/>
        <v>320.9149067967331</v>
      </c>
      <c r="AI17" s="78">
        <f t="shared" si="11"/>
        <v>11.700526711813392</v>
      </c>
    </row>
    <row r="18" spans="1:35" s="8" customFormat="1" ht="19.5" customHeight="1">
      <c r="A18" s="19">
        <v>13</v>
      </c>
      <c r="B18" s="18" t="s">
        <v>58</v>
      </c>
      <c r="C18" s="64">
        <v>114644</v>
      </c>
      <c r="D18" s="66">
        <f t="shared" si="12"/>
        <v>1752.2</v>
      </c>
      <c r="E18" s="51">
        <f t="shared" si="12"/>
        <v>1654.8</v>
      </c>
      <c r="F18" s="51">
        <f t="shared" si="12"/>
        <v>97.4</v>
      </c>
      <c r="G18" s="67">
        <f t="shared" si="1"/>
        <v>0</v>
      </c>
      <c r="H18" s="20">
        <v>0</v>
      </c>
      <c r="I18" s="20">
        <v>0</v>
      </c>
      <c r="J18" s="67">
        <f t="shared" si="13"/>
        <v>1488.5</v>
      </c>
      <c r="K18" s="20">
        <v>1421.3</v>
      </c>
      <c r="L18" s="20">
        <v>67.2</v>
      </c>
      <c r="M18" s="67">
        <f t="shared" si="14"/>
        <v>93.9</v>
      </c>
      <c r="N18" s="20">
        <v>63.7</v>
      </c>
      <c r="O18" s="20">
        <v>30.2</v>
      </c>
      <c r="P18" s="67">
        <f t="shared" si="16"/>
        <v>169.8</v>
      </c>
      <c r="Q18" s="20">
        <v>169.8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927</v>
      </c>
      <c r="Z18" s="69">
        <f t="shared" si="2"/>
        <v>2679.2</v>
      </c>
      <c r="AA18" s="70">
        <f t="shared" si="3"/>
        <v>1752.2</v>
      </c>
      <c r="AB18" s="71">
        <f t="shared" si="4"/>
        <v>1582.4</v>
      </c>
      <c r="AC18" s="72">
        <f t="shared" si="5"/>
        <v>169.8</v>
      </c>
      <c r="AD18" s="73">
        <f t="shared" si="6"/>
        <v>493.02694118454775</v>
      </c>
      <c r="AE18" s="74">
        <f t="shared" si="7"/>
        <v>445.2493047200253</v>
      </c>
      <c r="AF18" s="75">
        <f t="shared" si="8"/>
        <v>47.77763646452244</v>
      </c>
      <c r="AG18" s="61">
        <f t="shared" si="9"/>
        <v>753.8624476781418</v>
      </c>
      <c r="AH18" s="77">
        <f t="shared" si="10"/>
        <v>260.8355064935942</v>
      </c>
      <c r="AI18" s="78">
        <f t="shared" si="11"/>
        <v>9.690674580527336</v>
      </c>
    </row>
    <row r="19" spans="1:35" s="8" customFormat="1" ht="19.5" customHeight="1">
      <c r="A19" s="19">
        <v>14</v>
      </c>
      <c r="B19" s="18" t="s">
        <v>44</v>
      </c>
      <c r="C19" s="64">
        <v>55605</v>
      </c>
      <c r="D19" s="66">
        <f t="shared" si="12"/>
        <v>1112.4999999999998</v>
      </c>
      <c r="E19" s="51">
        <f t="shared" si="12"/>
        <v>1016.6</v>
      </c>
      <c r="F19" s="51">
        <f t="shared" si="12"/>
        <v>95.9</v>
      </c>
      <c r="G19" s="67">
        <f t="shared" si="1"/>
        <v>0</v>
      </c>
      <c r="H19" s="20">
        <v>0</v>
      </c>
      <c r="I19" s="20">
        <v>0</v>
      </c>
      <c r="J19" s="67">
        <f t="shared" si="13"/>
        <v>842.6999999999999</v>
      </c>
      <c r="K19" s="20">
        <v>807.3</v>
      </c>
      <c r="L19" s="20">
        <v>35.4</v>
      </c>
      <c r="M19" s="67">
        <f t="shared" si="14"/>
        <v>0</v>
      </c>
      <c r="N19" s="20">
        <v>0</v>
      </c>
      <c r="O19" s="20">
        <v>0</v>
      </c>
      <c r="P19" s="67">
        <f t="shared" si="16"/>
        <v>192.5</v>
      </c>
      <c r="Q19" s="20">
        <v>176.7</v>
      </c>
      <c r="R19" s="20">
        <v>15.8</v>
      </c>
      <c r="S19" s="67">
        <f t="shared" si="17"/>
        <v>0</v>
      </c>
      <c r="T19" s="20">
        <v>0</v>
      </c>
      <c r="U19" s="20">
        <v>0</v>
      </c>
      <c r="V19" s="67">
        <f t="shared" si="15"/>
        <v>77.30000000000001</v>
      </c>
      <c r="W19" s="20">
        <v>32.6</v>
      </c>
      <c r="X19" s="20">
        <v>44.7</v>
      </c>
      <c r="Y19" s="68">
        <v>295.5</v>
      </c>
      <c r="Z19" s="69">
        <f t="shared" si="2"/>
        <v>1407.9999999999998</v>
      </c>
      <c r="AA19" s="70">
        <f t="shared" si="3"/>
        <v>1112.5</v>
      </c>
      <c r="AB19" s="71">
        <f t="shared" si="4"/>
        <v>920</v>
      </c>
      <c r="AC19" s="72">
        <f t="shared" si="5"/>
        <v>192.5</v>
      </c>
      <c r="AD19" s="73">
        <f t="shared" si="6"/>
        <v>645.3933418612274</v>
      </c>
      <c r="AE19" s="74">
        <f t="shared" si="7"/>
        <v>533.718538887487</v>
      </c>
      <c r="AF19" s="75">
        <f t="shared" si="8"/>
        <v>111.67480297374047</v>
      </c>
      <c r="AG19" s="61">
        <f t="shared" si="9"/>
        <v>816.8214160365015</v>
      </c>
      <c r="AH19" s="77">
        <f t="shared" si="10"/>
        <v>171.42807417527433</v>
      </c>
      <c r="AI19" s="78">
        <f t="shared" si="11"/>
        <v>17.303370786516854</v>
      </c>
    </row>
    <row r="20" spans="1:35" s="8" customFormat="1" ht="19.5" customHeight="1">
      <c r="A20" s="19">
        <v>15</v>
      </c>
      <c r="B20" s="18" t="s">
        <v>45</v>
      </c>
      <c r="C20" s="64">
        <v>16115</v>
      </c>
      <c r="D20" s="66">
        <f t="shared" si="12"/>
        <v>371</v>
      </c>
      <c r="E20" s="51">
        <f t="shared" si="12"/>
        <v>340.7</v>
      </c>
      <c r="F20" s="51">
        <f t="shared" si="12"/>
        <v>30.3</v>
      </c>
      <c r="G20" s="67">
        <f>SUM(H20:I20)</f>
        <v>0</v>
      </c>
      <c r="H20" s="20">
        <v>0</v>
      </c>
      <c r="I20" s="20">
        <v>0</v>
      </c>
      <c r="J20" s="67">
        <f t="shared" si="13"/>
        <v>295.7</v>
      </c>
      <c r="K20" s="20">
        <v>282.4</v>
      </c>
      <c r="L20" s="20">
        <v>13.3</v>
      </c>
      <c r="M20" s="67">
        <f t="shared" si="14"/>
        <v>0</v>
      </c>
      <c r="N20" s="20">
        <v>0</v>
      </c>
      <c r="O20" s="20">
        <v>0</v>
      </c>
      <c r="P20" s="67">
        <f>SUM(Q20:R20)</f>
        <v>44.3</v>
      </c>
      <c r="Q20" s="20">
        <v>44.3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31</v>
      </c>
      <c r="W20" s="20">
        <v>14</v>
      </c>
      <c r="X20" s="20">
        <v>17</v>
      </c>
      <c r="Y20" s="68">
        <v>147.1</v>
      </c>
      <c r="Z20" s="69">
        <f>D20+Y20</f>
        <v>518.1</v>
      </c>
      <c r="AA20" s="70">
        <f>SUM(AB20:AC20)</f>
        <v>371</v>
      </c>
      <c r="AB20" s="71">
        <f>G20+J20+M20+S20+V20</f>
        <v>326.7</v>
      </c>
      <c r="AC20" s="72">
        <f>P20</f>
        <v>44.3</v>
      </c>
      <c r="AD20" s="73">
        <f t="shared" si="6"/>
        <v>742.6461021088346</v>
      </c>
      <c r="AE20" s="74">
        <f t="shared" si="7"/>
        <v>653.9689529891004</v>
      </c>
      <c r="AF20" s="75">
        <f t="shared" si="8"/>
        <v>88.67714911973415</v>
      </c>
      <c r="AG20" s="76">
        <f t="shared" si="9"/>
        <v>1037.102278982715</v>
      </c>
      <c r="AH20" s="77">
        <f t="shared" si="10"/>
        <v>294.4561768738802</v>
      </c>
      <c r="AI20" s="78">
        <f>AC20*100/AA20</f>
        <v>11.940700808625337</v>
      </c>
    </row>
    <row r="21" spans="1:35" s="8" customFormat="1" ht="19.5" customHeight="1">
      <c r="A21" s="82">
        <v>16</v>
      </c>
      <c r="B21" s="83" t="s">
        <v>46</v>
      </c>
      <c r="C21" s="84">
        <v>5873</v>
      </c>
      <c r="D21" s="85">
        <f t="shared" si="12"/>
        <v>107.7</v>
      </c>
      <c r="E21" s="86">
        <f t="shared" si="12"/>
        <v>97.60000000000001</v>
      </c>
      <c r="F21" s="86">
        <f t="shared" si="12"/>
        <v>10.1</v>
      </c>
      <c r="G21" s="87">
        <f>SUM(H21:I21)</f>
        <v>0</v>
      </c>
      <c r="H21" s="88">
        <v>0</v>
      </c>
      <c r="I21" s="88">
        <v>0</v>
      </c>
      <c r="J21" s="87">
        <f t="shared" si="13"/>
        <v>61.1</v>
      </c>
      <c r="K21" s="88">
        <v>57.7</v>
      </c>
      <c r="L21" s="88">
        <v>3.4</v>
      </c>
      <c r="M21" s="87">
        <f t="shared" si="14"/>
        <v>11.4</v>
      </c>
      <c r="N21" s="88">
        <v>4.7</v>
      </c>
      <c r="O21" s="88">
        <v>6.7</v>
      </c>
      <c r="P21" s="87">
        <f>SUM(Q21:R21)</f>
        <v>35.2</v>
      </c>
      <c r="Q21" s="88">
        <v>35.2</v>
      </c>
      <c r="R21" s="88">
        <v>0</v>
      </c>
      <c r="S21" s="8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37.9</v>
      </c>
      <c r="Z21" s="89">
        <f t="shared" si="2"/>
        <v>145.6</v>
      </c>
      <c r="AA21" s="70">
        <f t="shared" si="3"/>
        <v>107.7</v>
      </c>
      <c r="AB21" s="71">
        <f t="shared" si="4"/>
        <v>72.5</v>
      </c>
      <c r="AC21" s="72">
        <f t="shared" si="5"/>
        <v>35.2</v>
      </c>
      <c r="AD21" s="73">
        <f t="shared" si="6"/>
        <v>591.5534732482713</v>
      </c>
      <c r="AE21" s="74">
        <f t="shared" si="7"/>
        <v>398.2138051114175</v>
      </c>
      <c r="AF21" s="75">
        <f t="shared" si="8"/>
        <v>193.33966813685373</v>
      </c>
      <c r="AG21" s="76">
        <f t="shared" si="9"/>
        <v>799.7231727478949</v>
      </c>
      <c r="AH21" s="77">
        <f t="shared" si="10"/>
        <v>208.16969949962373</v>
      </c>
      <c r="AI21" s="78">
        <f t="shared" si="11"/>
        <v>32.68337975858868</v>
      </c>
    </row>
    <row r="22" spans="1:35" s="8" customFormat="1" ht="19.5" customHeight="1">
      <c r="A22" s="82">
        <v>17</v>
      </c>
      <c r="B22" s="83" t="s">
        <v>47</v>
      </c>
      <c r="C22" s="84">
        <v>12826</v>
      </c>
      <c r="D22" s="85">
        <f t="shared" si="12"/>
        <v>226.10000000000002</v>
      </c>
      <c r="E22" s="86">
        <f t="shared" si="12"/>
        <v>212.6</v>
      </c>
      <c r="F22" s="86">
        <f t="shared" si="12"/>
        <v>13.5</v>
      </c>
      <c r="G22" s="87">
        <f t="shared" si="1"/>
        <v>0</v>
      </c>
      <c r="H22" s="88">
        <v>0</v>
      </c>
      <c r="I22" s="88">
        <v>0</v>
      </c>
      <c r="J22" s="87">
        <f t="shared" si="13"/>
        <v>180.8</v>
      </c>
      <c r="K22" s="88">
        <v>173</v>
      </c>
      <c r="L22" s="88">
        <v>7.8</v>
      </c>
      <c r="M22" s="87">
        <f t="shared" si="14"/>
        <v>11.3</v>
      </c>
      <c r="N22" s="88">
        <v>7.5</v>
      </c>
      <c r="O22" s="88">
        <v>3.8</v>
      </c>
      <c r="P22" s="87">
        <f t="shared" si="16"/>
        <v>32.2</v>
      </c>
      <c r="Q22" s="88">
        <v>31.2</v>
      </c>
      <c r="R22" s="88">
        <v>1</v>
      </c>
      <c r="S22" s="87">
        <f t="shared" si="17"/>
        <v>0.9</v>
      </c>
      <c r="T22" s="88">
        <v>0.9</v>
      </c>
      <c r="U22" s="88">
        <v>0</v>
      </c>
      <c r="V22" s="87">
        <f t="shared" si="15"/>
        <v>0.9</v>
      </c>
      <c r="W22" s="88">
        <v>0</v>
      </c>
      <c r="X22" s="88">
        <v>0.9</v>
      </c>
      <c r="Y22" s="68">
        <v>62.2</v>
      </c>
      <c r="Z22" s="89">
        <f t="shared" si="2"/>
        <v>288.3</v>
      </c>
      <c r="AA22" s="70">
        <f t="shared" si="3"/>
        <v>226.10000000000002</v>
      </c>
      <c r="AB22" s="71">
        <f t="shared" si="4"/>
        <v>193.90000000000003</v>
      </c>
      <c r="AC22" s="72">
        <f t="shared" si="5"/>
        <v>32.2</v>
      </c>
      <c r="AD22" s="73">
        <f t="shared" si="6"/>
        <v>568.6533905423963</v>
      </c>
      <c r="AE22" s="74">
        <f t="shared" si="7"/>
        <v>487.6686971524575</v>
      </c>
      <c r="AF22" s="75">
        <f t="shared" si="8"/>
        <v>80.9846933899388</v>
      </c>
      <c r="AG22" s="76">
        <f t="shared" si="9"/>
        <v>725.0896616248247</v>
      </c>
      <c r="AH22" s="77">
        <f t="shared" si="10"/>
        <v>156.43627108242833</v>
      </c>
      <c r="AI22" s="78">
        <f>AC22*100/AA22</f>
        <v>14.241486068111456</v>
      </c>
    </row>
    <row r="23" spans="1:35" s="8" customFormat="1" ht="19.5" customHeight="1">
      <c r="A23" s="82">
        <v>18</v>
      </c>
      <c r="B23" s="83" t="s">
        <v>50</v>
      </c>
      <c r="C23" s="84">
        <v>33174</v>
      </c>
      <c r="D23" s="85">
        <f t="shared" si="12"/>
        <v>545.2</v>
      </c>
      <c r="E23" s="86">
        <f t="shared" si="12"/>
        <v>490.2</v>
      </c>
      <c r="F23" s="86">
        <f t="shared" si="12"/>
        <v>55</v>
      </c>
      <c r="G23" s="87">
        <v>0</v>
      </c>
      <c r="H23" s="88">
        <v>0</v>
      </c>
      <c r="I23" s="91">
        <v>0</v>
      </c>
      <c r="J23" s="87">
        <f t="shared" si="13"/>
        <v>359.6</v>
      </c>
      <c r="K23" s="88">
        <v>325.1</v>
      </c>
      <c r="L23" s="91">
        <v>34.5</v>
      </c>
      <c r="M23" s="87">
        <f t="shared" si="14"/>
        <v>0</v>
      </c>
      <c r="N23" s="88">
        <v>0</v>
      </c>
      <c r="O23" s="91">
        <v>0</v>
      </c>
      <c r="P23" s="87">
        <f t="shared" si="16"/>
        <v>126.4</v>
      </c>
      <c r="Q23" s="88">
        <v>125.7</v>
      </c>
      <c r="R23" s="92">
        <v>0.7</v>
      </c>
      <c r="S23" s="87">
        <f t="shared" si="17"/>
        <v>0</v>
      </c>
      <c r="T23" s="88">
        <v>0</v>
      </c>
      <c r="U23" s="91">
        <v>0</v>
      </c>
      <c r="V23" s="87">
        <f t="shared" si="15"/>
        <v>59.2</v>
      </c>
      <c r="W23" s="88">
        <v>39.4</v>
      </c>
      <c r="X23" s="91">
        <v>19.8</v>
      </c>
      <c r="Y23" s="68">
        <v>286.6</v>
      </c>
      <c r="Z23" s="89">
        <f t="shared" si="2"/>
        <v>831.8000000000001</v>
      </c>
      <c r="AA23" s="70">
        <f t="shared" si="3"/>
        <v>545.2</v>
      </c>
      <c r="AB23" s="71">
        <f t="shared" si="4"/>
        <v>418.8</v>
      </c>
      <c r="AC23" s="72">
        <f t="shared" si="5"/>
        <v>126.4</v>
      </c>
      <c r="AD23" s="73">
        <f t="shared" si="6"/>
        <v>530.1470059140757</v>
      </c>
      <c r="AE23" s="74">
        <f t="shared" si="7"/>
        <v>407.2369150345101</v>
      </c>
      <c r="AF23" s="75">
        <f t="shared" si="8"/>
        <v>122.91009087956562</v>
      </c>
      <c r="AG23" s="76">
        <f t="shared" si="9"/>
        <v>808.8339683039769</v>
      </c>
      <c r="AH23" s="77">
        <f t="shared" si="10"/>
        <v>278.68696238990117</v>
      </c>
      <c r="AI23" s="78">
        <f t="shared" si="11"/>
        <v>23.18415260454879</v>
      </c>
    </row>
    <row r="24" spans="1:35" s="8" customFormat="1" ht="19.5" customHeight="1">
      <c r="A24" s="82">
        <v>19</v>
      </c>
      <c r="B24" s="83" t="s">
        <v>59</v>
      </c>
      <c r="C24" s="84">
        <v>27133</v>
      </c>
      <c r="D24" s="85">
        <f t="shared" si="12"/>
        <v>481.00000000000006</v>
      </c>
      <c r="E24" s="86">
        <f t="shared" si="12"/>
        <v>446.8</v>
      </c>
      <c r="F24" s="86">
        <f t="shared" si="12"/>
        <v>34.2</v>
      </c>
      <c r="G24" s="87">
        <v>0</v>
      </c>
      <c r="H24" s="88">
        <v>0</v>
      </c>
      <c r="I24" s="88">
        <v>0</v>
      </c>
      <c r="J24" s="87">
        <f t="shared" si="13"/>
        <v>319.70000000000005</v>
      </c>
      <c r="K24" s="88">
        <v>296.1</v>
      </c>
      <c r="L24" s="88">
        <v>23.6</v>
      </c>
      <c r="M24" s="87">
        <v>0</v>
      </c>
      <c r="N24" s="88">
        <v>0</v>
      </c>
      <c r="O24" s="88">
        <v>0</v>
      </c>
      <c r="P24" s="87">
        <f t="shared" si="16"/>
        <v>112.6</v>
      </c>
      <c r="Q24" s="88">
        <v>111.8</v>
      </c>
      <c r="R24" s="88">
        <v>0.8</v>
      </c>
      <c r="S24" s="87">
        <f t="shared" si="17"/>
        <v>0</v>
      </c>
      <c r="T24" s="88">
        <v>0</v>
      </c>
      <c r="U24" s="88">
        <v>0</v>
      </c>
      <c r="V24" s="87">
        <f t="shared" si="15"/>
        <v>48.7</v>
      </c>
      <c r="W24" s="88">
        <v>38.9</v>
      </c>
      <c r="X24" s="88">
        <v>9.8</v>
      </c>
      <c r="Y24" s="68">
        <v>418.5</v>
      </c>
      <c r="Z24" s="89">
        <f t="shared" si="2"/>
        <v>899.5</v>
      </c>
      <c r="AA24" s="70">
        <f t="shared" si="3"/>
        <v>481</v>
      </c>
      <c r="AB24" s="71">
        <f t="shared" si="4"/>
        <v>368.40000000000003</v>
      </c>
      <c r="AC24" s="72">
        <f t="shared" si="5"/>
        <v>112.6</v>
      </c>
      <c r="AD24" s="73">
        <f t="shared" si="6"/>
        <v>571.8545325713362</v>
      </c>
      <c r="AE24" s="74">
        <f t="shared" si="7"/>
        <v>437.9858831585868</v>
      </c>
      <c r="AF24" s="75">
        <f t="shared" si="8"/>
        <v>133.8686494127494</v>
      </c>
      <c r="AG24" s="76">
        <f t="shared" si="9"/>
        <v>1069.4036425112618</v>
      </c>
      <c r="AH24" s="77">
        <f t="shared" si="10"/>
        <v>497.5491099399256</v>
      </c>
      <c r="AI24" s="78">
        <f t="shared" si="11"/>
        <v>23.40956340956341</v>
      </c>
    </row>
    <row r="25" spans="1:35" s="8" customFormat="1" ht="19.5" customHeight="1">
      <c r="A25" s="82">
        <v>20</v>
      </c>
      <c r="B25" s="83" t="s">
        <v>33</v>
      </c>
      <c r="C25" s="84">
        <v>5363</v>
      </c>
      <c r="D25" s="85">
        <f t="shared" si="12"/>
        <v>74.8</v>
      </c>
      <c r="E25" s="86">
        <f t="shared" si="12"/>
        <v>74.4</v>
      </c>
      <c r="F25" s="86">
        <f t="shared" si="12"/>
        <v>0.4</v>
      </c>
      <c r="G25" s="87">
        <f t="shared" si="1"/>
        <v>0</v>
      </c>
      <c r="H25" s="88">
        <v>0</v>
      </c>
      <c r="I25" s="88">
        <v>0</v>
      </c>
      <c r="J25" s="87">
        <f t="shared" si="13"/>
        <v>60.6</v>
      </c>
      <c r="K25" s="88">
        <v>60.2</v>
      </c>
      <c r="L25" s="88">
        <v>0.4</v>
      </c>
      <c r="M25" s="87">
        <f t="shared" si="14"/>
        <v>3.7</v>
      </c>
      <c r="N25" s="88">
        <v>3.7</v>
      </c>
      <c r="O25" s="88">
        <v>0</v>
      </c>
      <c r="P25" s="87">
        <f t="shared" si="16"/>
        <v>10.5</v>
      </c>
      <c r="Q25" s="88">
        <v>10.5</v>
      </c>
      <c r="R25" s="88">
        <v>0</v>
      </c>
      <c r="S25" s="87">
        <f t="shared" si="17"/>
        <v>0</v>
      </c>
      <c r="T25" s="88">
        <v>0</v>
      </c>
      <c r="U25" s="88">
        <v>0</v>
      </c>
      <c r="V25" s="87">
        <f t="shared" si="15"/>
        <v>0</v>
      </c>
      <c r="W25" s="88">
        <v>0</v>
      </c>
      <c r="X25" s="88">
        <v>0</v>
      </c>
      <c r="Y25" s="68">
        <v>45.7</v>
      </c>
      <c r="Z25" s="89">
        <f t="shared" si="2"/>
        <v>120.5</v>
      </c>
      <c r="AA25" s="70">
        <f t="shared" si="3"/>
        <v>74.8</v>
      </c>
      <c r="AB25" s="71">
        <f t="shared" si="4"/>
        <v>64.3</v>
      </c>
      <c r="AC25" s="72">
        <f t="shared" si="5"/>
        <v>10.5</v>
      </c>
      <c r="AD25" s="73">
        <f t="shared" si="6"/>
        <v>449.9166932326033</v>
      </c>
      <c r="AE25" s="74">
        <f t="shared" si="7"/>
        <v>386.7599381665293</v>
      </c>
      <c r="AF25" s="75">
        <f t="shared" si="8"/>
        <v>63.156755066073984</v>
      </c>
      <c r="AG25" s="76">
        <f t="shared" si="9"/>
        <v>724.798950996373</v>
      </c>
      <c r="AH25" s="77">
        <f t="shared" si="10"/>
        <v>274.8822577637697</v>
      </c>
      <c r="AI25" s="78">
        <f t="shared" si="11"/>
        <v>14.037433155080214</v>
      </c>
    </row>
    <row r="26" spans="1:35" s="8" customFormat="1" ht="19.5" customHeight="1">
      <c r="A26" s="82">
        <v>21</v>
      </c>
      <c r="B26" s="83" t="s">
        <v>34</v>
      </c>
      <c r="C26" s="64">
        <v>15567</v>
      </c>
      <c r="D26" s="66">
        <f>G26+J26+M26+P26+S26+V26</f>
        <v>203.9</v>
      </c>
      <c r="E26" s="51">
        <f>H26+K26+N26+Q26+T26+W26</f>
        <v>182.60000000000002</v>
      </c>
      <c r="F26" s="51">
        <f>I26+L26+O26+R26+U26+X26</f>
        <v>21.3</v>
      </c>
      <c r="G26" s="67">
        <f>SUM(H26:I26)</f>
        <v>0</v>
      </c>
      <c r="H26" s="20">
        <v>0</v>
      </c>
      <c r="I26" s="20">
        <v>0</v>
      </c>
      <c r="J26" s="67">
        <f>SUM(K26:L26)</f>
        <v>167.9</v>
      </c>
      <c r="K26" s="20">
        <v>150.9</v>
      </c>
      <c r="L26" s="20">
        <v>17</v>
      </c>
      <c r="M26" s="67">
        <f>SUM(N26:O26)</f>
        <v>6.699999999999999</v>
      </c>
      <c r="N26" s="20">
        <v>2.4</v>
      </c>
      <c r="O26" s="20">
        <v>4.3</v>
      </c>
      <c r="P26" s="67">
        <f>SUM(Q26:R26)</f>
        <v>29.3</v>
      </c>
      <c r="Q26" s="20">
        <v>29.3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116.8</v>
      </c>
      <c r="Z26" s="89">
        <f t="shared" si="2"/>
        <v>320.7</v>
      </c>
      <c r="AA26" s="70">
        <f t="shared" si="3"/>
        <v>203.9</v>
      </c>
      <c r="AB26" s="71">
        <f t="shared" si="4"/>
        <v>174.6</v>
      </c>
      <c r="AC26" s="72">
        <f t="shared" si="5"/>
        <v>29.3</v>
      </c>
      <c r="AD26" s="73">
        <f t="shared" si="6"/>
        <v>422.5232449950992</v>
      </c>
      <c r="AE26" s="74">
        <f t="shared" si="7"/>
        <v>361.8075457388147</v>
      </c>
      <c r="AF26" s="75">
        <f t="shared" si="8"/>
        <v>60.715699256284495</v>
      </c>
      <c r="AG26" s="76">
        <f t="shared" si="9"/>
        <v>664.5571587539398</v>
      </c>
      <c r="AH26" s="77">
        <f t="shared" si="10"/>
        <v>242.03391375884055</v>
      </c>
      <c r="AI26" s="78">
        <f t="shared" si="11"/>
        <v>14.369789112309956</v>
      </c>
    </row>
    <row r="27" spans="1:35" s="8" customFormat="1" ht="19.5" customHeight="1">
      <c r="A27" s="93">
        <v>22</v>
      </c>
      <c r="B27" s="83" t="s">
        <v>35</v>
      </c>
      <c r="C27" s="84">
        <v>7330</v>
      </c>
      <c r="D27" s="85">
        <f t="shared" si="12"/>
        <v>109.80000000000001</v>
      </c>
      <c r="E27" s="86">
        <f t="shared" si="12"/>
        <v>102.60000000000001</v>
      </c>
      <c r="F27" s="86">
        <f t="shared" si="12"/>
        <v>7.2</v>
      </c>
      <c r="G27" s="87">
        <f t="shared" si="1"/>
        <v>0</v>
      </c>
      <c r="H27" s="88">
        <v>0</v>
      </c>
      <c r="I27" s="88">
        <v>0</v>
      </c>
      <c r="J27" s="87">
        <f t="shared" si="13"/>
        <v>90.80000000000001</v>
      </c>
      <c r="K27" s="88">
        <v>85.9</v>
      </c>
      <c r="L27" s="88">
        <v>4.9</v>
      </c>
      <c r="M27" s="87">
        <f t="shared" si="14"/>
        <v>5.8</v>
      </c>
      <c r="N27" s="88">
        <v>5.2</v>
      </c>
      <c r="O27" s="88">
        <v>0.6</v>
      </c>
      <c r="P27" s="87">
        <f t="shared" si="16"/>
        <v>11.5</v>
      </c>
      <c r="Q27" s="88">
        <v>11.5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1.7</v>
      </c>
      <c r="W27" s="88">
        <v>0</v>
      </c>
      <c r="X27" s="88">
        <v>1.7</v>
      </c>
      <c r="Y27" s="68">
        <v>38</v>
      </c>
      <c r="Z27" s="89">
        <f t="shared" si="2"/>
        <v>147.8</v>
      </c>
      <c r="AA27" s="70">
        <f t="shared" si="3"/>
        <v>109.80000000000001</v>
      </c>
      <c r="AB27" s="71">
        <f t="shared" si="4"/>
        <v>98.30000000000001</v>
      </c>
      <c r="AC27" s="72">
        <f t="shared" si="5"/>
        <v>11.5</v>
      </c>
      <c r="AD27" s="73">
        <f t="shared" si="6"/>
        <v>483.2108436386041</v>
      </c>
      <c r="AE27" s="74">
        <f t="shared" si="7"/>
        <v>432.6013290498614</v>
      </c>
      <c r="AF27" s="75">
        <f t="shared" si="8"/>
        <v>50.609514588742684</v>
      </c>
      <c r="AG27" s="76">
        <f t="shared" si="9"/>
        <v>650.442283149232</v>
      </c>
      <c r="AH27" s="77">
        <f t="shared" si="10"/>
        <v>167.231439510628</v>
      </c>
      <c r="AI27" s="78">
        <f t="shared" si="11"/>
        <v>10.4735883424408</v>
      </c>
    </row>
    <row r="28" spans="1:35" s="65" customFormat="1" ht="19.5" customHeight="1">
      <c r="A28" s="82">
        <v>23</v>
      </c>
      <c r="B28" s="83" t="s">
        <v>36</v>
      </c>
      <c r="C28" s="84">
        <v>5234</v>
      </c>
      <c r="D28" s="85">
        <f t="shared" si="12"/>
        <v>97.10000000000001</v>
      </c>
      <c r="E28" s="86">
        <f t="shared" si="12"/>
        <v>92.4</v>
      </c>
      <c r="F28" s="86">
        <f t="shared" si="12"/>
        <v>4.7</v>
      </c>
      <c r="G28" s="87">
        <f t="shared" si="1"/>
        <v>0</v>
      </c>
      <c r="H28" s="88">
        <v>0</v>
      </c>
      <c r="I28" s="88">
        <v>0</v>
      </c>
      <c r="J28" s="87">
        <f t="shared" si="13"/>
        <v>79.60000000000001</v>
      </c>
      <c r="K28" s="88">
        <v>76.7</v>
      </c>
      <c r="L28" s="88">
        <v>2.9</v>
      </c>
      <c r="M28" s="87">
        <f t="shared" si="14"/>
        <v>13.4</v>
      </c>
      <c r="N28" s="88">
        <v>11.9</v>
      </c>
      <c r="O28" s="88">
        <v>1.5</v>
      </c>
      <c r="P28" s="87">
        <f t="shared" si="16"/>
        <v>4.1</v>
      </c>
      <c r="Q28" s="88">
        <v>3.8</v>
      </c>
      <c r="R28" s="20">
        <v>0.3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97.10000000000001</v>
      </c>
      <c r="AA28" s="70">
        <f t="shared" si="3"/>
        <v>97.10000000000001</v>
      </c>
      <c r="AB28" s="71">
        <f t="shared" si="4"/>
        <v>93.00000000000001</v>
      </c>
      <c r="AC28" s="72">
        <f t="shared" si="5"/>
        <v>4.1</v>
      </c>
      <c r="AD28" s="73">
        <f t="shared" si="6"/>
        <v>598.4444143133605</v>
      </c>
      <c r="AE28" s="74">
        <f t="shared" si="7"/>
        <v>573.175391669851</v>
      </c>
      <c r="AF28" s="75">
        <f t="shared" si="8"/>
        <v>25.269022643509555</v>
      </c>
      <c r="AG28" s="76">
        <f t="shared" si="9"/>
        <v>598.4444143133605</v>
      </c>
      <c r="AH28" s="77">
        <f t="shared" si="10"/>
        <v>0</v>
      </c>
      <c r="AI28" s="78">
        <f t="shared" si="11"/>
        <v>4.222451081359423</v>
      </c>
    </row>
    <row r="29" spans="1:35" s="65" customFormat="1" ht="19.5" customHeight="1">
      <c r="A29" s="82">
        <v>24</v>
      </c>
      <c r="B29" s="83" t="s">
        <v>37</v>
      </c>
      <c r="C29" s="84">
        <v>11420</v>
      </c>
      <c r="D29" s="85">
        <f>G29+J29+M29+P29+S29+V29</f>
        <v>224.8</v>
      </c>
      <c r="E29" s="86">
        <f t="shared" si="12"/>
        <v>212.9</v>
      </c>
      <c r="F29" s="86">
        <f t="shared" si="12"/>
        <v>11.899999999999999</v>
      </c>
      <c r="G29" s="87">
        <f>SUM(H29:I29)</f>
        <v>0</v>
      </c>
      <c r="H29" s="88">
        <v>0</v>
      </c>
      <c r="I29" s="88">
        <v>0</v>
      </c>
      <c r="J29" s="87">
        <f t="shared" si="13"/>
        <v>167.70000000000002</v>
      </c>
      <c r="K29" s="88">
        <v>157.8</v>
      </c>
      <c r="L29" s="88">
        <v>9.9</v>
      </c>
      <c r="M29" s="87">
        <f t="shared" si="14"/>
        <v>5.7</v>
      </c>
      <c r="N29" s="88">
        <v>5.5</v>
      </c>
      <c r="O29" s="88">
        <v>0.2</v>
      </c>
      <c r="P29" s="87">
        <f>SUM(Q29:R29)</f>
        <v>45.2</v>
      </c>
      <c r="Q29" s="88">
        <v>44.5</v>
      </c>
      <c r="R29" s="88">
        <v>0.7</v>
      </c>
      <c r="S29" s="87">
        <f>SUM(T29:U29)</f>
        <v>0</v>
      </c>
      <c r="T29" s="88">
        <v>0</v>
      </c>
      <c r="U29" s="88">
        <v>0</v>
      </c>
      <c r="V29" s="87">
        <f t="shared" si="15"/>
        <v>6.199999999999999</v>
      </c>
      <c r="W29" s="88">
        <v>5.1</v>
      </c>
      <c r="X29" s="88">
        <v>1.1</v>
      </c>
      <c r="Y29" s="68">
        <v>83.9</v>
      </c>
      <c r="Z29" s="89">
        <f>D29+Y29</f>
        <v>308.70000000000005</v>
      </c>
      <c r="AA29" s="94">
        <f>SUM(AB29:AC29)</f>
        <v>224.8</v>
      </c>
      <c r="AB29" s="87">
        <f>G29+J29+M29+S29+V29</f>
        <v>179.6</v>
      </c>
      <c r="AC29" s="95">
        <f>P29</f>
        <v>45.2</v>
      </c>
      <c r="AD29" s="73">
        <f t="shared" si="6"/>
        <v>634.9923733122423</v>
      </c>
      <c r="AE29" s="74">
        <f t="shared" si="7"/>
        <v>507.3159708491045</v>
      </c>
      <c r="AF29" s="75">
        <f t="shared" si="8"/>
        <v>127.67640246313768</v>
      </c>
      <c r="AG29" s="76">
        <f t="shared" si="9"/>
        <v>871.9846336365179</v>
      </c>
      <c r="AH29" s="77">
        <f t="shared" si="10"/>
        <v>236.9922603242755</v>
      </c>
      <c r="AI29" s="78">
        <f>AC29*100/AA29</f>
        <v>20.106761565836297</v>
      </c>
    </row>
    <row r="30" spans="1:35" s="65" customFormat="1" ht="19.5" customHeight="1">
      <c r="A30" s="82">
        <v>25</v>
      </c>
      <c r="B30" s="83" t="s">
        <v>38</v>
      </c>
      <c r="C30" s="84">
        <v>15073</v>
      </c>
      <c r="D30" s="85">
        <f t="shared" si="12"/>
        <v>315.90000000000003</v>
      </c>
      <c r="E30" s="86">
        <f t="shared" si="12"/>
        <v>283.7</v>
      </c>
      <c r="F30" s="86">
        <f t="shared" si="12"/>
        <v>32.2</v>
      </c>
      <c r="G30" s="87">
        <f t="shared" si="1"/>
        <v>0</v>
      </c>
      <c r="H30" s="88">
        <v>0</v>
      </c>
      <c r="I30" s="88">
        <v>0</v>
      </c>
      <c r="J30" s="87">
        <f t="shared" si="13"/>
        <v>263.3</v>
      </c>
      <c r="K30" s="88">
        <v>252.6</v>
      </c>
      <c r="L30" s="88">
        <v>10.7</v>
      </c>
      <c r="M30" s="87">
        <f t="shared" si="14"/>
        <v>12.1</v>
      </c>
      <c r="N30" s="88">
        <v>8.7</v>
      </c>
      <c r="O30" s="88">
        <v>3.4</v>
      </c>
      <c r="P30" s="87">
        <f t="shared" si="16"/>
        <v>26</v>
      </c>
      <c r="Q30" s="88">
        <v>22.4</v>
      </c>
      <c r="R30" s="88">
        <v>3.6</v>
      </c>
      <c r="S30" s="87">
        <f t="shared" si="17"/>
        <v>0</v>
      </c>
      <c r="T30" s="88">
        <v>0</v>
      </c>
      <c r="U30" s="88">
        <v>0</v>
      </c>
      <c r="V30" s="87">
        <f t="shared" si="15"/>
        <v>14.5</v>
      </c>
      <c r="W30" s="88">
        <v>0</v>
      </c>
      <c r="X30" s="20">
        <v>14.5</v>
      </c>
      <c r="Y30" s="68">
        <v>156.9</v>
      </c>
      <c r="Z30" s="89">
        <f t="shared" si="2"/>
        <v>472.80000000000007</v>
      </c>
      <c r="AA30" s="70">
        <f t="shared" si="3"/>
        <v>315.90000000000003</v>
      </c>
      <c r="AB30" s="71">
        <f t="shared" si="4"/>
        <v>289.90000000000003</v>
      </c>
      <c r="AC30" s="72">
        <f t="shared" si="5"/>
        <v>26</v>
      </c>
      <c r="AD30" s="73">
        <f t="shared" si="6"/>
        <v>676.0646573771089</v>
      </c>
      <c r="AE30" s="74">
        <f t="shared" si="7"/>
        <v>620.4214756999805</v>
      </c>
      <c r="AF30" s="75">
        <f t="shared" si="8"/>
        <v>55.6431816771283</v>
      </c>
      <c r="AG30" s="76">
        <f t="shared" si="9"/>
        <v>1011.8498575748562</v>
      </c>
      <c r="AH30" s="77">
        <f t="shared" si="10"/>
        <v>335.7852001977473</v>
      </c>
      <c r="AI30" s="78">
        <f t="shared" si="11"/>
        <v>8.23045267489712</v>
      </c>
    </row>
    <row r="31" spans="1:35" s="65" customFormat="1" ht="19.5" customHeight="1">
      <c r="A31" s="82">
        <v>26</v>
      </c>
      <c r="B31" s="83" t="s">
        <v>51</v>
      </c>
      <c r="C31" s="84">
        <v>8870</v>
      </c>
      <c r="D31" s="85">
        <f t="shared" si="12"/>
        <v>154.7</v>
      </c>
      <c r="E31" s="86">
        <f t="shared" si="12"/>
        <v>149.6</v>
      </c>
      <c r="F31" s="86">
        <f t="shared" si="12"/>
        <v>5.1</v>
      </c>
      <c r="G31" s="87">
        <f t="shared" si="1"/>
        <v>0</v>
      </c>
      <c r="H31" s="88">
        <v>0</v>
      </c>
      <c r="I31" s="88">
        <v>0</v>
      </c>
      <c r="J31" s="87">
        <f t="shared" si="13"/>
        <v>119</v>
      </c>
      <c r="K31" s="88">
        <v>117.6</v>
      </c>
      <c r="L31" s="88">
        <v>1.4</v>
      </c>
      <c r="M31" s="87">
        <f t="shared" si="14"/>
        <v>8</v>
      </c>
      <c r="N31" s="88">
        <v>7.7</v>
      </c>
      <c r="O31" s="88">
        <v>0.3</v>
      </c>
      <c r="P31" s="87">
        <f t="shared" si="16"/>
        <v>25.1</v>
      </c>
      <c r="Q31" s="88">
        <v>24.3</v>
      </c>
      <c r="R31" s="88">
        <v>0.8</v>
      </c>
      <c r="S31" s="87">
        <f t="shared" si="17"/>
        <v>0</v>
      </c>
      <c r="T31" s="88">
        <v>0</v>
      </c>
      <c r="U31" s="88">
        <v>0</v>
      </c>
      <c r="V31" s="87">
        <f t="shared" si="15"/>
        <v>2.6</v>
      </c>
      <c r="W31" s="88">
        <v>0</v>
      </c>
      <c r="X31" s="88">
        <v>2.6</v>
      </c>
      <c r="Y31" s="68">
        <v>56.2</v>
      </c>
      <c r="Z31" s="89">
        <f t="shared" si="2"/>
        <v>210.89999999999998</v>
      </c>
      <c r="AA31" s="96">
        <f t="shared" si="3"/>
        <v>154.7</v>
      </c>
      <c r="AB31" s="71">
        <f t="shared" si="4"/>
        <v>129.6</v>
      </c>
      <c r="AC31" s="72">
        <f t="shared" si="5"/>
        <v>25.1</v>
      </c>
      <c r="AD31" s="73">
        <f t="shared" si="6"/>
        <v>562.606829835982</v>
      </c>
      <c r="AE31" s="74">
        <f t="shared" si="7"/>
        <v>471.324144452122</v>
      </c>
      <c r="AF31" s="75">
        <f t="shared" si="8"/>
        <v>91.28268538386007</v>
      </c>
      <c r="AG31" s="76">
        <f t="shared" si="9"/>
        <v>766.992762846856</v>
      </c>
      <c r="AH31" s="77">
        <f t="shared" si="10"/>
        <v>204.3859330108739</v>
      </c>
      <c r="AI31" s="78">
        <f t="shared" si="11"/>
        <v>16.22495151906917</v>
      </c>
    </row>
    <row r="32" spans="1:35" s="65" customFormat="1" ht="19.5" customHeight="1">
      <c r="A32" s="82">
        <v>27</v>
      </c>
      <c r="B32" s="83" t="s">
        <v>39</v>
      </c>
      <c r="C32" s="84">
        <v>3193</v>
      </c>
      <c r="D32" s="85">
        <f t="shared" si="12"/>
        <v>56.599999999999994</v>
      </c>
      <c r="E32" s="86">
        <f t="shared" si="12"/>
        <v>53.9</v>
      </c>
      <c r="F32" s="86">
        <f t="shared" si="12"/>
        <v>2.7</v>
      </c>
      <c r="G32" s="87">
        <f>SUM(H32:I32)</f>
        <v>0</v>
      </c>
      <c r="H32" s="88">
        <v>0</v>
      </c>
      <c r="I32" s="88">
        <v>0</v>
      </c>
      <c r="J32" s="87">
        <f t="shared" si="13"/>
        <v>45.8</v>
      </c>
      <c r="K32" s="88">
        <v>45.3</v>
      </c>
      <c r="L32" s="88">
        <v>0.5</v>
      </c>
      <c r="M32" s="87">
        <f t="shared" si="14"/>
        <v>2.9</v>
      </c>
      <c r="N32" s="88">
        <v>2.6</v>
      </c>
      <c r="O32" s="88">
        <v>0.3</v>
      </c>
      <c r="P32" s="87">
        <f>SUM(Q32:R32)</f>
        <v>6.6</v>
      </c>
      <c r="Q32" s="88">
        <v>6</v>
      </c>
      <c r="R32" s="88">
        <v>0.6</v>
      </c>
      <c r="S32" s="87">
        <f>SUM(T32:U32)</f>
        <v>0</v>
      </c>
      <c r="T32" s="88">
        <v>0</v>
      </c>
      <c r="U32" s="88">
        <v>0</v>
      </c>
      <c r="V32" s="87">
        <f t="shared" si="15"/>
        <v>1.3</v>
      </c>
      <c r="W32" s="88">
        <v>0</v>
      </c>
      <c r="X32" s="88">
        <v>1.3</v>
      </c>
      <c r="Y32" s="68">
        <v>18.2</v>
      </c>
      <c r="Z32" s="89">
        <f>D32+Y32</f>
        <v>74.8</v>
      </c>
      <c r="AA32" s="70">
        <f>SUM(AB32:AC32)</f>
        <v>56.599999999999994</v>
      </c>
      <c r="AB32" s="71">
        <f>G32+J32+M32+S32+V32</f>
        <v>49.99999999999999</v>
      </c>
      <c r="AC32" s="72">
        <f>P32</f>
        <v>6.6</v>
      </c>
      <c r="AD32" s="73">
        <f t="shared" si="6"/>
        <v>571.8153622339189</v>
      </c>
      <c r="AE32" s="74">
        <f t="shared" si="7"/>
        <v>505.13724578968095</v>
      </c>
      <c r="AF32" s="75">
        <f t="shared" si="8"/>
        <v>66.6781164442379</v>
      </c>
      <c r="AG32" s="76">
        <f t="shared" si="9"/>
        <v>755.6853197013628</v>
      </c>
      <c r="AH32" s="77">
        <f t="shared" si="10"/>
        <v>183.8699574674439</v>
      </c>
      <c r="AI32" s="78">
        <f>AC32*100/AA32</f>
        <v>11.660777385159012</v>
      </c>
    </row>
    <row r="33" spans="1:35" s="8" customFormat="1" ht="19.5" customHeight="1">
      <c r="A33" s="93">
        <v>28</v>
      </c>
      <c r="B33" s="83" t="s">
        <v>52</v>
      </c>
      <c r="C33" s="84">
        <v>2750</v>
      </c>
      <c r="D33" s="85">
        <f t="shared" si="12"/>
        <v>63.1</v>
      </c>
      <c r="E33" s="86">
        <f t="shared" si="12"/>
        <v>56.800000000000004</v>
      </c>
      <c r="F33" s="86">
        <f t="shared" si="12"/>
        <v>6.3</v>
      </c>
      <c r="G33" s="87">
        <f t="shared" si="1"/>
        <v>0</v>
      </c>
      <c r="H33" s="88">
        <v>0</v>
      </c>
      <c r="I33" s="88">
        <v>0</v>
      </c>
      <c r="J33" s="87">
        <f t="shared" si="13"/>
        <v>53.2</v>
      </c>
      <c r="K33" s="88">
        <v>48.5</v>
      </c>
      <c r="L33" s="88">
        <v>4.7</v>
      </c>
      <c r="M33" s="87">
        <f t="shared" si="14"/>
        <v>3.6</v>
      </c>
      <c r="N33" s="88">
        <v>2.1</v>
      </c>
      <c r="O33" s="88">
        <v>1.5</v>
      </c>
      <c r="P33" s="87">
        <f t="shared" si="16"/>
        <v>6.3</v>
      </c>
      <c r="Q33" s="88">
        <v>6.2</v>
      </c>
      <c r="R33" s="88">
        <v>0.1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68">
        <v>10.7</v>
      </c>
      <c r="Z33" s="89">
        <f>D33+Y33</f>
        <v>73.8</v>
      </c>
      <c r="AA33" s="70">
        <f>SUM(AB33:AC33)</f>
        <v>63.1</v>
      </c>
      <c r="AB33" s="71">
        <f t="shared" si="4"/>
        <v>56.800000000000004</v>
      </c>
      <c r="AC33" s="72">
        <f t="shared" si="5"/>
        <v>6.3</v>
      </c>
      <c r="AD33" s="73">
        <f t="shared" si="6"/>
        <v>740.1759530791788</v>
      </c>
      <c r="AE33" s="74">
        <f t="shared" si="7"/>
        <v>666.275659824047</v>
      </c>
      <c r="AF33" s="75">
        <f t="shared" si="8"/>
        <v>73.90029325513197</v>
      </c>
      <c r="AG33" s="76">
        <f t="shared" si="9"/>
        <v>865.6891495601172</v>
      </c>
      <c r="AH33" s="77">
        <f t="shared" si="10"/>
        <v>125.5131964809384</v>
      </c>
      <c r="AI33" s="78">
        <f t="shared" si="11"/>
        <v>9.984152139461173</v>
      </c>
    </row>
    <row r="34" spans="1:35" s="8" customFormat="1" ht="19.5" customHeight="1">
      <c r="A34" s="82">
        <v>29</v>
      </c>
      <c r="B34" s="83" t="s">
        <v>40</v>
      </c>
      <c r="C34" s="84">
        <v>8870</v>
      </c>
      <c r="D34" s="85">
        <f t="shared" si="12"/>
        <v>133</v>
      </c>
      <c r="E34" s="86">
        <f t="shared" si="12"/>
        <v>128.2</v>
      </c>
      <c r="F34" s="86">
        <f t="shared" si="12"/>
        <v>4.800000000000001</v>
      </c>
      <c r="G34" s="87">
        <f t="shared" si="1"/>
        <v>0</v>
      </c>
      <c r="H34" s="88">
        <v>0</v>
      </c>
      <c r="I34" s="88">
        <v>0</v>
      </c>
      <c r="J34" s="87">
        <f t="shared" si="13"/>
        <v>103.3</v>
      </c>
      <c r="K34" s="88">
        <v>102.3</v>
      </c>
      <c r="L34" s="88">
        <v>1</v>
      </c>
      <c r="M34" s="87">
        <f t="shared" si="14"/>
        <v>6</v>
      </c>
      <c r="N34" s="88">
        <v>5.1</v>
      </c>
      <c r="O34" s="88">
        <v>0.9</v>
      </c>
      <c r="P34" s="87">
        <f t="shared" si="16"/>
        <v>22.6</v>
      </c>
      <c r="Q34" s="88">
        <v>20.8</v>
      </c>
      <c r="R34" s="88">
        <v>1.8</v>
      </c>
      <c r="S34" s="87">
        <f t="shared" si="17"/>
        <v>0</v>
      </c>
      <c r="T34" s="88">
        <v>0</v>
      </c>
      <c r="U34" s="88">
        <v>0</v>
      </c>
      <c r="V34" s="87">
        <f t="shared" si="15"/>
        <v>1.1</v>
      </c>
      <c r="W34" s="88">
        <v>0</v>
      </c>
      <c r="X34" s="88">
        <v>1.1</v>
      </c>
      <c r="Y34" s="68">
        <v>22.6</v>
      </c>
      <c r="Z34" s="89">
        <f t="shared" si="2"/>
        <v>155.6</v>
      </c>
      <c r="AA34" s="70">
        <f>SUM(AB34:AC34)</f>
        <v>133</v>
      </c>
      <c r="AB34" s="71">
        <f t="shared" si="4"/>
        <v>110.39999999999999</v>
      </c>
      <c r="AC34" s="72">
        <f t="shared" si="5"/>
        <v>22.6</v>
      </c>
      <c r="AD34" s="73">
        <f t="shared" si="6"/>
        <v>483.68912972324256</v>
      </c>
      <c r="AE34" s="74">
        <f t="shared" si="7"/>
        <v>401.4983452740299</v>
      </c>
      <c r="AF34" s="75">
        <f t="shared" si="8"/>
        <v>82.19078444921266</v>
      </c>
      <c r="AG34" s="76">
        <f t="shared" si="9"/>
        <v>565.8799141724551</v>
      </c>
      <c r="AH34" s="77">
        <f t="shared" si="10"/>
        <v>82.19078444921266</v>
      </c>
      <c r="AI34" s="78">
        <f t="shared" si="11"/>
        <v>16.992481203007518</v>
      </c>
    </row>
    <row r="35" spans="1:35" s="65" customFormat="1" ht="19.5" customHeight="1">
      <c r="A35" s="82">
        <v>30</v>
      </c>
      <c r="B35" s="83" t="s">
        <v>41</v>
      </c>
      <c r="C35" s="84">
        <v>4170</v>
      </c>
      <c r="D35" s="85">
        <f>G35+J35+M35+P35+S35+V35</f>
        <v>79.19999999999999</v>
      </c>
      <c r="E35" s="86">
        <f t="shared" si="12"/>
        <v>73.1</v>
      </c>
      <c r="F35" s="86">
        <f t="shared" si="12"/>
        <v>6.1</v>
      </c>
      <c r="G35" s="87">
        <f>SUM(H35:I35)</f>
        <v>0</v>
      </c>
      <c r="H35" s="88">
        <v>0</v>
      </c>
      <c r="I35" s="88">
        <v>0</v>
      </c>
      <c r="J35" s="87">
        <f t="shared" si="13"/>
        <v>65.39999999999999</v>
      </c>
      <c r="K35" s="88">
        <v>60.8</v>
      </c>
      <c r="L35" s="88">
        <v>4.6</v>
      </c>
      <c r="M35" s="87">
        <f t="shared" si="14"/>
        <v>3.8</v>
      </c>
      <c r="N35" s="88">
        <v>2.6</v>
      </c>
      <c r="O35" s="88">
        <v>1.2</v>
      </c>
      <c r="P35" s="87">
        <f>SUM(Q35:R35)</f>
        <v>10</v>
      </c>
      <c r="Q35" s="88">
        <v>9.7</v>
      </c>
      <c r="R35" s="88">
        <v>0.3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20.8</v>
      </c>
      <c r="Z35" s="89">
        <f>D35+Y35</f>
        <v>99.99999999999999</v>
      </c>
      <c r="AA35" s="70">
        <f t="shared" si="3"/>
        <v>79.19999999999999</v>
      </c>
      <c r="AB35" s="71">
        <f>G35+J35+M35+S35+V35</f>
        <v>69.19999999999999</v>
      </c>
      <c r="AC35" s="72">
        <f>P35</f>
        <v>10</v>
      </c>
      <c r="AD35" s="73">
        <f t="shared" si="6"/>
        <v>612.6711533998607</v>
      </c>
      <c r="AE35" s="74">
        <f t="shared" si="7"/>
        <v>535.3136845362419</v>
      </c>
      <c r="AF35" s="75">
        <f t="shared" si="8"/>
        <v>77.35746886361878</v>
      </c>
      <c r="AG35" s="76">
        <f t="shared" si="9"/>
        <v>773.5746886361877</v>
      </c>
      <c r="AH35" s="77">
        <f t="shared" si="10"/>
        <v>160.9035352363271</v>
      </c>
      <c r="AI35" s="78">
        <f t="shared" si="11"/>
        <v>12.626262626262628</v>
      </c>
    </row>
    <row r="36" spans="1:36" s="8" customFormat="1" ht="19.5" customHeight="1">
      <c r="A36" s="82">
        <v>31</v>
      </c>
      <c r="B36" s="83" t="s">
        <v>60</v>
      </c>
      <c r="C36" s="84">
        <v>5608</v>
      </c>
      <c r="D36" s="85">
        <f t="shared" si="12"/>
        <v>89.2</v>
      </c>
      <c r="E36" s="86">
        <f t="shared" si="12"/>
        <v>87</v>
      </c>
      <c r="F36" s="86">
        <f t="shared" si="12"/>
        <v>2.2</v>
      </c>
      <c r="G36" s="87">
        <f t="shared" si="1"/>
        <v>0</v>
      </c>
      <c r="H36" s="88">
        <v>0</v>
      </c>
      <c r="I36" s="88">
        <v>0</v>
      </c>
      <c r="J36" s="87">
        <f t="shared" si="13"/>
        <v>67.7</v>
      </c>
      <c r="K36" s="88">
        <v>67.2</v>
      </c>
      <c r="L36" s="88">
        <v>0.5</v>
      </c>
      <c r="M36" s="87">
        <f t="shared" si="14"/>
        <v>4.6</v>
      </c>
      <c r="N36" s="88">
        <v>4.5</v>
      </c>
      <c r="O36" s="88">
        <v>0.1</v>
      </c>
      <c r="P36" s="87">
        <f t="shared" si="16"/>
        <v>8.7</v>
      </c>
      <c r="Q36" s="88">
        <v>8.5</v>
      </c>
      <c r="R36" s="88">
        <v>0.2</v>
      </c>
      <c r="S36" s="87">
        <f t="shared" si="17"/>
        <v>0</v>
      </c>
      <c r="T36" s="88">
        <v>0</v>
      </c>
      <c r="U36" s="88">
        <v>0</v>
      </c>
      <c r="V36" s="87">
        <f t="shared" si="15"/>
        <v>8.2</v>
      </c>
      <c r="W36" s="88">
        <v>6.8</v>
      </c>
      <c r="X36" s="88">
        <v>1.4</v>
      </c>
      <c r="Y36" s="68">
        <v>9.5</v>
      </c>
      <c r="Z36" s="89">
        <f t="shared" si="2"/>
        <v>98.7</v>
      </c>
      <c r="AA36" s="70">
        <f t="shared" si="3"/>
        <v>89.2</v>
      </c>
      <c r="AB36" s="71">
        <f t="shared" si="4"/>
        <v>80.5</v>
      </c>
      <c r="AC36" s="72">
        <f t="shared" si="5"/>
        <v>8.7</v>
      </c>
      <c r="AD36" s="73">
        <f t="shared" si="6"/>
        <v>513.0918963692421</v>
      </c>
      <c r="AE36" s="74">
        <f t="shared" si="7"/>
        <v>463.0481800193272</v>
      </c>
      <c r="AF36" s="75">
        <f t="shared" si="8"/>
        <v>50.04371634991486</v>
      </c>
      <c r="AG36" s="76">
        <f t="shared" si="9"/>
        <v>567.7373337628273</v>
      </c>
      <c r="AH36" s="77">
        <f t="shared" si="10"/>
        <v>54.6454373935852</v>
      </c>
      <c r="AI36" s="78">
        <f t="shared" si="11"/>
        <v>9.75336322869955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16032</v>
      </c>
      <c r="D37" s="85">
        <f t="shared" si="12"/>
        <v>288.9</v>
      </c>
      <c r="E37" s="86">
        <f t="shared" si="12"/>
        <v>245.50000000000003</v>
      </c>
      <c r="F37" s="86">
        <f t="shared" si="12"/>
        <v>43.400000000000006</v>
      </c>
      <c r="G37" s="87">
        <f t="shared" si="1"/>
        <v>0</v>
      </c>
      <c r="H37" s="88">
        <v>0</v>
      </c>
      <c r="I37" s="88">
        <v>0</v>
      </c>
      <c r="J37" s="87">
        <f t="shared" si="13"/>
        <v>231.4</v>
      </c>
      <c r="K37" s="88">
        <v>201.8</v>
      </c>
      <c r="L37" s="88">
        <v>29.6</v>
      </c>
      <c r="M37" s="87">
        <f t="shared" si="14"/>
        <v>22.1</v>
      </c>
      <c r="N37" s="88">
        <v>10.8</v>
      </c>
      <c r="O37" s="88">
        <v>11.3</v>
      </c>
      <c r="P37" s="87">
        <f t="shared" si="16"/>
        <v>35.4</v>
      </c>
      <c r="Q37" s="88">
        <v>32.9</v>
      </c>
      <c r="R37" s="88">
        <v>2.5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62.4</v>
      </c>
      <c r="Z37" s="89">
        <f t="shared" si="2"/>
        <v>351.29999999999995</v>
      </c>
      <c r="AA37" s="70">
        <f t="shared" si="3"/>
        <v>288.9</v>
      </c>
      <c r="AB37" s="71">
        <f t="shared" si="4"/>
        <v>253.5</v>
      </c>
      <c r="AC37" s="72">
        <f t="shared" si="5"/>
        <v>35.4</v>
      </c>
      <c r="AD37" s="73">
        <f t="shared" si="6"/>
        <v>581.2970832528491</v>
      </c>
      <c r="AE37" s="74">
        <f t="shared" si="7"/>
        <v>510.06857253235466</v>
      </c>
      <c r="AF37" s="75">
        <f t="shared" si="8"/>
        <v>71.22851072049448</v>
      </c>
      <c r="AG37" s="76">
        <f t="shared" si="9"/>
        <v>706.8524241838902</v>
      </c>
      <c r="AH37" s="77">
        <f t="shared" si="10"/>
        <v>125.55534093104114</v>
      </c>
      <c r="AI37" s="78">
        <f t="shared" si="11"/>
        <v>12.253374870197302</v>
      </c>
    </row>
    <row r="38" spans="1:35" s="8" customFormat="1" ht="19.5" customHeight="1" thickBot="1">
      <c r="A38" s="98">
        <v>33</v>
      </c>
      <c r="B38" s="99" t="s">
        <v>43</v>
      </c>
      <c r="C38" s="100">
        <v>11899</v>
      </c>
      <c r="D38" s="101">
        <f t="shared" si="12"/>
        <v>200.1</v>
      </c>
      <c r="E38" s="102">
        <f t="shared" si="12"/>
        <v>196.4</v>
      </c>
      <c r="F38" s="102">
        <f t="shared" si="12"/>
        <v>3.7</v>
      </c>
      <c r="G38" s="103">
        <f t="shared" si="1"/>
        <v>0</v>
      </c>
      <c r="H38" s="104">
        <v>0</v>
      </c>
      <c r="I38" s="104">
        <v>0</v>
      </c>
      <c r="J38" s="103">
        <f t="shared" si="13"/>
        <v>129.6</v>
      </c>
      <c r="K38" s="104">
        <v>128.7</v>
      </c>
      <c r="L38" s="104">
        <v>0.9</v>
      </c>
      <c r="M38" s="103">
        <f t="shared" si="14"/>
        <v>7</v>
      </c>
      <c r="N38" s="104">
        <v>6.3</v>
      </c>
      <c r="O38" s="104">
        <v>0.7</v>
      </c>
      <c r="P38" s="103">
        <f t="shared" si="16"/>
        <v>49.099999999999994</v>
      </c>
      <c r="Q38" s="104">
        <v>48.8</v>
      </c>
      <c r="R38" s="104">
        <v>0.3</v>
      </c>
      <c r="S38" s="103">
        <f t="shared" si="17"/>
        <v>0</v>
      </c>
      <c r="T38" s="104">
        <v>0</v>
      </c>
      <c r="U38" s="104">
        <v>0</v>
      </c>
      <c r="V38" s="103">
        <f t="shared" si="15"/>
        <v>14.4</v>
      </c>
      <c r="W38" s="104">
        <v>12.6</v>
      </c>
      <c r="X38" s="104">
        <v>1.8</v>
      </c>
      <c r="Y38" s="105">
        <v>49.1</v>
      </c>
      <c r="Z38" s="106">
        <f t="shared" si="2"/>
        <v>249.2</v>
      </c>
      <c r="AA38" s="107">
        <f t="shared" si="3"/>
        <v>200.1</v>
      </c>
      <c r="AB38" s="108">
        <f t="shared" si="4"/>
        <v>151</v>
      </c>
      <c r="AC38" s="109">
        <f t="shared" si="5"/>
        <v>49.099999999999994</v>
      </c>
      <c r="AD38" s="110">
        <f t="shared" si="6"/>
        <v>542.4690066121035</v>
      </c>
      <c r="AE38" s="111">
        <f t="shared" si="7"/>
        <v>409.35942028199713</v>
      </c>
      <c r="AF38" s="112">
        <f t="shared" si="8"/>
        <v>133.10958633010634</v>
      </c>
      <c r="AG38" s="113">
        <f t="shared" si="9"/>
        <v>675.5785929422098</v>
      </c>
      <c r="AH38" s="114">
        <f t="shared" si="10"/>
        <v>133.10958633010637</v>
      </c>
      <c r="AI38" s="117">
        <f t="shared" si="11"/>
        <v>24.53773113443278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7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71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1220107</v>
      </c>
      <c r="D5" s="35">
        <f>SUM(E5:F5)</f>
        <v>18960.8</v>
      </c>
      <c r="E5" s="36">
        <f>SUM(E6:E38)</f>
        <v>18194.399999999998</v>
      </c>
      <c r="F5" s="36">
        <f>SUM(F6:F38)</f>
        <v>766.4</v>
      </c>
      <c r="G5" s="37">
        <f>SUM(H5:I5)</f>
        <v>456.6</v>
      </c>
      <c r="H5" s="37">
        <f aca="true" t="shared" si="0" ref="H5:AC5">SUM(H6:H38)</f>
        <v>456.6</v>
      </c>
      <c r="I5" s="37">
        <f t="shared" si="0"/>
        <v>0</v>
      </c>
      <c r="J5" s="37">
        <f>SUM(K5:L5)</f>
        <v>14494.599999999995</v>
      </c>
      <c r="K5" s="37">
        <f t="shared" si="0"/>
        <v>14007.399999999994</v>
      </c>
      <c r="L5" s="37">
        <f t="shared" si="0"/>
        <v>487.20000000000016</v>
      </c>
      <c r="M5" s="37">
        <f>SUM(N5:O5)</f>
        <v>719.8999999999995</v>
      </c>
      <c r="N5" s="37">
        <f t="shared" si="0"/>
        <v>622.1999999999996</v>
      </c>
      <c r="O5" s="37">
        <f t="shared" si="0"/>
        <v>97.69999999999997</v>
      </c>
      <c r="P5" s="37">
        <f>SUM(Q5:R5)</f>
        <v>3026.6000000000004</v>
      </c>
      <c r="Q5" s="37">
        <f t="shared" si="0"/>
        <v>2963.2000000000003</v>
      </c>
      <c r="R5" s="37">
        <f t="shared" si="0"/>
        <v>63.40000000000001</v>
      </c>
      <c r="S5" s="37">
        <f>SUM(T5:U5)</f>
        <v>1.2000000000000002</v>
      </c>
      <c r="T5" s="37">
        <f t="shared" si="0"/>
        <v>1.1</v>
      </c>
      <c r="U5" s="37">
        <f t="shared" si="0"/>
        <v>0.1</v>
      </c>
      <c r="V5" s="37">
        <f>SUM(W5:X5)</f>
        <v>261.90000000000003</v>
      </c>
      <c r="W5" s="37">
        <f t="shared" si="0"/>
        <v>143.9</v>
      </c>
      <c r="X5" s="37">
        <f t="shared" si="0"/>
        <v>118.00000000000003</v>
      </c>
      <c r="Y5" s="38">
        <f t="shared" si="0"/>
        <v>8166.899999999998</v>
      </c>
      <c r="Z5" s="39">
        <f t="shared" si="0"/>
        <v>27127.699999999997</v>
      </c>
      <c r="AA5" s="40">
        <f t="shared" si="0"/>
        <v>18960.799999999996</v>
      </c>
      <c r="AB5" s="41">
        <f t="shared" si="0"/>
        <v>15934.199999999997</v>
      </c>
      <c r="AC5" s="42">
        <f t="shared" si="0"/>
        <v>3026.5999999999995</v>
      </c>
      <c r="AD5" s="43">
        <f>AA5/C5/31*1000000</f>
        <v>501.2992382450221</v>
      </c>
      <c r="AE5" s="44">
        <f>AB5/C5/31*1000000</f>
        <v>421.2798153054635</v>
      </c>
      <c r="AF5" s="45">
        <f>AC5/C5/31*1000000</f>
        <v>80.01942293955867</v>
      </c>
      <c r="AG5" s="46">
        <f>Z5/C5/31*1000000</f>
        <v>717.22160169083</v>
      </c>
      <c r="AH5" s="47">
        <f>Y5/C5/31*1000000</f>
        <v>215.92236344580772</v>
      </c>
      <c r="AI5" s="48">
        <f>AC5*100/AA5</f>
        <v>15.96240664950846</v>
      </c>
    </row>
    <row r="6" spans="1:35" s="8" customFormat="1" ht="19.5" customHeight="1" thickTop="1">
      <c r="A6" s="14">
        <v>1</v>
      </c>
      <c r="B6" s="15" t="s">
        <v>19</v>
      </c>
      <c r="C6" s="49">
        <v>286640</v>
      </c>
      <c r="D6" s="50">
        <f>G6+J6+M6+P6+S6+V6</f>
        <v>4497.1</v>
      </c>
      <c r="E6" s="51">
        <f>H6+K6+N6+Q6+T6+W6</f>
        <v>4468.5</v>
      </c>
      <c r="F6" s="51">
        <f>I6+L6+O6+R6+U6+X6</f>
        <v>28.6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3262.8</v>
      </c>
      <c r="K6" s="16">
        <v>3245.5</v>
      </c>
      <c r="L6" s="16">
        <v>17.3</v>
      </c>
      <c r="M6" s="52">
        <f>SUM(N6:O6)</f>
        <v>239.70000000000002</v>
      </c>
      <c r="N6" s="16">
        <v>239.4</v>
      </c>
      <c r="O6" s="16">
        <v>0.3</v>
      </c>
      <c r="P6" s="52">
        <f>SUM(Q6:R6)</f>
        <v>939.8000000000001</v>
      </c>
      <c r="Q6" s="16">
        <v>939.2</v>
      </c>
      <c r="R6" s="16">
        <v>0.6</v>
      </c>
      <c r="S6" s="52">
        <f>SUM(T6:U6)</f>
        <v>0</v>
      </c>
      <c r="T6" s="16">
        <v>0</v>
      </c>
      <c r="U6" s="16">
        <v>0</v>
      </c>
      <c r="V6" s="52">
        <f>SUM(W6:X6)</f>
        <v>54.8</v>
      </c>
      <c r="W6" s="16">
        <v>44.4</v>
      </c>
      <c r="X6" s="16">
        <v>10.4</v>
      </c>
      <c r="Y6" s="53">
        <v>2362.9</v>
      </c>
      <c r="Z6" s="54">
        <f aca="true" t="shared" si="2" ref="Z6:Z38">D6+Y6</f>
        <v>6860</v>
      </c>
      <c r="AA6" s="55">
        <f aca="true" t="shared" si="3" ref="AA6:AA38">SUM(AB6:AC6)</f>
        <v>4497.1</v>
      </c>
      <c r="AB6" s="56">
        <f aca="true" t="shared" si="4" ref="AB6:AB38">G6+J6+M6+S6+V6</f>
        <v>3557.3</v>
      </c>
      <c r="AC6" s="57">
        <f aca="true" t="shared" si="5" ref="AC6:AC38">P6</f>
        <v>939.8000000000001</v>
      </c>
      <c r="AD6" s="58">
        <f aca="true" t="shared" si="6" ref="AD6:AD38">AA6/C6/31*1000000</f>
        <v>506.09734138809614</v>
      </c>
      <c r="AE6" s="59">
        <f aca="true" t="shared" si="7" ref="AE6:AE38">AB6/C6/31*1000000</f>
        <v>400.33356441259355</v>
      </c>
      <c r="AF6" s="60">
        <f aca="true" t="shared" si="8" ref="AF6:AF38">AC6/C6/31*1000000</f>
        <v>105.76377697550261</v>
      </c>
      <c r="AG6" s="61">
        <f aca="true" t="shared" si="9" ref="AG6:AG38">Z6/C6/31*1000000</f>
        <v>772.0148010767692</v>
      </c>
      <c r="AH6" s="62">
        <f aca="true" t="shared" si="10" ref="AH6:AH38">Y6/C6/31*1000000</f>
        <v>265.91745968867326</v>
      </c>
      <c r="AI6" s="63">
        <f aca="true" t="shared" si="11" ref="AI6:AI38">AC6*100/AA6</f>
        <v>20.897911987725422</v>
      </c>
    </row>
    <row r="7" spans="1:35" s="65" customFormat="1" ht="19.5" customHeight="1">
      <c r="A7" s="13">
        <v>2</v>
      </c>
      <c r="B7" s="17" t="s">
        <v>20</v>
      </c>
      <c r="C7" s="64">
        <v>50490</v>
      </c>
      <c r="D7" s="50">
        <f aca="true" t="shared" si="12" ref="D7:F38">G7+J7+M7+P7+S7+V7</f>
        <v>904.9000000000001</v>
      </c>
      <c r="E7" s="51">
        <f t="shared" si="12"/>
        <v>790.0000000000001</v>
      </c>
      <c r="F7" s="51">
        <f t="shared" si="12"/>
        <v>114.9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717.8000000000001</v>
      </c>
      <c r="K7" s="16">
        <v>660.2</v>
      </c>
      <c r="L7" s="16">
        <v>57.6</v>
      </c>
      <c r="M7" s="52">
        <f aca="true" t="shared" si="14" ref="M7:M38">SUM(N7:O7)</f>
        <v>33.4</v>
      </c>
      <c r="N7" s="16">
        <v>23.5</v>
      </c>
      <c r="O7" s="16">
        <v>9.9</v>
      </c>
      <c r="P7" s="52">
        <f>SUM(Q7:R7)</f>
        <v>129.7</v>
      </c>
      <c r="Q7" s="16">
        <v>104.7</v>
      </c>
      <c r="R7" s="16">
        <v>25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24</v>
      </c>
      <c r="W7" s="16">
        <v>1.6</v>
      </c>
      <c r="X7" s="16">
        <v>22.4</v>
      </c>
      <c r="Y7" s="53">
        <v>347.4</v>
      </c>
      <c r="Z7" s="54">
        <f>D7+Y7</f>
        <v>1252.3000000000002</v>
      </c>
      <c r="AA7" s="55">
        <f>SUM(AB7:AC7)</f>
        <v>904.9000000000001</v>
      </c>
      <c r="AB7" s="56">
        <f>G7+J7+M7+S7+V7</f>
        <v>775.2</v>
      </c>
      <c r="AC7" s="57">
        <f>P7</f>
        <v>129.7</v>
      </c>
      <c r="AD7" s="58">
        <f t="shared" si="6"/>
        <v>578.1406730173335</v>
      </c>
      <c r="AE7" s="59">
        <f t="shared" si="7"/>
        <v>495.2753339850115</v>
      </c>
      <c r="AF7" s="60">
        <f t="shared" si="8"/>
        <v>82.86533903232194</v>
      </c>
      <c r="AG7" s="61">
        <f t="shared" si="9"/>
        <v>800.0945572103069</v>
      </c>
      <c r="AH7" s="62">
        <f t="shared" si="10"/>
        <v>221.95388419297336</v>
      </c>
      <c r="AI7" s="63">
        <f>AC7*100/AA7</f>
        <v>14.333075477953361</v>
      </c>
    </row>
    <row r="8" spans="1:35" s="65" customFormat="1" ht="19.5" customHeight="1">
      <c r="A8" s="13">
        <v>3</v>
      </c>
      <c r="B8" s="18" t="s">
        <v>21</v>
      </c>
      <c r="C8" s="64">
        <v>35092</v>
      </c>
      <c r="D8" s="50">
        <f t="shared" si="12"/>
        <v>623.8000000000001</v>
      </c>
      <c r="E8" s="51">
        <f t="shared" si="12"/>
        <v>582.1</v>
      </c>
      <c r="F8" s="51">
        <f t="shared" si="12"/>
        <v>41.7</v>
      </c>
      <c r="G8" s="52">
        <f>SUM(H8:I8)</f>
        <v>0</v>
      </c>
      <c r="H8" s="16">
        <v>0</v>
      </c>
      <c r="I8" s="16">
        <v>0</v>
      </c>
      <c r="J8" s="52">
        <f t="shared" si="13"/>
        <v>538.7</v>
      </c>
      <c r="K8" s="16">
        <v>512.2</v>
      </c>
      <c r="L8" s="16">
        <v>26.5</v>
      </c>
      <c r="M8" s="52">
        <f t="shared" si="14"/>
        <v>55</v>
      </c>
      <c r="N8" s="16">
        <v>43.8</v>
      </c>
      <c r="O8" s="16">
        <v>11.2</v>
      </c>
      <c r="P8" s="52">
        <f>SUM(Q8:R8)</f>
        <v>30.1</v>
      </c>
      <c r="Q8" s="16">
        <v>26.1</v>
      </c>
      <c r="R8" s="16">
        <v>4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65</v>
      </c>
      <c r="Z8" s="54">
        <f>D8+Y8</f>
        <v>688.8000000000001</v>
      </c>
      <c r="AA8" s="55">
        <f>SUM(AB8:AC8)</f>
        <v>623.8000000000001</v>
      </c>
      <c r="AB8" s="56">
        <f>G8+J8+M8+S8+V8</f>
        <v>593.7</v>
      </c>
      <c r="AC8" s="57">
        <f>P8</f>
        <v>30.1</v>
      </c>
      <c r="AD8" s="58">
        <f t="shared" si="6"/>
        <v>573.4235907090302</v>
      </c>
      <c r="AE8" s="59">
        <f t="shared" si="7"/>
        <v>545.7543857068792</v>
      </c>
      <c r="AF8" s="60">
        <f t="shared" si="8"/>
        <v>27.66920500215103</v>
      </c>
      <c r="AG8" s="61">
        <f t="shared" si="9"/>
        <v>633.174365630619</v>
      </c>
      <c r="AH8" s="62">
        <f t="shared" si="10"/>
        <v>59.750774921588594</v>
      </c>
      <c r="AI8" s="63">
        <f>AC8*100/AA8</f>
        <v>4.825264507855081</v>
      </c>
    </row>
    <row r="9" spans="1:35" s="8" customFormat="1" ht="19.5" customHeight="1">
      <c r="A9" s="19">
        <v>4</v>
      </c>
      <c r="B9" s="18" t="s">
        <v>22</v>
      </c>
      <c r="C9" s="64">
        <v>94368</v>
      </c>
      <c r="D9" s="66">
        <f t="shared" si="12"/>
        <v>1261.3</v>
      </c>
      <c r="E9" s="51">
        <f t="shared" si="12"/>
        <v>1246.8</v>
      </c>
      <c r="F9" s="51">
        <f t="shared" si="12"/>
        <v>14.5</v>
      </c>
      <c r="G9" s="67">
        <f t="shared" si="1"/>
        <v>0</v>
      </c>
      <c r="H9" s="20">
        <v>0</v>
      </c>
      <c r="I9" s="20">
        <v>0</v>
      </c>
      <c r="J9" s="67">
        <f t="shared" si="13"/>
        <v>1097.3999999999999</v>
      </c>
      <c r="K9" s="16">
        <v>1088.3</v>
      </c>
      <c r="L9" s="16">
        <v>9.1</v>
      </c>
      <c r="M9" s="67">
        <f t="shared" si="14"/>
        <v>50.6</v>
      </c>
      <c r="N9" s="16">
        <v>47.1</v>
      </c>
      <c r="O9" s="16">
        <v>3.5</v>
      </c>
      <c r="P9" s="67">
        <f aca="true" t="shared" si="16" ref="P9:P38">SUM(Q9:R9)</f>
        <v>111.4</v>
      </c>
      <c r="Q9" s="16">
        <v>111.4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1.9</v>
      </c>
      <c r="W9" s="16">
        <v>0</v>
      </c>
      <c r="X9" s="16">
        <v>1.9</v>
      </c>
      <c r="Y9" s="68">
        <v>723.9</v>
      </c>
      <c r="Z9" s="69">
        <f t="shared" si="2"/>
        <v>1985.1999999999998</v>
      </c>
      <c r="AA9" s="70">
        <f t="shared" si="3"/>
        <v>1261.3</v>
      </c>
      <c r="AB9" s="71">
        <f t="shared" si="4"/>
        <v>1149.8999999999999</v>
      </c>
      <c r="AC9" s="72">
        <f t="shared" si="5"/>
        <v>111.4</v>
      </c>
      <c r="AD9" s="73">
        <f t="shared" si="6"/>
        <v>431.15353482317676</v>
      </c>
      <c r="AE9" s="74">
        <f t="shared" si="7"/>
        <v>393.07337643159514</v>
      </c>
      <c r="AF9" s="75">
        <f t="shared" si="8"/>
        <v>38.08015839158162</v>
      </c>
      <c r="AG9" s="76">
        <f t="shared" si="9"/>
        <v>678.6061978363359</v>
      </c>
      <c r="AH9" s="77">
        <f t="shared" si="10"/>
        <v>247.4526630131592</v>
      </c>
      <c r="AI9" s="78">
        <f t="shared" si="11"/>
        <v>8.832157298025846</v>
      </c>
    </row>
    <row r="10" spans="1:35" s="8" customFormat="1" ht="19.5" customHeight="1">
      <c r="A10" s="19">
        <v>5</v>
      </c>
      <c r="B10" s="18" t="s">
        <v>55</v>
      </c>
      <c r="C10" s="64">
        <v>92395</v>
      </c>
      <c r="D10" s="66">
        <f t="shared" si="12"/>
        <v>1284.6</v>
      </c>
      <c r="E10" s="51">
        <f t="shared" si="12"/>
        <v>1254.8999999999999</v>
      </c>
      <c r="F10" s="51">
        <f t="shared" si="12"/>
        <v>29.700000000000003</v>
      </c>
      <c r="G10" s="67">
        <f t="shared" si="1"/>
        <v>0</v>
      </c>
      <c r="H10" s="20">
        <v>0</v>
      </c>
      <c r="I10" s="20">
        <v>0</v>
      </c>
      <c r="J10" s="67">
        <f t="shared" si="13"/>
        <v>980.1999999999999</v>
      </c>
      <c r="K10" s="20">
        <v>958.4</v>
      </c>
      <c r="L10" s="20">
        <v>21.8</v>
      </c>
      <c r="M10" s="67">
        <f t="shared" si="14"/>
        <v>36.7</v>
      </c>
      <c r="N10" s="20">
        <v>28.8</v>
      </c>
      <c r="O10" s="20">
        <v>7.9</v>
      </c>
      <c r="P10" s="67">
        <f t="shared" si="16"/>
        <v>267.7</v>
      </c>
      <c r="Q10" s="20">
        <v>267.7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607.6</v>
      </c>
      <c r="Z10" s="69">
        <f t="shared" si="2"/>
        <v>1892.1999999999998</v>
      </c>
      <c r="AA10" s="70">
        <f t="shared" si="3"/>
        <v>1284.6</v>
      </c>
      <c r="AB10" s="71">
        <f t="shared" si="4"/>
        <v>1016.9</v>
      </c>
      <c r="AC10" s="72">
        <f t="shared" si="5"/>
        <v>267.7</v>
      </c>
      <c r="AD10" s="73">
        <f t="shared" si="6"/>
        <v>448.4951531730002</v>
      </c>
      <c r="AE10" s="74">
        <f t="shared" si="7"/>
        <v>355.03247801776735</v>
      </c>
      <c r="AF10" s="75">
        <f t="shared" si="8"/>
        <v>93.46267515523287</v>
      </c>
      <c r="AG10" s="76">
        <f t="shared" si="9"/>
        <v>660.6278443359419</v>
      </c>
      <c r="AH10" s="77">
        <f t="shared" si="10"/>
        <v>212.1326911629417</v>
      </c>
      <c r="AI10" s="78">
        <f t="shared" si="11"/>
        <v>20.839171726607507</v>
      </c>
    </row>
    <row r="11" spans="1:36" s="8" customFormat="1" ht="19.5" customHeight="1">
      <c r="A11" s="19">
        <v>6</v>
      </c>
      <c r="B11" s="18" t="s">
        <v>24</v>
      </c>
      <c r="C11" s="64">
        <v>34073</v>
      </c>
      <c r="D11" s="66">
        <f>G11+J11+M11+P11+S11+V11</f>
        <v>611.9999999999999</v>
      </c>
      <c r="E11" s="51">
        <f t="shared" si="12"/>
        <v>537.9</v>
      </c>
      <c r="F11" s="51">
        <f t="shared" si="12"/>
        <v>74.1</v>
      </c>
      <c r="G11" s="67">
        <f>SUM(H11:I11)</f>
        <v>0</v>
      </c>
      <c r="H11" s="20">
        <v>0</v>
      </c>
      <c r="I11" s="20">
        <v>0</v>
      </c>
      <c r="J11" s="67">
        <f t="shared" si="13"/>
        <v>491.4</v>
      </c>
      <c r="K11" s="20">
        <v>433.7</v>
      </c>
      <c r="L11" s="20">
        <v>57.7</v>
      </c>
      <c r="M11" s="67">
        <f t="shared" si="14"/>
        <v>26.3</v>
      </c>
      <c r="N11" s="20">
        <v>13.5</v>
      </c>
      <c r="O11" s="20">
        <v>12.8</v>
      </c>
      <c r="P11" s="67">
        <f t="shared" si="16"/>
        <v>94.3</v>
      </c>
      <c r="Q11" s="20">
        <v>90.7</v>
      </c>
      <c r="R11" s="20">
        <v>3.6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239.1</v>
      </c>
      <c r="Z11" s="69">
        <f t="shared" si="2"/>
        <v>851.0999999999999</v>
      </c>
      <c r="AA11" s="70">
        <f t="shared" si="3"/>
        <v>611.9999999999999</v>
      </c>
      <c r="AB11" s="71">
        <f t="shared" si="4"/>
        <v>517.6999999999999</v>
      </c>
      <c r="AC11" s="72">
        <f t="shared" si="5"/>
        <v>94.3</v>
      </c>
      <c r="AD11" s="73">
        <f t="shared" si="6"/>
        <v>579.4011529325555</v>
      </c>
      <c r="AE11" s="74">
        <f t="shared" si="7"/>
        <v>490.1241452176209</v>
      </c>
      <c r="AF11" s="75">
        <f t="shared" si="8"/>
        <v>89.27700771493463</v>
      </c>
      <c r="AG11" s="76">
        <f t="shared" si="9"/>
        <v>805.7652308184609</v>
      </c>
      <c r="AH11" s="77">
        <f t="shared" si="10"/>
        <v>226.3640778859053</v>
      </c>
      <c r="AI11" s="78">
        <f t="shared" si="11"/>
        <v>15.408496732026146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25981</v>
      </c>
      <c r="D12" s="66">
        <f>G12+J12+M12+P12+S12+V12</f>
        <v>410.7</v>
      </c>
      <c r="E12" s="51">
        <f t="shared" si="12"/>
        <v>396.3</v>
      </c>
      <c r="F12" s="51">
        <f t="shared" si="12"/>
        <v>14.399999999999999</v>
      </c>
      <c r="G12" s="67">
        <f>SUM(H12:I12)</f>
        <v>0</v>
      </c>
      <c r="H12" s="20">
        <v>0</v>
      </c>
      <c r="I12" s="20">
        <v>0</v>
      </c>
      <c r="J12" s="67">
        <f t="shared" si="13"/>
        <v>303.1</v>
      </c>
      <c r="K12" s="20">
        <v>297.1</v>
      </c>
      <c r="L12" s="20">
        <v>6</v>
      </c>
      <c r="M12" s="67">
        <f t="shared" si="14"/>
        <v>11.4</v>
      </c>
      <c r="N12" s="20">
        <v>9.4</v>
      </c>
      <c r="O12" s="20">
        <v>2</v>
      </c>
      <c r="P12" s="67">
        <f>SUM(Q12:R12)</f>
        <v>93.8</v>
      </c>
      <c r="Q12" s="20">
        <v>88.1</v>
      </c>
      <c r="R12" s="20">
        <v>5.7</v>
      </c>
      <c r="S12" s="67">
        <f t="shared" si="17"/>
        <v>0.4</v>
      </c>
      <c r="T12" s="20">
        <v>0.3</v>
      </c>
      <c r="U12" s="20">
        <v>0.1</v>
      </c>
      <c r="V12" s="67">
        <f t="shared" si="15"/>
        <v>2</v>
      </c>
      <c r="W12" s="20">
        <v>1.4</v>
      </c>
      <c r="X12" s="20">
        <v>0.6</v>
      </c>
      <c r="Y12" s="68">
        <v>147.5</v>
      </c>
      <c r="Z12" s="69">
        <f>D12+Y12</f>
        <v>558.2</v>
      </c>
      <c r="AA12" s="70">
        <f>SUM(AB12:AC12)</f>
        <v>410.7</v>
      </c>
      <c r="AB12" s="71">
        <f>G12+J12+M12+S12+V12</f>
        <v>316.9</v>
      </c>
      <c r="AC12" s="72">
        <f>P12</f>
        <v>93.8</v>
      </c>
      <c r="AD12" s="73">
        <f t="shared" si="6"/>
        <v>509.9259880980021</v>
      </c>
      <c r="AE12" s="74">
        <f t="shared" si="7"/>
        <v>393.4637098326196</v>
      </c>
      <c r="AF12" s="75">
        <f t="shared" si="8"/>
        <v>116.46227826538251</v>
      </c>
      <c r="AG12" s="76">
        <f t="shared" si="9"/>
        <v>693.0622998692594</v>
      </c>
      <c r="AH12" s="77">
        <f t="shared" si="10"/>
        <v>183.13631177125714</v>
      </c>
      <c r="AI12" s="78">
        <f>AC12*100/AA12</f>
        <v>22.839055271487705</v>
      </c>
    </row>
    <row r="13" spans="1:35" s="8" customFormat="1" ht="19.5" customHeight="1">
      <c r="A13" s="19">
        <v>8</v>
      </c>
      <c r="B13" s="18" t="s">
        <v>48</v>
      </c>
      <c r="C13" s="64">
        <v>113393</v>
      </c>
      <c r="D13" s="66">
        <f t="shared" si="12"/>
        <v>1680.8000000000002</v>
      </c>
      <c r="E13" s="51">
        <f t="shared" si="12"/>
        <v>1608.8000000000002</v>
      </c>
      <c r="F13" s="51">
        <f t="shared" si="12"/>
        <v>72</v>
      </c>
      <c r="G13" s="67">
        <f t="shared" si="1"/>
        <v>0</v>
      </c>
      <c r="H13" s="20">
        <v>0</v>
      </c>
      <c r="I13" s="20">
        <v>0</v>
      </c>
      <c r="J13" s="67">
        <f t="shared" si="13"/>
        <v>1381</v>
      </c>
      <c r="K13" s="20">
        <v>1330.9</v>
      </c>
      <c r="L13" s="20">
        <v>50.1</v>
      </c>
      <c r="M13" s="67">
        <f t="shared" si="14"/>
        <v>78.7</v>
      </c>
      <c r="N13" s="20">
        <v>68.2</v>
      </c>
      <c r="O13" s="20">
        <v>10.5</v>
      </c>
      <c r="P13" s="67">
        <f t="shared" si="16"/>
        <v>209.7</v>
      </c>
      <c r="Q13" s="20">
        <v>209.7</v>
      </c>
      <c r="R13" s="20">
        <v>0</v>
      </c>
      <c r="S13" s="67">
        <f t="shared" si="17"/>
        <v>0</v>
      </c>
      <c r="T13" s="20">
        <v>0</v>
      </c>
      <c r="U13" s="20">
        <v>0</v>
      </c>
      <c r="V13" s="67">
        <f t="shared" si="15"/>
        <v>11.4</v>
      </c>
      <c r="W13" s="20">
        <v>0</v>
      </c>
      <c r="X13" s="20">
        <v>11.4</v>
      </c>
      <c r="Y13" s="68">
        <v>648</v>
      </c>
      <c r="Z13" s="69">
        <f t="shared" si="2"/>
        <v>2328.8</v>
      </c>
      <c r="AA13" s="70">
        <f t="shared" si="3"/>
        <v>1680.8000000000002</v>
      </c>
      <c r="AB13" s="71">
        <f t="shared" si="4"/>
        <v>1471.1000000000001</v>
      </c>
      <c r="AC13" s="72">
        <f t="shared" si="5"/>
        <v>209.7</v>
      </c>
      <c r="AD13" s="73">
        <f t="shared" si="6"/>
        <v>478.15433791071484</v>
      </c>
      <c r="AE13" s="74">
        <f t="shared" si="7"/>
        <v>418.4988377560998</v>
      </c>
      <c r="AF13" s="75">
        <f t="shared" si="8"/>
        <v>59.65550015461499</v>
      </c>
      <c r="AG13" s="76">
        <f t="shared" si="9"/>
        <v>662.4975143541603</v>
      </c>
      <c r="AH13" s="77">
        <f t="shared" si="10"/>
        <v>184.3431764434455</v>
      </c>
      <c r="AI13" s="78">
        <f t="shared" si="11"/>
        <v>12.476201808662541</v>
      </c>
    </row>
    <row r="14" spans="1:35" s="65" customFormat="1" ht="17.25" customHeight="1">
      <c r="A14" s="13">
        <v>9</v>
      </c>
      <c r="B14" s="18" t="s">
        <v>56</v>
      </c>
      <c r="C14" s="64">
        <v>18618</v>
      </c>
      <c r="D14" s="66">
        <f t="shared" si="12"/>
        <v>321.9</v>
      </c>
      <c r="E14" s="51">
        <f t="shared" si="12"/>
        <v>258.5</v>
      </c>
      <c r="F14" s="51">
        <f t="shared" si="12"/>
        <v>63.4</v>
      </c>
      <c r="G14" s="67">
        <f>SUM(H14:I14)</f>
        <v>0</v>
      </c>
      <c r="H14" s="20">
        <v>0</v>
      </c>
      <c r="I14" s="20">
        <v>0</v>
      </c>
      <c r="J14" s="67">
        <f t="shared" si="13"/>
        <v>264.3</v>
      </c>
      <c r="K14" s="20">
        <v>213.4</v>
      </c>
      <c r="L14" s="20">
        <v>50.9</v>
      </c>
      <c r="M14" s="67">
        <f t="shared" si="14"/>
        <v>8.7</v>
      </c>
      <c r="N14" s="20">
        <v>2.9</v>
      </c>
      <c r="O14" s="20">
        <v>5.8</v>
      </c>
      <c r="P14" s="67">
        <f t="shared" si="16"/>
        <v>48.900000000000006</v>
      </c>
      <c r="Q14" s="20">
        <v>42.2</v>
      </c>
      <c r="R14" s="20">
        <v>6.7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65</v>
      </c>
      <c r="Z14" s="69">
        <f t="shared" si="2"/>
        <v>386.9</v>
      </c>
      <c r="AA14" s="70">
        <f t="shared" si="3"/>
        <v>321.9</v>
      </c>
      <c r="AB14" s="71">
        <f>G14+J14+M14+S14+V14</f>
        <v>273</v>
      </c>
      <c r="AC14" s="72">
        <f>P14</f>
        <v>48.900000000000006</v>
      </c>
      <c r="AD14" s="80">
        <f t="shared" si="6"/>
        <v>557.732891166717</v>
      </c>
      <c r="AE14" s="74">
        <f t="shared" si="7"/>
        <v>473.00739139022596</v>
      </c>
      <c r="AF14" s="75">
        <f t="shared" si="8"/>
        <v>84.72549977649102</v>
      </c>
      <c r="AG14" s="76">
        <f t="shared" si="9"/>
        <v>670.3536986405802</v>
      </c>
      <c r="AH14" s="81">
        <f t="shared" si="10"/>
        <v>112.62080747386331</v>
      </c>
      <c r="AI14" s="78">
        <f>AC14*100/AA14</f>
        <v>15.19105312208761</v>
      </c>
    </row>
    <row r="15" spans="1:35" s="65" customFormat="1" ht="19.5" customHeight="1">
      <c r="A15" s="13">
        <v>10</v>
      </c>
      <c r="B15" s="18" t="s">
        <v>27</v>
      </c>
      <c r="C15" s="64">
        <v>32125</v>
      </c>
      <c r="D15" s="66">
        <f t="shared" si="12"/>
        <v>581</v>
      </c>
      <c r="E15" s="51">
        <f t="shared" si="12"/>
        <v>538.6</v>
      </c>
      <c r="F15" s="51">
        <f t="shared" si="12"/>
        <v>42.4</v>
      </c>
      <c r="G15" s="67">
        <f t="shared" si="1"/>
        <v>456.6</v>
      </c>
      <c r="H15" s="20">
        <v>456.6</v>
      </c>
      <c r="I15" s="20">
        <v>0</v>
      </c>
      <c r="J15" s="67">
        <f t="shared" si="13"/>
        <v>30.1</v>
      </c>
      <c r="K15" s="20">
        <v>0</v>
      </c>
      <c r="L15" s="20">
        <v>30.1</v>
      </c>
      <c r="M15" s="67">
        <f t="shared" si="14"/>
        <v>3.9</v>
      </c>
      <c r="N15" s="20">
        <v>0</v>
      </c>
      <c r="O15" s="20">
        <v>3.9</v>
      </c>
      <c r="P15" s="67">
        <f t="shared" si="16"/>
        <v>76.1</v>
      </c>
      <c r="Q15" s="90">
        <v>76.1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14.3</v>
      </c>
      <c r="W15" s="20">
        <v>5.9</v>
      </c>
      <c r="X15" s="20">
        <v>8.4</v>
      </c>
      <c r="Y15" s="68">
        <v>298.6</v>
      </c>
      <c r="Z15" s="69">
        <f t="shared" si="2"/>
        <v>879.6</v>
      </c>
      <c r="AA15" s="70">
        <f t="shared" si="3"/>
        <v>581</v>
      </c>
      <c r="AB15" s="71">
        <f>G15+J15+M15+S15+V15</f>
        <v>504.90000000000003</v>
      </c>
      <c r="AC15" s="72">
        <f>P15</f>
        <v>76.1</v>
      </c>
      <c r="AD15" s="73">
        <f t="shared" si="6"/>
        <v>583.406552027112</v>
      </c>
      <c r="AE15" s="74">
        <f t="shared" si="7"/>
        <v>506.9913392745073</v>
      </c>
      <c r="AF15" s="75">
        <f t="shared" si="8"/>
        <v>76.41521275260448</v>
      </c>
      <c r="AG15" s="76">
        <f t="shared" si="9"/>
        <v>883.2433789381197</v>
      </c>
      <c r="AH15" s="77">
        <f t="shared" si="10"/>
        <v>299.8368269110079</v>
      </c>
      <c r="AI15" s="78">
        <f>AC15*100/AA15</f>
        <v>13.098106712564542</v>
      </c>
    </row>
    <row r="16" spans="1:35" s="8" customFormat="1" ht="19.5" customHeight="1">
      <c r="A16" s="19">
        <v>11</v>
      </c>
      <c r="B16" s="18" t="s">
        <v>57</v>
      </c>
      <c r="C16" s="64">
        <v>26132</v>
      </c>
      <c r="D16" s="66">
        <f>G16+J16+M16+P16+S16+V16</f>
        <v>436.4</v>
      </c>
      <c r="E16" s="51">
        <f t="shared" si="12"/>
        <v>427.2</v>
      </c>
      <c r="F16" s="51">
        <f t="shared" si="12"/>
        <v>9.2</v>
      </c>
      <c r="G16" s="67">
        <f t="shared" si="1"/>
        <v>0</v>
      </c>
      <c r="H16" s="20">
        <v>0</v>
      </c>
      <c r="I16" s="20">
        <v>0</v>
      </c>
      <c r="J16" s="67">
        <f t="shared" si="13"/>
        <v>364.7</v>
      </c>
      <c r="K16" s="20">
        <v>361.5</v>
      </c>
      <c r="L16" s="20">
        <v>3.2</v>
      </c>
      <c r="M16" s="67">
        <f t="shared" si="14"/>
        <v>10.4</v>
      </c>
      <c r="N16" s="20">
        <v>9.5</v>
      </c>
      <c r="O16" s="20">
        <v>0.9</v>
      </c>
      <c r="P16" s="67">
        <f t="shared" si="16"/>
        <v>47.800000000000004</v>
      </c>
      <c r="Q16" s="20">
        <v>47.2</v>
      </c>
      <c r="R16" s="20">
        <v>0.6</v>
      </c>
      <c r="S16" s="67">
        <f t="shared" si="17"/>
        <v>0</v>
      </c>
      <c r="T16" s="20">
        <v>0</v>
      </c>
      <c r="U16" s="20">
        <v>0</v>
      </c>
      <c r="V16" s="67">
        <f t="shared" si="15"/>
        <v>13.5</v>
      </c>
      <c r="W16" s="20">
        <v>9</v>
      </c>
      <c r="X16" s="20">
        <v>4.5</v>
      </c>
      <c r="Y16" s="68">
        <v>147</v>
      </c>
      <c r="Z16" s="69">
        <f t="shared" si="2"/>
        <v>583.4</v>
      </c>
      <c r="AA16" s="70">
        <f t="shared" si="3"/>
        <v>436.4</v>
      </c>
      <c r="AB16" s="71">
        <f t="shared" si="4"/>
        <v>388.59999999999997</v>
      </c>
      <c r="AC16" s="72">
        <f t="shared" si="5"/>
        <v>47.800000000000004</v>
      </c>
      <c r="AD16" s="73">
        <f t="shared" si="6"/>
        <v>538.7042459374984</v>
      </c>
      <c r="AE16" s="74">
        <f t="shared" si="7"/>
        <v>479.69860213407856</v>
      </c>
      <c r="AF16" s="75">
        <f t="shared" si="8"/>
        <v>59.005643803419865</v>
      </c>
      <c r="AG16" s="76">
        <f t="shared" si="9"/>
        <v>720.165117048434</v>
      </c>
      <c r="AH16" s="77">
        <f t="shared" si="10"/>
        <v>181.46087111093556</v>
      </c>
      <c r="AI16" s="78">
        <f t="shared" si="11"/>
        <v>10.953253895508707</v>
      </c>
    </row>
    <row r="17" spans="1:35" s="8" customFormat="1" ht="19.5" customHeight="1">
      <c r="A17" s="19">
        <v>12</v>
      </c>
      <c r="B17" s="18" t="s">
        <v>49</v>
      </c>
      <c r="C17" s="64">
        <v>24750</v>
      </c>
      <c r="D17" s="66">
        <f t="shared" si="12"/>
        <v>463.40000000000003</v>
      </c>
      <c r="E17" s="51">
        <f t="shared" si="12"/>
        <v>428.6</v>
      </c>
      <c r="F17" s="51">
        <f t="shared" si="12"/>
        <v>34.800000000000004</v>
      </c>
      <c r="G17" s="67">
        <f t="shared" si="1"/>
        <v>0</v>
      </c>
      <c r="H17" s="20">
        <v>0</v>
      </c>
      <c r="I17" s="20">
        <v>0</v>
      </c>
      <c r="J17" s="67">
        <f t="shared" si="13"/>
        <v>387.1</v>
      </c>
      <c r="K17" s="20">
        <v>362.8</v>
      </c>
      <c r="L17" s="20">
        <v>24.3</v>
      </c>
      <c r="M17" s="67">
        <f t="shared" si="14"/>
        <v>13.8</v>
      </c>
      <c r="N17" s="20">
        <v>13.8</v>
      </c>
      <c r="O17" s="20">
        <v>0</v>
      </c>
      <c r="P17" s="67">
        <f t="shared" si="16"/>
        <v>55.1</v>
      </c>
      <c r="Q17" s="20">
        <v>52</v>
      </c>
      <c r="R17" s="20">
        <v>3.1</v>
      </c>
      <c r="S17" s="67">
        <f t="shared" si="17"/>
        <v>0</v>
      </c>
      <c r="T17" s="20">
        <v>0</v>
      </c>
      <c r="U17" s="20">
        <v>0</v>
      </c>
      <c r="V17" s="67">
        <f t="shared" si="15"/>
        <v>7.4</v>
      </c>
      <c r="W17" s="20">
        <v>0</v>
      </c>
      <c r="X17" s="20">
        <v>7.4</v>
      </c>
      <c r="Y17" s="68">
        <v>196.9</v>
      </c>
      <c r="Z17" s="69">
        <f t="shared" si="2"/>
        <v>660.3000000000001</v>
      </c>
      <c r="AA17" s="70">
        <f t="shared" si="3"/>
        <v>463.40000000000003</v>
      </c>
      <c r="AB17" s="71">
        <f t="shared" si="4"/>
        <v>408.3</v>
      </c>
      <c r="AC17" s="72">
        <f t="shared" si="5"/>
        <v>55.1</v>
      </c>
      <c r="AD17" s="73">
        <f t="shared" si="6"/>
        <v>603.9752362333008</v>
      </c>
      <c r="AE17" s="74">
        <f t="shared" si="7"/>
        <v>532.1603128054741</v>
      </c>
      <c r="AF17" s="75">
        <f t="shared" si="8"/>
        <v>71.81492342782667</v>
      </c>
      <c r="AG17" s="76">
        <f t="shared" si="9"/>
        <v>860.6060606060607</v>
      </c>
      <c r="AH17" s="77">
        <f t="shared" si="10"/>
        <v>256.6308243727599</v>
      </c>
      <c r="AI17" s="78">
        <f t="shared" si="11"/>
        <v>11.890375485541648</v>
      </c>
    </row>
    <row r="18" spans="1:35" s="8" customFormat="1" ht="19.5" customHeight="1">
      <c r="A18" s="19">
        <v>13</v>
      </c>
      <c r="B18" s="18" t="s">
        <v>58</v>
      </c>
      <c r="C18" s="64">
        <v>114498</v>
      </c>
      <c r="D18" s="66">
        <f t="shared" si="12"/>
        <v>1712.6999999999998</v>
      </c>
      <c r="E18" s="51">
        <f t="shared" si="12"/>
        <v>1657.4999999999998</v>
      </c>
      <c r="F18" s="51">
        <f t="shared" si="12"/>
        <v>55.2</v>
      </c>
      <c r="G18" s="67">
        <f t="shared" si="1"/>
        <v>0</v>
      </c>
      <c r="H18" s="20">
        <v>0</v>
      </c>
      <c r="I18" s="20">
        <v>0</v>
      </c>
      <c r="J18" s="67">
        <f t="shared" si="13"/>
        <v>1439.5</v>
      </c>
      <c r="K18" s="20">
        <v>1399.1</v>
      </c>
      <c r="L18" s="20">
        <v>40.4</v>
      </c>
      <c r="M18" s="67">
        <f t="shared" si="14"/>
        <v>69.6</v>
      </c>
      <c r="N18" s="20">
        <v>54.8</v>
      </c>
      <c r="O18" s="20">
        <v>14.8</v>
      </c>
      <c r="P18" s="67">
        <f t="shared" si="16"/>
        <v>203.6</v>
      </c>
      <c r="Q18" s="20">
        <v>203.6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770.8</v>
      </c>
      <c r="Z18" s="69">
        <f t="shared" si="2"/>
        <v>2483.5</v>
      </c>
      <c r="AA18" s="70">
        <f t="shared" si="3"/>
        <v>1712.6999999999998</v>
      </c>
      <c r="AB18" s="71">
        <f t="shared" si="4"/>
        <v>1509.1</v>
      </c>
      <c r="AC18" s="72">
        <f t="shared" si="5"/>
        <v>203.6</v>
      </c>
      <c r="AD18" s="73">
        <f t="shared" si="6"/>
        <v>482.52709302148673</v>
      </c>
      <c r="AE18" s="74">
        <f t="shared" si="7"/>
        <v>425.1658995029635</v>
      </c>
      <c r="AF18" s="75">
        <f t="shared" si="8"/>
        <v>57.36119351852321</v>
      </c>
      <c r="AG18" s="61">
        <f t="shared" si="9"/>
        <v>699.6882323342455</v>
      </c>
      <c r="AH18" s="77">
        <f t="shared" si="10"/>
        <v>217.1611393127588</v>
      </c>
      <c r="AI18" s="78">
        <f t="shared" si="11"/>
        <v>11.887662754714778</v>
      </c>
    </row>
    <row r="19" spans="1:35" s="8" customFormat="1" ht="19.5" customHeight="1">
      <c r="A19" s="19">
        <v>14</v>
      </c>
      <c r="B19" s="18" t="s">
        <v>44</v>
      </c>
      <c r="C19" s="64">
        <v>55611</v>
      </c>
      <c r="D19" s="66">
        <f t="shared" si="12"/>
        <v>877.6</v>
      </c>
      <c r="E19" s="51">
        <f t="shared" si="12"/>
        <v>840.2</v>
      </c>
      <c r="F19" s="51">
        <f t="shared" si="12"/>
        <v>37.400000000000006</v>
      </c>
      <c r="G19" s="67">
        <f t="shared" si="1"/>
        <v>0</v>
      </c>
      <c r="H19" s="20">
        <v>0</v>
      </c>
      <c r="I19" s="20">
        <v>0</v>
      </c>
      <c r="J19" s="67">
        <f t="shared" si="13"/>
        <v>694</v>
      </c>
      <c r="K19" s="20">
        <v>683.7</v>
      </c>
      <c r="L19" s="20">
        <v>10.3</v>
      </c>
      <c r="M19" s="67">
        <f t="shared" si="14"/>
        <v>0</v>
      </c>
      <c r="N19" s="20">
        <v>0</v>
      </c>
      <c r="O19" s="20">
        <v>0</v>
      </c>
      <c r="P19" s="67">
        <f t="shared" si="16"/>
        <v>137.60000000000002</v>
      </c>
      <c r="Q19" s="20">
        <v>132.8</v>
      </c>
      <c r="R19" s="20">
        <v>4.8</v>
      </c>
      <c r="S19" s="67">
        <f t="shared" si="17"/>
        <v>0</v>
      </c>
      <c r="T19" s="20">
        <v>0</v>
      </c>
      <c r="U19" s="20">
        <v>0</v>
      </c>
      <c r="V19" s="67">
        <f t="shared" si="15"/>
        <v>46</v>
      </c>
      <c r="W19" s="20">
        <v>23.7</v>
      </c>
      <c r="X19" s="20">
        <v>22.3</v>
      </c>
      <c r="Y19" s="68">
        <v>220.4</v>
      </c>
      <c r="Z19" s="69">
        <f t="shared" si="2"/>
        <v>1098</v>
      </c>
      <c r="AA19" s="70">
        <f t="shared" si="3"/>
        <v>877.6</v>
      </c>
      <c r="AB19" s="71">
        <f t="shared" si="4"/>
        <v>740</v>
      </c>
      <c r="AC19" s="72">
        <f t="shared" si="5"/>
        <v>137.60000000000002</v>
      </c>
      <c r="AD19" s="73">
        <f t="shared" si="6"/>
        <v>509.06614553514305</v>
      </c>
      <c r="AE19" s="74">
        <f t="shared" si="7"/>
        <v>429.2490288240723</v>
      </c>
      <c r="AF19" s="75">
        <f t="shared" si="8"/>
        <v>79.81711671107075</v>
      </c>
      <c r="AG19" s="61">
        <f t="shared" si="9"/>
        <v>636.9127481740965</v>
      </c>
      <c r="AH19" s="77">
        <f t="shared" si="10"/>
        <v>127.84660263895343</v>
      </c>
      <c r="AI19" s="78">
        <f t="shared" si="11"/>
        <v>15.679124886052874</v>
      </c>
    </row>
    <row r="20" spans="1:35" s="8" customFormat="1" ht="19.5" customHeight="1">
      <c r="A20" s="19">
        <v>15</v>
      </c>
      <c r="B20" s="18" t="s">
        <v>45</v>
      </c>
      <c r="C20" s="64">
        <v>16071</v>
      </c>
      <c r="D20" s="66">
        <f t="shared" si="12"/>
        <v>271.90000000000003</v>
      </c>
      <c r="E20" s="51">
        <f t="shared" si="12"/>
        <v>265.2</v>
      </c>
      <c r="F20" s="51">
        <f t="shared" si="12"/>
        <v>6.699999999999999</v>
      </c>
      <c r="G20" s="67">
        <f>SUM(H20:I20)</f>
        <v>0</v>
      </c>
      <c r="H20" s="20">
        <v>0</v>
      </c>
      <c r="I20" s="20">
        <v>0</v>
      </c>
      <c r="J20" s="67">
        <f t="shared" si="13"/>
        <v>223.9</v>
      </c>
      <c r="K20" s="20">
        <v>220.6</v>
      </c>
      <c r="L20" s="20">
        <v>3.3</v>
      </c>
      <c r="M20" s="67">
        <f t="shared" si="14"/>
        <v>0</v>
      </c>
      <c r="N20" s="20">
        <v>0</v>
      </c>
      <c r="O20" s="20">
        <v>0</v>
      </c>
      <c r="P20" s="67">
        <f>SUM(Q20:R20)</f>
        <v>37.7</v>
      </c>
      <c r="Q20" s="20">
        <v>37.7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10.3</v>
      </c>
      <c r="W20" s="20">
        <v>6.9</v>
      </c>
      <c r="X20" s="20">
        <v>3.4</v>
      </c>
      <c r="Y20" s="68">
        <v>137.7</v>
      </c>
      <c r="Z20" s="69">
        <f>D20+Y20</f>
        <v>409.6</v>
      </c>
      <c r="AA20" s="70">
        <f>SUM(AB20:AC20)</f>
        <v>271.90000000000003</v>
      </c>
      <c r="AB20" s="71">
        <f>G20+J20+M20+S20+V20</f>
        <v>234.20000000000002</v>
      </c>
      <c r="AC20" s="72">
        <f>P20</f>
        <v>37.7</v>
      </c>
      <c r="AD20" s="73">
        <f t="shared" si="6"/>
        <v>545.7636576401895</v>
      </c>
      <c r="AE20" s="74">
        <f t="shared" si="7"/>
        <v>470.0913888169635</v>
      </c>
      <c r="AF20" s="75">
        <f t="shared" si="8"/>
        <v>75.67226882322598</v>
      </c>
      <c r="AG20" s="76">
        <f t="shared" si="9"/>
        <v>822.1581249335109</v>
      </c>
      <c r="AH20" s="77">
        <f t="shared" si="10"/>
        <v>276.3944672933213</v>
      </c>
      <c r="AI20" s="78">
        <f>AC20*100/AA20</f>
        <v>13.865391688120633</v>
      </c>
    </row>
    <row r="21" spans="1:35" s="8" customFormat="1" ht="19.5" customHeight="1">
      <c r="A21" s="82">
        <v>16</v>
      </c>
      <c r="B21" s="83" t="s">
        <v>46</v>
      </c>
      <c r="C21" s="84">
        <v>5865</v>
      </c>
      <c r="D21" s="85">
        <f t="shared" si="12"/>
        <v>90.3</v>
      </c>
      <c r="E21" s="86">
        <f t="shared" si="12"/>
        <v>88.19999999999999</v>
      </c>
      <c r="F21" s="86">
        <f t="shared" si="12"/>
        <v>2.1</v>
      </c>
      <c r="G21" s="87">
        <f>SUM(H21:I21)</f>
        <v>0</v>
      </c>
      <c r="H21" s="88">
        <v>0</v>
      </c>
      <c r="I21" s="88">
        <v>0</v>
      </c>
      <c r="J21" s="87">
        <f t="shared" si="13"/>
        <v>52.8</v>
      </c>
      <c r="K21" s="88">
        <v>52.4</v>
      </c>
      <c r="L21" s="88">
        <v>0.4</v>
      </c>
      <c r="M21" s="87">
        <f t="shared" si="14"/>
        <v>5</v>
      </c>
      <c r="N21" s="88">
        <v>3.3</v>
      </c>
      <c r="O21" s="88">
        <v>1.7</v>
      </c>
      <c r="P21" s="87">
        <f>SUM(Q21:R21)</f>
        <v>32.5</v>
      </c>
      <c r="Q21" s="88">
        <v>32.5</v>
      </c>
      <c r="R21" s="88">
        <v>0</v>
      </c>
      <c r="S21" s="8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32.4</v>
      </c>
      <c r="Z21" s="89">
        <f t="shared" si="2"/>
        <v>122.69999999999999</v>
      </c>
      <c r="AA21" s="70">
        <f t="shared" si="3"/>
        <v>90.3</v>
      </c>
      <c r="AB21" s="71">
        <f t="shared" si="4"/>
        <v>57.8</v>
      </c>
      <c r="AC21" s="72">
        <f t="shared" si="5"/>
        <v>32.5</v>
      </c>
      <c r="AD21" s="73">
        <f t="shared" si="6"/>
        <v>496.6586915271017</v>
      </c>
      <c r="AE21" s="74">
        <f t="shared" si="7"/>
        <v>317.90556334735857</v>
      </c>
      <c r="AF21" s="75">
        <f t="shared" si="8"/>
        <v>178.75312817974313</v>
      </c>
      <c r="AG21" s="76">
        <f t="shared" si="9"/>
        <v>674.8618100816765</v>
      </c>
      <c r="AH21" s="77">
        <f t="shared" si="10"/>
        <v>178.2031185545747</v>
      </c>
      <c r="AI21" s="78">
        <f t="shared" si="11"/>
        <v>35.991140642303435</v>
      </c>
    </row>
    <row r="22" spans="1:35" s="8" customFormat="1" ht="19.5" customHeight="1">
      <c r="A22" s="82">
        <v>17</v>
      </c>
      <c r="B22" s="83" t="s">
        <v>47</v>
      </c>
      <c r="C22" s="84">
        <v>12799</v>
      </c>
      <c r="D22" s="85">
        <f t="shared" si="12"/>
        <v>201.40000000000003</v>
      </c>
      <c r="E22" s="86">
        <f t="shared" si="12"/>
        <v>193.20000000000002</v>
      </c>
      <c r="F22" s="86">
        <f t="shared" si="12"/>
        <v>8.200000000000001</v>
      </c>
      <c r="G22" s="87">
        <f t="shared" si="1"/>
        <v>0</v>
      </c>
      <c r="H22" s="88">
        <v>0</v>
      </c>
      <c r="I22" s="88">
        <v>0</v>
      </c>
      <c r="J22" s="87">
        <f t="shared" si="13"/>
        <v>166.4</v>
      </c>
      <c r="K22" s="88">
        <v>161</v>
      </c>
      <c r="L22" s="88">
        <v>5.4</v>
      </c>
      <c r="M22" s="87">
        <f t="shared" si="14"/>
        <v>5.9</v>
      </c>
      <c r="N22" s="88">
        <v>4</v>
      </c>
      <c r="O22" s="88">
        <v>1.9</v>
      </c>
      <c r="P22" s="87">
        <f t="shared" si="16"/>
        <v>27.9</v>
      </c>
      <c r="Q22" s="90">
        <v>27.4</v>
      </c>
      <c r="R22" s="88">
        <v>0.5</v>
      </c>
      <c r="S22" s="87">
        <f t="shared" si="17"/>
        <v>0.8</v>
      </c>
      <c r="T22" s="88">
        <v>0.8</v>
      </c>
      <c r="U22" s="88">
        <v>0</v>
      </c>
      <c r="V22" s="87">
        <f t="shared" si="15"/>
        <v>0.4</v>
      </c>
      <c r="W22" s="88">
        <v>0</v>
      </c>
      <c r="X22" s="88">
        <v>0.4</v>
      </c>
      <c r="Y22" s="68">
        <v>56.2</v>
      </c>
      <c r="Z22" s="89">
        <f t="shared" si="2"/>
        <v>257.6</v>
      </c>
      <c r="AA22" s="70">
        <f t="shared" si="3"/>
        <v>201.40000000000003</v>
      </c>
      <c r="AB22" s="71">
        <f t="shared" si="4"/>
        <v>173.50000000000003</v>
      </c>
      <c r="AC22" s="72">
        <f t="shared" si="5"/>
        <v>27.9</v>
      </c>
      <c r="AD22" s="73">
        <f t="shared" si="6"/>
        <v>507.6001401319157</v>
      </c>
      <c r="AE22" s="74">
        <f t="shared" si="7"/>
        <v>437.2821465386661</v>
      </c>
      <c r="AF22" s="75">
        <f t="shared" si="8"/>
        <v>70.31799359324948</v>
      </c>
      <c r="AG22" s="76">
        <f t="shared" si="9"/>
        <v>649.2442705957371</v>
      </c>
      <c r="AH22" s="77">
        <f t="shared" si="10"/>
        <v>141.64413046382154</v>
      </c>
      <c r="AI22" s="78">
        <f>AC22*100/AA22</f>
        <v>13.85302879841112</v>
      </c>
    </row>
    <row r="23" spans="1:35" s="8" customFormat="1" ht="19.5" customHeight="1">
      <c r="A23" s="82">
        <v>18</v>
      </c>
      <c r="B23" s="83" t="s">
        <v>50</v>
      </c>
      <c r="C23" s="84">
        <v>33162</v>
      </c>
      <c r="D23" s="85">
        <f t="shared" si="12"/>
        <v>441.30000000000007</v>
      </c>
      <c r="E23" s="86">
        <f t="shared" si="12"/>
        <v>412.8</v>
      </c>
      <c r="F23" s="86">
        <f t="shared" si="12"/>
        <v>28.5</v>
      </c>
      <c r="G23" s="87">
        <v>0</v>
      </c>
      <c r="H23" s="88">
        <v>0</v>
      </c>
      <c r="I23" s="91">
        <v>0</v>
      </c>
      <c r="J23" s="87">
        <f t="shared" si="13"/>
        <v>309.6</v>
      </c>
      <c r="K23" s="88">
        <v>291.8</v>
      </c>
      <c r="L23" s="91">
        <v>17.8</v>
      </c>
      <c r="M23" s="87">
        <f t="shared" si="14"/>
        <v>0</v>
      </c>
      <c r="N23" s="88">
        <v>0</v>
      </c>
      <c r="O23" s="91">
        <v>0</v>
      </c>
      <c r="P23" s="87">
        <f t="shared" si="16"/>
        <v>106.60000000000001</v>
      </c>
      <c r="Q23" s="88">
        <v>105.7</v>
      </c>
      <c r="R23" s="92">
        <v>0.9</v>
      </c>
      <c r="S23" s="87">
        <f t="shared" si="17"/>
        <v>0</v>
      </c>
      <c r="T23" s="88">
        <v>0</v>
      </c>
      <c r="U23" s="91">
        <v>0</v>
      </c>
      <c r="V23" s="87">
        <f t="shared" si="15"/>
        <v>25.1</v>
      </c>
      <c r="W23" s="88">
        <v>15.3</v>
      </c>
      <c r="X23" s="91">
        <v>9.8</v>
      </c>
      <c r="Y23" s="68">
        <v>238.5</v>
      </c>
      <c r="Z23" s="89">
        <f t="shared" si="2"/>
        <v>679.8000000000001</v>
      </c>
      <c r="AA23" s="70">
        <f t="shared" si="3"/>
        <v>441.30000000000007</v>
      </c>
      <c r="AB23" s="71">
        <f t="shared" si="4"/>
        <v>334.70000000000005</v>
      </c>
      <c r="AC23" s="72">
        <f t="shared" si="5"/>
        <v>106.60000000000001</v>
      </c>
      <c r="AD23" s="73">
        <f t="shared" si="6"/>
        <v>429.27096890922576</v>
      </c>
      <c r="AE23" s="74">
        <f t="shared" si="7"/>
        <v>325.57668999301575</v>
      </c>
      <c r="AF23" s="75">
        <f t="shared" si="8"/>
        <v>103.69427891620998</v>
      </c>
      <c r="AG23" s="76">
        <f t="shared" si="9"/>
        <v>661.2698950022472</v>
      </c>
      <c r="AH23" s="77">
        <f t="shared" si="10"/>
        <v>231.99892609302137</v>
      </c>
      <c r="AI23" s="78">
        <f t="shared" si="11"/>
        <v>24.155903013822794</v>
      </c>
    </row>
    <row r="24" spans="1:35" s="8" customFormat="1" ht="19.5" customHeight="1">
      <c r="A24" s="82">
        <v>19</v>
      </c>
      <c r="B24" s="83" t="s">
        <v>59</v>
      </c>
      <c r="C24" s="84">
        <v>27103</v>
      </c>
      <c r="D24" s="85">
        <f t="shared" si="12"/>
        <v>397.6</v>
      </c>
      <c r="E24" s="86">
        <f t="shared" si="12"/>
        <v>379.6</v>
      </c>
      <c r="F24" s="86">
        <f t="shared" si="12"/>
        <v>18</v>
      </c>
      <c r="G24" s="87">
        <v>0</v>
      </c>
      <c r="H24" s="88">
        <v>0</v>
      </c>
      <c r="I24" s="88">
        <v>0</v>
      </c>
      <c r="J24" s="87">
        <f t="shared" si="13"/>
        <v>275.5</v>
      </c>
      <c r="K24" s="88">
        <v>263.9</v>
      </c>
      <c r="L24" s="88">
        <v>11.6</v>
      </c>
      <c r="M24" s="87">
        <v>0</v>
      </c>
      <c r="N24" s="88">
        <v>0</v>
      </c>
      <c r="O24" s="88">
        <v>0</v>
      </c>
      <c r="P24" s="87">
        <f t="shared" si="16"/>
        <v>99.1</v>
      </c>
      <c r="Q24" s="88">
        <v>98.6</v>
      </c>
      <c r="R24" s="88">
        <v>0.5</v>
      </c>
      <c r="S24" s="87">
        <f t="shared" si="17"/>
        <v>0</v>
      </c>
      <c r="T24" s="88">
        <v>0</v>
      </c>
      <c r="U24" s="88">
        <v>0</v>
      </c>
      <c r="V24" s="87">
        <f t="shared" si="15"/>
        <v>23</v>
      </c>
      <c r="W24" s="88">
        <v>17.1</v>
      </c>
      <c r="X24" s="88">
        <v>5.9</v>
      </c>
      <c r="Y24" s="68">
        <v>334.6</v>
      </c>
      <c r="Z24" s="89">
        <f t="shared" si="2"/>
        <v>732.2</v>
      </c>
      <c r="AA24" s="70">
        <f t="shared" si="3"/>
        <v>397.6</v>
      </c>
      <c r="AB24" s="71">
        <f t="shared" si="4"/>
        <v>298.5</v>
      </c>
      <c r="AC24" s="72">
        <f t="shared" si="5"/>
        <v>99.1</v>
      </c>
      <c r="AD24" s="73">
        <f t="shared" si="6"/>
        <v>473.2246043468584</v>
      </c>
      <c r="AE24" s="74">
        <f t="shared" si="7"/>
        <v>355.27551407831294</v>
      </c>
      <c r="AF24" s="75">
        <f t="shared" si="8"/>
        <v>117.94909026854542</v>
      </c>
      <c r="AG24" s="76">
        <f t="shared" si="9"/>
        <v>871.4664368781936</v>
      </c>
      <c r="AH24" s="77">
        <f t="shared" si="10"/>
        <v>398.2418325313351</v>
      </c>
      <c r="AI24" s="78">
        <f t="shared" si="11"/>
        <v>24.92454728370221</v>
      </c>
    </row>
    <row r="25" spans="1:35" s="8" customFormat="1" ht="19.5" customHeight="1">
      <c r="A25" s="82">
        <v>20</v>
      </c>
      <c r="B25" s="83" t="s">
        <v>33</v>
      </c>
      <c r="C25" s="84">
        <v>5356</v>
      </c>
      <c r="D25" s="85">
        <f t="shared" si="12"/>
        <v>80.69999999999999</v>
      </c>
      <c r="E25" s="86">
        <f t="shared" si="12"/>
        <v>80.6</v>
      </c>
      <c r="F25" s="86">
        <f t="shared" si="12"/>
        <v>0.1</v>
      </c>
      <c r="G25" s="87">
        <f t="shared" si="1"/>
        <v>0</v>
      </c>
      <c r="H25" s="88">
        <v>0</v>
      </c>
      <c r="I25" s="88">
        <v>0</v>
      </c>
      <c r="J25" s="87">
        <f t="shared" si="13"/>
        <v>64.6</v>
      </c>
      <c r="K25" s="88">
        <v>64.5</v>
      </c>
      <c r="L25" s="88">
        <v>0.1</v>
      </c>
      <c r="M25" s="87">
        <f t="shared" si="14"/>
        <v>1.8</v>
      </c>
      <c r="N25" s="88">
        <v>1.8</v>
      </c>
      <c r="O25" s="88">
        <v>0</v>
      </c>
      <c r="P25" s="87">
        <f t="shared" si="16"/>
        <v>14.3</v>
      </c>
      <c r="Q25" s="88">
        <v>14.3</v>
      </c>
      <c r="R25" s="88">
        <v>0</v>
      </c>
      <c r="S25" s="87">
        <f t="shared" si="17"/>
        <v>0</v>
      </c>
      <c r="T25" s="88">
        <v>0</v>
      </c>
      <c r="U25" s="88">
        <v>0</v>
      </c>
      <c r="V25" s="87">
        <f t="shared" si="15"/>
        <v>0</v>
      </c>
      <c r="W25" s="88">
        <v>0</v>
      </c>
      <c r="X25" s="88">
        <v>0</v>
      </c>
      <c r="Y25" s="68">
        <v>40.4</v>
      </c>
      <c r="Z25" s="89">
        <f t="shared" si="2"/>
        <v>121.1</v>
      </c>
      <c r="AA25" s="70">
        <f t="shared" si="3"/>
        <v>80.69999999999999</v>
      </c>
      <c r="AB25" s="71">
        <f t="shared" si="4"/>
        <v>66.39999999999999</v>
      </c>
      <c r="AC25" s="72">
        <f t="shared" si="5"/>
        <v>14.3</v>
      </c>
      <c r="AD25" s="73">
        <f t="shared" si="6"/>
        <v>486.03917222770957</v>
      </c>
      <c r="AE25" s="74">
        <f t="shared" si="7"/>
        <v>399.913271820569</v>
      </c>
      <c r="AF25" s="75">
        <f t="shared" si="8"/>
        <v>86.12590040714062</v>
      </c>
      <c r="AG25" s="76">
        <f t="shared" si="9"/>
        <v>729.3598978534775</v>
      </c>
      <c r="AH25" s="77">
        <f t="shared" si="10"/>
        <v>243.3207256257679</v>
      </c>
      <c r="AI25" s="78">
        <f t="shared" si="11"/>
        <v>17.719950433705083</v>
      </c>
    </row>
    <row r="26" spans="1:35" s="8" customFormat="1" ht="19.5" customHeight="1">
      <c r="A26" s="82">
        <v>21</v>
      </c>
      <c r="B26" s="83" t="s">
        <v>34</v>
      </c>
      <c r="C26" s="64">
        <v>15565</v>
      </c>
      <c r="D26" s="66">
        <f>G26+J26+M26+P26+S26+V26</f>
        <v>183.8</v>
      </c>
      <c r="E26" s="51">
        <f>H26+K26+N26+Q26+T26+W26</f>
        <v>175.3</v>
      </c>
      <c r="F26" s="51">
        <f>I26+L26+O26+R26+U26+X26</f>
        <v>8.5</v>
      </c>
      <c r="G26" s="67">
        <f>SUM(H26:I26)</f>
        <v>0</v>
      </c>
      <c r="H26" s="20">
        <v>0</v>
      </c>
      <c r="I26" s="20">
        <v>0</v>
      </c>
      <c r="J26" s="67">
        <f>SUM(K26:L26)</f>
        <v>156.5</v>
      </c>
      <c r="K26" s="20">
        <v>149.4</v>
      </c>
      <c r="L26" s="20">
        <v>7.1</v>
      </c>
      <c r="M26" s="67">
        <f>SUM(N26:O26)</f>
        <v>4</v>
      </c>
      <c r="N26" s="20">
        <v>2.6</v>
      </c>
      <c r="O26" s="20">
        <v>1.4</v>
      </c>
      <c r="P26" s="67">
        <f>SUM(Q26:R26)</f>
        <v>23.3</v>
      </c>
      <c r="Q26" s="20">
        <v>23.3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95.9</v>
      </c>
      <c r="Z26" s="89">
        <f t="shared" si="2"/>
        <v>279.70000000000005</v>
      </c>
      <c r="AA26" s="70">
        <f t="shared" si="3"/>
        <v>183.8</v>
      </c>
      <c r="AB26" s="71">
        <f t="shared" si="4"/>
        <v>160.5</v>
      </c>
      <c r="AC26" s="72">
        <f t="shared" si="5"/>
        <v>23.3</v>
      </c>
      <c r="AD26" s="73">
        <f t="shared" si="6"/>
        <v>380.92080038962524</v>
      </c>
      <c r="AE26" s="74">
        <f t="shared" si="7"/>
        <v>332.63214615089686</v>
      </c>
      <c r="AF26" s="75">
        <f t="shared" si="8"/>
        <v>48.288654238728334</v>
      </c>
      <c r="AG26" s="76">
        <f t="shared" si="9"/>
        <v>579.6710983078246</v>
      </c>
      <c r="AH26" s="77">
        <f t="shared" si="10"/>
        <v>198.75029791819944</v>
      </c>
      <c r="AI26" s="78">
        <f t="shared" si="11"/>
        <v>12.67682263329706</v>
      </c>
    </row>
    <row r="27" spans="1:35" s="8" customFormat="1" ht="19.5" customHeight="1">
      <c r="A27" s="93">
        <v>22</v>
      </c>
      <c r="B27" s="83" t="s">
        <v>35</v>
      </c>
      <c r="C27" s="84">
        <v>7320</v>
      </c>
      <c r="D27" s="85">
        <f t="shared" si="12"/>
        <v>102.4</v>
      </c>
      <c r="E27" s="86">
        <f t="shared" si="12"/>
        <v>101.1</v>
      </c>
      <c r="F27" s="86">
        <f t="shared" si="12"/>
        <v>1.3</v>
      </c>
      <c r="G27" s="87">
        <f t="shared" si="1"/>
        <v>0</v>
      </c>
      <c r="H27" s="88">
        <v>0</v>
      </c>
      <c r="I27" s="88">
        <v>0</v>
      </c>
      <c r="J27" s="87">
        <f t="shared" si="13"/>
        <v>82.7</v>
      </c>
      <c r="K27" s="88">
        <v>81.9</v>
      </c>
      <c r="L27" s="88">
        <v>0.8</v>
      </c>
      <c r="M27" s="87">
        <f t="shared" si="14"/>
        <v>4.8999999999999995</v>
      </c>
      <c r="N27" s="88">
        <v>4.6</v>
      </c>
      <c r="O27" s="88">
        <v>0.3</v>
      </c>
      <c r="P27" s="87">
        <f t="shared" si="16"/>
        <v>14.6</v>
      </c>
      <c r="Q27" s="88">
        <v>14.6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0.2</v>
      </c>
      <c r="W27" s="88">
        <v>0</v>
      </c>
      <c r="X27" s="88">
        <v>0.2</v>
      </c>
      <c r="Y27" s="68">
        <v>33.7</v>
      </c>
      <c r="Z27" s="89">
        <f t="shared" si="2"/>
        <v>136.10000000000002</v>
      </c>
      <c r="AA27" s="70">
        <f t="shared" si="3"/>
        <v>102.4</v>
      </c>
      <c r="AB27" s="71">
        <f t="shared" si="4"/>
        <v>87.80000000000001</v>
      </c>
      <c r="AC27" s="72">
        <f t="shared" si="5"/>
        <v>14.6</v>
      </c>
      <c r="AD27" s="73">
        <f t="shared" si="6"/>
        <v>451.2603560726247</v>
      </c>
      <c r="AE27" s="74">
        <f t="shared" si="7"/>
        <v>386.92050061695755</v>
      </c>
      <c r="AF27" s="75">
        <f t="shared" si="8"/>
        <v>64.33985545566719</v>
      </c>
      <c r="AG27" s="76">
        <f t="shared" si="9"/>
        <v>599.7708443504321</v>
      </c>
      <c r="AH27" s="77">
        <f t="shared" si="10"/>
        <v>148.51048827780718</v>
      </c>
      <c r="AI27" s="78">
        <f t="shared" si="11"/>
        <v>14.2578125</v>
      </c>
    </row>
    <row r="28" spans="1:35" s="65" customFormat="1" ht="19.5" customHeight="1">
      <c r="A28" s="82">
        <v>23</v>
      </c>
      <c r="B28" s="83" t="s">
        <v>36</v>
      </c>
      <c r="C28" s="84">
        <v>5225</v>
      </c>
      <c r="D28" s="85">
        <f t="shared" si="12"/>
        <v>85.6</v>
      </c>
      <c r="E28" s="86">
        <f t="shared" si="12"/>
        <v>83.5</v>
      </c>
      <c r="F28" s="86">
        <f t="shared" si="12"/>
        <v>2.1</v>
      </c>
      <c r="G28" s="87">
        <f t="shared" si="1"/>
        <v>0</v>
      </c>
      <c r="H28" s="88">
        <v>0</v>
      </c>
      <c r="I28" s="88">
        <v>0</v>
      </c>
      <c r="J28" s="87">
        <f t="shared" si="13"/>
        <v>71.7</v>
      </c>
      <c r="K28" s="88">
        <v>70.4</v>
      </c>
      <c r="L28" s="88">
        <v>1.3</v>
      </c>
      <c r="M28" s="87">
        <f t="shared" si="14"/>
        <v>8.6</v>
      </c>
      <c r="N28" s="88">
        <v>8</v>
      </c>
      <c r="O28" s="88">
        <v>0.6</v>
      </c>
      <c r="P28" s="87">
        <f t="shared" si="16"/>
        <v>5.3</v>
      </c>
      <c r="Q28" s="88">
        <v>5.1</v>
      </c>
      <c r="R28" s="20">
        <v>0.2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85.6</v>
      </c>
      <c r="AA28" s="70">
        <f t="shared" si="3"/>
        <v>85.6</v>
      </c>
      <c r="AB28" s="71">
        <f t="shared" si="4"/>
        <v>80.3</v>
      </c>
      <c r="AC28" s="72">
        <f t="shared" si="5"/>
        <v>5.3</v>
      </c>
      <c r="AD28" s="73">
        <f t="shared" si="6"/>
        <v>528.476616761846</v>
      </c>
      <c r="AE28" s="74">
        <f t="shared" si="7"/>
        <v>495.7555178268251</v>
      </c>
      <c r="AF28" s="75">
        <f t="shared" si="8"/>
        <v>32.721098935020834</v>
      </c>
      <c r="AG28" s="76">
        <f t="shared" si="9"/>
        <v>528.476616761846</v>
      </c>
      <c r="AH28" s="77">
        <f t="shared" si="10"/>
        <v>0</v>
      </c>
      <c r="AI28" s="78">
        <f t="shared" si="11"/>
        <v>6.191588785046729</v>
      </c>
    </row>
    <row r="29" spans="1:35" s="65" customFormat="1" ht="19.5" customHeight="1">
      <c r="A29" s="82">
        <v>24</v>
      </c>
      <c r="B29" s="83" t="s">
        <v>37</v>
      </c>
      <c r="C29" s="84">
        <v>11401</v>
      </c>
      <c r="D29" s="85">
        <f>G29+J29+M29+P29+S29+V29</f>
        <v>221.10000000000002</v>
      </c>
      <c r="E29" s="86">
        <f t="shared" si="12"/>
        <v>212.10000000000002</v>
      </c>
      <c r="F29" s="86">
        <f t="shared" si="12"/>
        <v>9</v>
      </c>
      <c r="G29" s="87">
        <f>SUM(H29:I29)</f>
        <v>0</v>
      </c>
      <c r="H29" s="88">
        <v>0</v>
      </c>
      <c r="I29" s="88">
        <v>0</v>
      </c>
      <c r="J29" s="87">
        <f t="shared" si="13"/>
        <v>166.4</v>
      </c>
      <c r="K29" s="88">
        <v>158.3</v>
      </c>
      <c r="L29" s="88">
        <v>8.1</v>
      </c>
      <c r="M29" s="87">
        <f t="shared" si="14"/>
        <v>5.3</v>
      </c>
      <c r="N29" s="88">
        <v>5.3</v>
      </c>
      <c r="O29" s="88">
        <v>0</v>
      </c>
      <c r="P29" s="87">
        <f>SUM(Q29:R29)</f>
        <v>45.9</v>
      </c>
      <c r="Q29" s="90">
        <v>45.4</v>
      </c>
      <c r="R29" s="88">
        <v>0.5</v>
      </c>
      <c r="S29" s="87">
        <f>SUM(T29:U29)</f>
        <v>0</v>
      </c>
      <c r="T29" s="88">
        <v>0</v>
      </c>
      <c r="U29" s="88">
        <v>0</v>
      </c>
      <c r="V29" s="87">
        <f t="shared" si="15"/>
        <v>3.5</v>
      </c>
      <c r="W29" s="88">
        <v>3.1</v>
      </c>
      <c r="X29" s="88">
        <v>0.4</v>
      </c>
      <c r="Y29" s="68">
        <v>62.8</v>
      </c>
      <c r="Z29" s="89">
        <f>D29+Y29</f>
        <v>283.90000000000003</v>
      </c>
      <c r="AA29" s="94">
        <f>SUM(AB29:AC29)</f>
        <v>221.10000000000002</v>
      </c>
      <c r="AB29" s="87">
        <f>G29+J29+M29+S29+V29</f>
        <v>175.20000000000002</v>
      </c>
      <c r="AC29" s="95">
        <f>P29</f>
        <v>45.9</v>
      </c>
      <c r="AD29" s="73">
        <f t="shared" si="6"/>
        <v>625.5817967297719</v>
      </c>
      <c r="AE29" s="74">
        <f t="shared" si="7"/>
        <v>495.7120343150431</v>
      </c>
      <c r="AF29" s="75">
        <f t="shared" si="8"/>
        <v>129.86976241472874</v>
      </c>
      <c r="AG29" s="76">
        <f t="shared" si="9"/>
        <v>803.2685304911003</v>
      </c>
      <c r="AH29" s="77">
        <f t="shared" si="10"/>
        <v>177.68673376132824</v>
      </c>
      <c r="AI29" s="78">
        <f>AC29*100/AA29</f>
        <v>20.759837177747624</v>
      </c>
    </row>
    <row r="30" spans="1:35" s="65" customFormat="1" ht="19.5" customHeight="1">
      <c r="A30" s="82">
        <v>25</v>
      </c>
      <c r="B30" s="83" t="s">
        <v>38</v>
      </c>
      <c r="C30" s="84">
        <v>15062</v>
      </c>
      <c r="D30" s="85">
        <f t="shared" si="12"/>
        <v>261.59999999999997</v>
      </c>
      <c r="E30" s="86">
        <f t="shared" si="12"/>
        <v>246.6</v>
      </c>
      <c r="F30" s="86">
        <f t="shared" si="12"/>
        <v>15</v>
      </c>
      <c r="G30" s="87">
        <f t="shared" si="1"/>
        <v>0</v>
      </c>
      <c r="H30" s="88">
        <v>0</v>
      </c>
      <c r="I30" s="88">
        <v>0</v>
      </c>
      <c r="J30" s="87">
        <f t="shared" si="13"/>
        <v>225.5</v>
      </c>
      <c r="K30" s="88">
        <v>219.7</v>
      </c>
      <c r="L30" s="88">
        <v>5.8</v>
      </c>
      <c r="M30" s="87">
        <f t="shared" si="14"/>
        <v>7.5</v>
      </c>
      <c r="N30" s="88">
        <v>5.9</v>
      </c>
      <c r="O30" s="88">
        <v>1.6</v>
      </c>
      <c r="P30" s="87">
        <f t="shared" si="16"/>
        <v>23.700000000000003</v>
      </c>
      <c r="Q30" s="88">
        <v>20.6</v>
      </c>
      <c r="R30" s="88">
        <v>3.1</v>
      </c>
      <c r="S30" s="87">
        <f t="shared" si="17"/>
        <v>0</v>
      </c>
      <c r="T30" s="88">
        <v>0</v>
      </c>
      <c r="U30" s="88">
        <v>0</v>
      </c>
      <c r="V30" s="87">
        <f t="shared" si="15"/>
        <v>4.9</v>
      </c>
      <c r="W30" s="88">
        <v>0.4</v>
      </c>
      <c r="X30" s="20">
        <v>4.5</v>
      </c>
      <c r="Y30" s="68">
        <v>63</v>
      </c>
      <c r="Z30" s="89">
        <f t="shared" si="2"/>
        <v>324.59999999999997</v>
      </c>
      <c r="AA30" s="70">
        <f t="shared" si="3"/>
        <v>261.6</v>
      </c>
      <c r="AB30" s="71">
        <f t="shared" si="4"/>
        <v>237.9</v>
      </c>
      <c r="AC30" s="72">
        <f t="shared" si="5"/>
        <v>23.700000000000003</v>
      </c>
      <c r="AD30" s="73">
        <f t="shared" si="6"/>
        <v>560.2648836422359</v>
      </c>
      <c r="AE30" s="74">
        <f t="shared" si="7"/>
        <v>509.5069412021708</v>
      </c>
      <c r="AF30" s="75">
        <f t="shared" si="8"/>
        <v>50.757942440064944</v>
      </c>
      <c r="AG30" s="76">
        <f t="shared" si="9"/>
        <v>695.1910597487375</v>
      </c>
      <c r="AH30" s="77">
        <f t="shared" si="10"/>
        <v>134.9261761065017</v>
      </c>
      <c r="AI30" s="78">
        <f t="shared" si="11"/>
        <v>9.059633027522937</v>
      </c>
    </row>
    <row r="31" spans="1:35" s="65" customFormat="1" ht="19.5" customHeight="1">
      <c r="A31" s="82">
        <v>26</v>
      </c>
      <c r="B31" s="83" t="s">
        <v>51</v>
      </c>
      <c r="C31" s="84">
        <v>8845</v>
      </c>
      <c r="D31" s="85">
        <f t="shared" si="12"/>
        <v>139</v>
      </c>
      <c r="E31" s="86">
        <f t="shared" si="12"/>
        <v>136.6</v>
      </c>
      <c r="F31" s="86">
        <f t="shared" si="12"/>
        <v>2.4</v>
      </c>
      <c r="G31" s="87">
        <f t="shared" si="1"/>
        <v>0</v>
      </c>
      <c r="H31" s="88">
        <v>0</v>
      </c>
      <c r="I31" s="88">
        <v>0</v>
      </c>
      <c r="J31" s="87">
        <f t="shared" si="13"/>
        <v>109.4</v>
      </c>
      <c r="K31" s="88">
        <v>108.9</v>
      </c>
      <c r="L31" s="88">
        <v>0.5</v>
      </c>
      <c r="M31" s="87">
        <f t="shared" si="14"/>
        <v>5.3999999999999995</v>
      </c>
      <c r="N31" s="88">
        <v>5.3</v>
      </c>
      <c r="O31" s="88">
        <v>0.1</v>
      </c>
      <c r="P31" s="87">
        <f t="shared" si="16"/>
        <v>22.7</v>
      </c>
      <c r="Q31" s="88">
        <v>22.4</v>
      </c>
      <c r="R31" s="88">
        <v>0.3</v>
      </c>
      <c r="S31" s="87">
        <f t="shared" si="17"/>
        <v>0</v>
      </c>
      <c r="T31" s="88">
        <v>0</v>
      </c>
      <c r="U31" s="88">
        <v>0</v>
      </c>
      <c r="V31" s="87">
        <f t="shared" si="15"/>
        <v>1.5</v>
      </c>
      <c r="W31" s="88">
        <v>0</v>
      </c>
      <c r="X31" s="88">
        <v>1.5</v>
      </c>
      <c r="Y31" s="68">
        <v>41.4</v>
      </c>
      <c r="Z31" s="89">
        <f t="shared" si="2"/>
        <v>180.4</v>
      </c>
      <c r="AA31" s="96">
        <f t="shared" si="3"/>
        <v>139</v>
      </c>
      <c r="AB31" s="71">
        <f t="shared" si="4"/>
        <v>116.30000000000001</v>
      </c>
      <c r="AC31" s="72">
        <f t="shared" si="5"/>
        <v>22.7</v>
      </c>
      <c r="AD31" s="73">
        <f t="shared" si="6"/>
        <v>506.93849267856814</v>
      </c>
      <c r="AE31" s="74">
        <f t="shared" si="7"/>
        <v>424.1506956727877</v>
      </c>
      <c r="AF31" s="75">
        <f t="shared" si="8"/>
        <v>82.78779700578055</v>
      </c>
      <c r="AG31" s="76">
        <f t="shared" si="9"/>
        <v>657.9259286274366</v>
      </c>
      <c r="AH31" s="77">
        <f t="shared" si="10"/>
        <v>150.9874359488685</v>
      </c>
      <c r="AI31" s="78">
        <f t="shared" si="11"/>
        <v>16.33093525179856</v>
      </c>
    </row>
    <row r="32" spans="1:35" s="65" customFormat="1" ht="19.5" customHeight="1">
      <c r="A32" s="82">
        <v>27</v>
      </c>
      <c r="B32" s="83" t="s">
        <v>39</v>
      </c>
      <c r="C32" s="84">
        <v>3196</v>
      </c>
      <c r="D32" s="85">
        <f t="shared" si="12"/>
        <v>46.7</v>
      </c>
      <c r="E32" s="86">
        <f t="shared" si="12"/>
        <v>45.9</v>
      </c>
      <c r="F32" s="86">
        <f t="shared" si="12"/>
        <v>0.8</v>
      </c>
      <c r="G32" s="87">
        <f>SUM(H32:I32)</f>
        <v>0</v>
      </c>
      <c r="H32" s="88">
        <v>0</v>
      </c>
      <c r="I32" s="88">
        <v>0</v>
      </c>
      <c r="J32" s="87">
        <f t="shared" si="13"/>
        <v>36.6</v>
      </c>
      <c r="K32" s="88">
        <v>36.5</v>
      </c>
      <c r="L32" s="88">
        <v>0.1</v>
      </c>
      <c r="M32" s="87">
        <f t="shared" si="14"/>
        <v>2.1</v>
      </c>
      <c r="N32" s="88">
        <v>1.9</v>
      </c>
      <c r="O32" s="88">
        <v>0.2</v>
      </c>
      <c r="P32" s="87">
        <f>SUM(Q32:R32)</f>
        <v>7.6</v>
      </c>
      <c r="Q32" s="88">
        <v>7.5</v>
      </c>
      <c r="R32" s="88">
        <v>0.1</v>
      </c>
      <c r="S32" s="87">
        <f>SUM(T32:U32)</f>
        <v>0</v>
      </c>
      <c r="T32" s="88">
        <v>0</v>
      </c>
      <c r="U32" s="88">
        <v>0</v>
      </c>
      <c r="V32" s="87">
        <f t="shared" si="15"/>
        <v>0.4</v>
      </c>
      <c r="W32" s="88">
        <v>0</v>
      </c>
      <c r="X32" s="88">
        <v>0.4</v>
      </c>
      <c r="Y32" s="68">
        <v>14.9</v>
      </c>
      <c r="Z32" s="89">
        <f>D32+Y32</f>
        <v>61.6</v>
      </c>
      <c r="AA32" s="70">
        <f>SUM(AB32:AC32)</f>
        <v>46.7</v>
      </c>
      <c r="AB32" s="71">
        <f>G32+J32+M32+S32+V32</f>
        <v>39.1</v>
      </c>
      <c r="AC32" s="72">
        <f>P32</f>
        <v>7.6</v>
      </c>
      <c r="AD32" s="73">
        <f t="shared" si="6"/>
        <v>471.3553231862409</v>
      </c>
      <c r="AE32" s="74">
        <f t="shared" si="7"/>
        <v>394.646533973919</v>
      </c>
      <c r="AF32" s="75">
        <f t="shared" si="8"/>
        <v>76.70878921232185</v>
      </c>
      <c r="AG32" s="76">
        <f t="shared" si="9"/>
        <v>621.7449230893455</v>
      </c>
      <c r="AH32" s="77">
        <f t="shared" si="10"/>
        <v>150.38959990310468</v>
      </c>
      <c r="AI32" s="78">
        <f>AC32*100/AA32</f>
        <v>16.27408993576017</v>
      </c>
    </row>
    <row r="33" spans="1:35" s="8" customFormat="1" ht="19.5" customHeight="1">
      <c r="A33" s="93">
        <v>28</v>
      </c>
      <c r="B33" s="83" t="s">
        <v>52</v>
      </c>
      <c r="C33" s="84">
        <v>2560</v>
      </c>
      <c r="D33" s="85">
        <f t="shared" si="12"/>
        <v>57.3</v>
      </c>
      <c r="E33" s="86">
        <f t="shared" si="12"/>
        <v>54.699999999999996</v>
      </c>
      <c r="F33" s="86">
        <f t="shared" si="12"/>
        <v>2.6</v>
      </c>
      <c r="G33" s="87">
        <f t="shared" si="1"/>
        <v>0</v>
      </c>
      <c r="H33" s="88">
        <v>0</v>
      </c>
      <c r="I33" s="88">
        <v>0</v>
      </c>
      <c r="J33" s="87">
        <f t="shared" si="13"/>
        <v>47.4</v>
      </c>
      <c r="K33" s="88">
        <v>45.3</v>
      </c>
      <c r="L33" s="88">
        <v>2.1</v>
      </c>
      <c r="M33" s="87">
        <f t="shared" si="14"/>
        <v>2.3</v>
      </c>
      <c r="N33" s="88">
        <v>1.8</v>
      </c>
      <c r="O33" s="88">
        <v>0.5</v>
      </c>
      <c r="P33" s="87">
        <f t="shared" si="16"/>
        <v>7.6</v>
      </c>
      <c r="Q33" s="88">
        <v>7.6</v>
      </c>
      <c r="R33" s="88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68">
        <v>8.2</v>
      </c>
      <c r="Z33" s="89">
        <f>D33+Y33</f>
        <v>65.5</v>
      </c>
      <c r="AA33" s="70">
        <f>SUM(AB33:AC33)</f>
        <v>57.3</v>
      </c>
      <c r="AB33" s="71">
        <f t="shared" si="4"/>
        <v>49.699999999999996</v>
      </c>
      <c r="AC33" s="72">
        <f t="shared" si="5"/>
        <v>7.6</v>
      </c>
      <c r="AD33" s="73">
        <f t="shared" si="6"/>
        <v>722.0262096774193</v>
      </c>
      <c r="AE33" s="74">
        <f t="shared" si="7"/>
        <v>626.2600806451612</v>
      </c>
      <c r="AF33" s="75">
        <f t="shared" si="8"/>
        <v>95.76612903225806</v>
      </c>
      <c r="AG33" s="76">
        <f t="shared" si="9"/>
        <v>825.3528225806451</v>
      </c>
      <c r="AH33" s="77">
        <f t="shared" si="10"/>
        <v>103.32661290322581</v>
      </c>
      <c r="AI33" s="78">
        <f t="shared" si="11"/>
        <v>13.263525305410123</v>
      </c>
    </row>
    <row r="34" spans="1:35" s="8" customFormat="1" ht="19.5" customHeight="1">
      <c r="A34" s="82">
        <v>29</v>
      </c>
      <c r="B34" s="83" t="s">
        <v>40</v>
      </c>
      <c r="C34" s="84">
        <v>8752</v>
      </c>
      <c r="D34" s="85">
        <f t="shared" si="12"/>
        <v>120.6</v>
      </c>
      <c r="E34" s="86">
        <f t="shared" si="12"/>
        <v>118.60000000000001</v>
      </c>
      <c r="F34" s="86">
        <f t="shared" si="12"/>
        <v>2</v>
      </c>
      <c r="G34" s="87">
        <f t="shared" si="1"/>
        <v>0</v>
      </c>
      <c r="H34" s="88">
        <v>0</v>
      </c>
      <c r="I34" s="88">
        <v>0</v>
      </c>
      <c r="J34" s="87">
        <f t="shared" si="13"/>
        <v>95.4</v>
      </c>
      <c r="K34" s="88">
        <v>94.9</v>
      </c>
      <c r="L34" s="88">
        <v>0.5</v>
      </c>
      <c r="M34" s="87">
        <f t="shared" si="14"/>
        <v>4.1</v>
      </c>
      <c r="N34" s="88">
        <v>4</v>
      </c>
      <c r="O34" s="88">
        <v>0.1</v>
      </c>
      <c r="P34" s="87">
        <f t="shared" si="16"/>
        <v>14</v>
      </c>
      <c r="Q34" s="88">
        <v>14</v>
      </c>
      <c r="R34" s="88">
        <v>0</v>
      </c>
      <c r="S34" s="87">
        <f t="shared" si="17"/>
        <v>0</v>
      </c>
      <c r="T34" s="88">
        <v>0</v>
      </c>
      <c r="U34" s="88">
        <v>0</v>
      </c>
      <c r="V34" s="87">
        <f t="shared" si="15"/>
        <v>7.1</v>
      </c>
      <c r="W34" s="88">
        <v>5.7</v>
      </c>
      <c r="X34" s="88">
        <v>1.4</v>
      </c>
      <c r="Y34" s="68">
        <v>21.1</v>
      </c>
      <c r="Z34" s="89">
        <f t="shared" si="2"/>
        <v>141.7</v>
      </c>
      <c r="AA34" s="70">
        <f>SUM(AB34:AC34)</f>
        <v>120.6</v>
      </c>
      <c r="AB34" s="71">
        <f t="shared" si="4"/>
        <v>106.6</v>
      </c>
      <c r="AC34" s="72">
        <f t="shared" si="5"/>
        <v>14</v>
      </c>
      <c r="AD34" s="73">
        <f t="shared" si="6"/>
        <v>444.5066934009554</v>
      </c>
      <c r="AE34" s="74">
        <f t="shared" si="7"/>
        <v>392.9055847142773</v>
      </c>
      <c r="AF34" s="75">
        <f t="shared" si="8"/>
        <v>51.60110868667807</v>
      </c>
      <c r="AG34" s="76">
        <f t="shared" si="9"/>
        <v>522.2769357787344</v>
      </c>
      <c r="AH34" s="77">
        <f t="shared" si="10"/>
        <v>77.77024237777908</v>
      </c>
      <c r="AI34" s="78">
        <f t="shared" si="11"/>
        <v>11.608623548922058</v>
      </c>
    </row>
    <row r="35" spans="1:35" s="65" customFormat="1" ht="19.5" customHeight="1">
      <c r="A35" s="82">
        <v>30</v>
      </c>
      <c r="B35" s="83" t="s">
        <v>41</v>
      </c>
      <c r="C35" s="84">
        <v>4168</v>
      </c>
      <c r="D35" s="85">
        <f>G35+J35+M35+P35+S35+V35</f>
        <v>66.39999999999999</v>
      </c>
      <c r="E35" s="86">
        <f t="shared" si="12"/>
        <v>64.3</v>
      </c>
      <c r="F35" s="86">
        <f t="shared" si="12"/>
        <v>2.1</v>
      </c>
      <c r="G35" s="87">
        <f>SUM(H35:I35)</f>
        <v>0</v>
      </c>
      <c r="H35" s="88">
        <v>0</v>
      </c>
      <c r="I35" s="88">
        <v>0</v>
      </c>
      <c r="J35" s="87">
        <f t="shared" si="13"/>
        <v>55.9</v>
      </c>
      <c r="K35" s="88">
        <v>54.3</v>
      </c>
      <c r="L35" s="88">
        <v>1.6</v>
      </c>
      <c r="M35" s="87">
        <f t="shared" si="14"/>
        <v>2.4</v>
      </c>
      <c r="N35" s="88">
        <v>2.1</v>
      </c>
      <c r="O35" s="88">
        <v>0.3</v>
      </c>
      <c r="P35" s="87">
        <f>SUM(Q35:R35)</f>
        <v>8.1</v>
      </c>
      <c r="Q35" s="88">
        <v>7.9</v>
      </c>
      <c r="R35" s="88">
        <v>0.2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19.9</v>
      </c>
      <c r="Z35" s="89">
        <f>D35+Y35</f>
        <v>86.29999999999998</v>
      </c>
      <c r="AA35" s="70">
        <f t="shared" si="3"/>
        <v>66.39999999999999</v>
      </c>
      <c r="AB35" s="71">
        <f>G35+J35+M35+S35+V35</f>
        <v>58.3</v>
      </c>
      <c r="AC35" s="72">
        <f>P35</f>
        <v>8.1</v>
      </c>
      <c r="AD35" s="73">
        <f t="shared" si="6"/>
        <v>513.9000681072378</v>
      </c>
      <c r="AE35" s="74">
        <f t="shared" si="7"/>
        <v>451.21045136524054</v>
      </c>
      <c r="AF35" s="75">
        <f t="shared" si="8"/>
        <v>62.68961674199739</v>
      </c>
      <c r="AG35" s="76">
        <f t="shared" si="9"/>
        <v>667.9152993622686</v>
      </c>
      <c r="AH35" s="77">
        <f t="shared" si="10"/>
        <v>154.01523125503064</v>
      </c>
      <c r="AI35" s="78">
        <f t="shared" si="11"/>
        <v>12.198795180722893</v>
      </c>
    </row>
    <row r="36" spans="1:36" s="8" customFormat="1" ht="19.5" customHeight="1">
      <c r="A36" s="82">
        <v>31</v>
      </c>
      <c r="B36" s="83" t="s">
        <v>60</v>
      </c>
      <c r="C36" s="84">
        <v>5604</v>
      </c>
      <c r="D36" s="85">
        <f t="shared" si="12"/>
        <v>92.2</v>
      </c>
      <c r="E36" s="86">
        <f t="shared" si="12"/>
        <v>91.89999999999999</v>
      </c>
      <c r="F36" s="86">
        <f t="shared" si="12"/>
        <v>0.30000000000000004</v>
      </c>
      <c r="G36" s="87">
        <f t="shared" si="1"/>
        <v>0</v>
      </c>
      <c r="H36" s="88">
        <v>0</v>
      </c>
      <c r="I36" s="88">
        <v>0</v>
      </c>
      <c r="J36" s="87">
        <f t="shared" si="13"/>
        <v>75.60000000000001</v>
      </c>
      <c r="K36" s="88">
        <v>75.4</v>
      </c>
      <c r="L36" s="88">
        <v>0.2</v>
      </c>
      <c r="M36" s="87">
        <f t="shared" si="14"/>
        <v>3.4</v>
      </c>
      <c r="N36" s="88">
        <v>3.3</v>
      </c>
      <c r="O36" s="88">
        <v>0.1</v>
      </c>
      <c r="P36" s="87">
        <f t="shared" si="16"/>
        <v>10.1</v>
      </c>
      <c r="Q36" s="88">
        <v>10.1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3.1</v>
      </c>
      <c r="W36" s="88">
        <v>3.1</v>
      </c>
      <c r="X36" s="88">
        <v>0</v>
      </c>
      <c r="Y36" s="68">
        <v>9.5</v>
      </c>
      <c r="Z36" s="89">
        <f t="shared" si="2"/>
        <v>101.7</v>
      </c>
      <c r="AA36" s="70">
        <f t="shared" si="3"/>
        <v>92.2</v>
      </c>
      <c r="AB36" s="71">
        <f t="shared" si="4"/>
        <v>82.10000000000001</v>
      </c>
      <c r="AC36" s="72">
        <f t="shared" si="5"/>
        <v>10.1</v>
      </c>
      <c r="AD36" s="73">
        <f t="shared" si="6"/>
        <v>530.7269001404528</v>
      </c>
      <c r="AE36" s="74">
        <f t="shared" si="7"/>
        <v>472.58870392116233</v>
      </c>
      <c r="AF36" s="75">
        <f t="shared" si="8"/>
        <v>58.138196219290364</v>
      </c>
      <c r="AG36" s="76">
        <f t="shared" si="9"/>
        <v>585.4113421288943</v>
      </c>
      <c r="AH36" s="77">
        <f t="shared" si="10"/>
        <v>54.684441988441435</v>
      </c>
      <c r="AI36" s="78">
        <f t="shared" si="11"/>
        <v>10.954446854663773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16011</v>
      </c>
      <c r="D37" s="85">
        <f t="shared" si="12"/>
        <v>250.4</v>
      </c>
      <c r="E37" s="86">
        <f t="shared" si="12"/>
        <v>227.3</v>
      </c>
      <c r="F37" s="86">
        <f t="shared" si="12"/>
        <v>23.099999999999998</v>
      </c>
      <c r="G37" s="87">
        <f t="shared" si="1"/>
        <v>0</v>
      </c>
      <c r="H37" s="88">
        <v>0</v>
      </c>
      <c r="I37" s="88">
        <v>0</v>
      </c>
      <c r="J37" s="87">
        <f t="shared" si="13"/>
        <v>204.8</v>
      </c>
      <c r="K37" s="88">
        <v>189.9</v>
      </c>
      <c r="L37" s="88">
        <v>14.9</v>
      </c>
      <c r="M37" s="87">
        <f t="shared" si="14"/>
        <v>12.1</v>
      </c>
      <c r="N37" s="88">
        <v>6.8</v>
      </c>
      <c r="O37" s="88">
        <v>5.3</v>
      </c>
      <c r="P37" s="87">
        <f t="shared" si="16"/>
        <v>33.5</v>
      </c>
      <c r="Q37" s="88">
        <v>30.6</v>
      </c>
      <c r="R37" s="88">
        <v>2.9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57.9</v>
      </c>
      <c r="Z37" s="89">
        <f t="shared" si="2"/>
        <v>308.3</v>
      </c>
      <c r="AA37" s="70">
        <f t="shared" si="3"/>
        <v>250.4</v>
      </c>
      <c r="AB37" s="71">
        <f t="shared" si="4"/>
        <v>216.9</v>
      </c>
      <c r="AC37" s="72">
        <f t="shared" si="5"/>
        <v>33.5</v>
      </c>
      <c r="AD37" s="73">
        <f t="shared" si="6"/>
        <v>504.4918715157523</v>
      </c>
      <c r="AE37" s="74">
        <f t="shared" si="7"/>
        <v>436.997951005458</v>
      </c>
      <c r="AF37" s="75">
        <f t="shared" si="8"/>
        <v>67.49392051029433</v>
      </c>
      <c r="AG37" s="76">
        <f t="shared" si="9"/>
        <v>621.1455430842908</v>
      </c>
      <c r="AH37" s="77">
        <f t="shared" si="10"/>
        <v>116.65367156853857</v>
      </c>
      <c r="AI37" s="78">
        <f t="shared" si="11"/>
        <v>13.378594249201278</v>
      </c>
    </row>
    <row r="38" spans="1:35" s="8" customFormat="1" ht="19.5" customHeight="1" thickBot="1">
      <c r="A38" s="98">
        <v>33</v>
      </c>
      <c r="B38" s="99" t="s">
        <v>43</v>
      </c>
      <c r="C38" s="100">
        <v>11876</v>
      </c>
      <c r="D38" s="101">
        <f t="shared" si="12"/>
        <v>182.29999999999998</v>
      </c>
      <c r="E38" s="102">
        <f t="shared" si="12"/>
        <v>181.00000000000003</v>
      </c>
      <c r="F38" s="102">
        <f t="shared" si="12"/>
        <v>1.3</v>
      </c>
      <c r="G38" s="103">
        <f t="shared" si="1"/>
        <v>0</v>
      </c>
      <c r="H38" s="104">
        <v>0</v>
      </c>
      <c r="I38" s="104">
        <v>0</v>
      </c>
      <c r="J38" s="103">
        <f t="shared" si="13"/>
        <v>121.8</v>
      </c>
      <c r="K38" s="104">
        <v>121.5</v>
      </c>
      <c r="L38" s="104">
        <v>0.3</v>
      </c>
      <c r="M38" s="103">
        <f t="shared" si="14"/>
        <v>6.8999999999999995</v>
      </c>
      <c r="N38" s="104">
        <v>6.8</v>
      </c>
      <c r="O38" s="104">
        <v>0.1</v>
      </c>
      <c r="P38" s="103">
        <f t="shared" si="16"/>
        <v>46.5</v>
      </c>
      <c r="Q38" s="104">
        <v>46.4</v>
      </c>
      <c r="R38" s="104">
        <v>0.1</v>
      </c>
      <c r="S38" s="103">
        <f t="shared" si="17"/>
        <v>0</v>
      </c>
      <c r="T38" s="104">
        <v>0</v>
      </c>
      <c r="U38" s="104">
        <v>0</v>
      </c>
      <c r="V38" s="103">
        <f t="shared" si="15"/>
        <v>7.1</v>
      </c>
      <c r="W38" s="104">
        <v>6.3</v>
      </c>
      <c r="X38" s="104">
        <v>0.8</v>
      </c>
      <c r="Y38" s="105">
        <v>58.7</v>
      </c>
      <c r="Z38" s="106">
        <f t="shared" si="2"/>
        <v>241</v>
      </c>
      <c r="AA38" s="107">
        <f t="shared" si="3"/>
        <v>182.29999999999998</v>
      </c>
      <c r="AB38" s="108">
        <f t="shared" si="4"/>
        <v>135.79999999999998</v>
      </c>
      <c r="AC38" s="109">
        <f t="shared" si="5"/>
        <v>46.5</v>
      </c>
      <c r="AD38" s="110">
        <f t="shared" si="6"/>
        <v>495.1705255380871</v>
      </c>
      <c r="AE38" s="111">
        <f t="shared" si="7"/>
        <v>368.8653722878344</v>
      </c>
      <c r="AF38" s="112">
        <f t="shared" si="8"/>
        <v>126.3051532502526</v>
      </c>
      <c r="AG38" s="113">
        <f t="shared" si="9"/>
        <v>654.6138050174383</v>
      </c>
      <c r="AH38" s="114">
        <f t="shared" si="10"/>
        <v>159.44327947935116</v>
      </c>
      <c r="AI38" s="117">
        <f t="shared" si="11"/>
        <v>25.507405375754253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8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72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1219001</v>
      </c>
      <c r="D5" s="35">
        <f>SUM(E5:F5)</f>
        <v>17072.800000000003</v>
      </c>
      <c r="E5" s="36">
        <f>SUM(E6:E38)</f>
        <v>16052.600000000002</v>
      </c>
      <c r="F5" s="36">
        <f>SUM(F6:F38)</f>
        <v>1020.2000000000002</v>
      </c>
      <c r="G5" s="37">
        <f>SUM(H5:I5)</f>
        <v>389.8</v>
      </c>
      <c r="H5" s="37">
        <f aca="true" t="shared" si="0" ref="H5:AC5">SUM(H6:H38)</f>
        <v>389.8</v>
      </c>
      <c r="I5" s="37">
        <f t="shared" si="0"/>
        <v>0</v>
      </c>
      <c r="J5" s="37">
        <f>SUM(K5:L5)</f>
        <v>12891.199999999999</v>
      </c>
      <c r="K5" s="37">
        <f t="shared" si="0"/>
        <v>12270.499999999998</v>
      </c>
      <c r="L5" s="37">
        <f t="shared" si="0"/>
        <v>620.7000000000002</v>
      </c>
      <c r="M5" s="37">
        <f>SUM(N5:O5)</f>
        <v>750.1000000000003</v>
      </c>
      <c r="N5" s="37">
        <f t="shared" si="0"/>
        <v>614.5000000000002</v>
      </c>
      <c r="O5" s="37">
        <f t="shared" si="0"/>
        <v>135.6</v>
      </c>
      <c r="P5" s="37">
        <f>SUM(Q5:R5)</f>
        <v>2700.2999999999993</v>
      </c>
      <c r="Q5" s="37">
        <f t="shared" si="0"/>
        <v>2629.5999999999995</v>
      </c>
      <c r="R5" s="37">
        <f t="shared" si="0"/>
        <v>70.7</v>
      </c>
      <c r="S5" s="37">
        <f>SUM(T5:U5)</f>
        <v>0.9</v>
      </c>
      <c r="T5" s="37">
        <f t="shared" si="0"/>
        <v>0.8</v>
      </c>
      <c r="U5" s="37">
        <f t="shared" si="0"/>
        <v>0.1</v>
      </c>
      <c r="V5" s="37">
        <f>SUM(W5:X5)</f>
        <v>340.5</v>
      </c>
      <c r="W5" s="37">
        <f t="shared" si="0"/>
        <v>147.39999999999998</v>
      </c>
      <c r="X5" s="37">
        <f t="shared" si="0"/>
        <v>193.1</v>
      </c>
      <c r="Y5" s="38">
        <f t="shared" si="0"/>
        <v>7820.9</v>
      </c>
      <c r="Z5" s="39">
        <f t="shared" si="0"/>
        <v>24893.7</v>
      </c>
      <c r="AA5" s="40">
        <f t="shared" si="0"/>
        <v>17072.800000000003</v>
      </c>
      <c r="AB5" s="41">
        <f t="shared" si="0"/>
        <v>14372.5</v>
      </c>
      <c r="AC5" s="42">
        <f t="shared" si="0"/>
        <v>2700.299999999999</v>
      </c>
      <c r="AD5" s="43">
        <f>AA5/C5/28*1000000</f>
        <v>500.19881619691637</v>
      </c>
      <c r="AE5" s="44">
        <f>AB5/C5/28*1000000</f>
        <v>421.0854391658181</v>
      </c>
      <c r="AF5" s="45">
        <f>AC5/C5/28*1000000</f>
        <v>79.11337703109815</v>
      </c>
      <c r="AG5" s="46">
        <f>Z5/C5/28*1000000</f>
        <v>729.3355085727693</v>
      </c>
      <c r="AH5" s="47">
        <f>Y5/C5/28*1000000</f>
        <v>229.136692375853</v>
      </c>
      <c r="AI5" s="48">
        <f>AC5*100/AA5</f>
        <v>15.816386298673905</v>
      </c>
    </row>
    <row r="6" spans="1:35" s="8" customFormat="1" ht="19.5" customHeight="1" thickTop="1">
      <c r="A6" s="14">
        <v>1</v>
      </c>
      <c r="B6" s="15" t="s">
        <v>19</v>
      </c>
      <c r="C6" s="49">
        <v>286493</v>
      </c>
      <c r="D6" s="50">
        <f>G6+J6+M6+P6+S6+V6</f>
        <v>3930.6</v>
      </c>
      <c r="E6" s="51">
        <f>H6+K6+N6+Q6+T6+W6</f>
        <v>3890.7999999999997</v>
      </c>
      <c r="F6" s="51">
        <f>I6+L6+O6+R6+U6+X6</f>
        <v>39.8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2849.2000000000003</v>
      </c>
      <c r="K6" s="16">
        <v>2824.8</v>
      </c>
      <c r="L6" s="16">
        <v>24.4</v>
      </c>
      <c r="M6" s="52">
        <f>SUM(N6:O6)</f>
        <v>224.6</v>
      </c>
      <c r="N6" s="16">
        <v>223.6</v>
      </c>
      <c r="O6" s="16">
        <v>1</v>
      </c>
      <c r="P6" s="52">
        <f>SUM(Q6:R6)</f>
        <v>795.1999999999999</v>
      </c>
      <c r="Q6" s="16">
        <v>794.3</v>
      </c>
      <c r="R6" s="16">
        <v>0.9</v>
      </c>
      <c r="S6" s="52">
        <f>SUM(T6:U6)</f>
        <v>0</v>
      </c>
      <c r="T6" s="16">
        <v>0</v>
      </c>
      <c r="U6" s="16">
        <v>0</v>
      </c>
      <c r="V6" s="52">
        <f>SUM(W6:X6)</f>
        <v>61.6</v>
      </c>
      <c r="W6" s="16">
        <v>48.1</v>
      </c>
      <c r="X6" s="16">
        <v>13.5</v>
      </c>
      <c r="Y6" s="53">
        <v>2280.1</v>
      </c>
      <c r="Z6" s="54">
        <f aca="true" t="shared" si="2" ref="Z6:Z38">D6+Y6</f>
        <v>6210.7</v>
      </c>
      <c r="AA6" s="55">
        <f aca="true" t="shared" si="3" ref="AA6:AA38">SUM(AB6:AC6)</f>
        <v>3930.6</v>
      </c>
      <c r="AB6" s="56">
        <f aca="true" t="shared" si="4" ref="AB6:AB38">G6+J6+M6+S6+V6</f>
        <v>3135.4</v>
      </c>
      <c r="AC6" s="57">
        <f aca="true" t="shared" si="5" ref="AC6:AC38">P6</f>
        <v>795.1999999999999</v>
      </c>
      <c r="AD6" s="58">
        <f aca="true" t="shared" si="6" ref="AD6:AD38">AA6/C6/28*1000000</f>
        <v>489.9895335263739</v>
      </c>
      <c r="AE6" s="59">
        <f aca="true" t="shared" si="7" ref="AE6:AE38">AB6/C6/28*1000000</f>
        <v>390.85971185533833</v>
      </c>
      <c r="AF6" s="60">
        <f aca="true" t="shared" si="8" ref="AF6:AF38">AC6/C6/28*1000000</f>
        <v>99.12982167103559</v>
      </c>
      <c r="AG6" s="61">
        <f aca="true" t="shared" si="9" ref="AG6:AG38">Z6/C6/28*1000000</f>
        <v>774.2273433756297</v>
      </c>
      <c r="AH6" s="62">
        <f aca="true" t="shared" si="10" ref="AH6:AH38">Y6/C6/28*1000000</f>
        <v>284.2378098492559</v>
      </c>
      <c r="AI6" s="63">
        <f aca="true" t="shared" si="11" ref="AI6:AI38">AC6*100/AA6</f>
        <v>20.23100798860225</v>
      </c>
    </row>
    <row r="7" spans="1:35" s="65" customFormat="1" ht="19.5" customHeight="1">
      <c r="A7" s="13">
        <v>2</v>
      </c>
      <c r="B7" s="17" t="s">
        <v>20</v>
      </c>
      <c r="C7" s="64">
        <v>50422</v>
      </c>
      <c r="D7" s="50">
        <f aca="true" t="shared" si="12" ref="D7:F38">G7+J7+M7+P7+S7+V7</f>
        <v>883.0999999999999</v>
      </c>
      <c r="E7" s="51">
        <f t="shared" si="12"/>
        <v>741.5</v>
      </c>
      <c r="F7" s="51">
        <f t="shared" si="12"/>
        <v>141.60000000000002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677.8</v>
      </c>
      <c r="K7" s="16">
        <v>614.4</v>
      </c>
      <c r="L7" s="16">
        <v>63.4</v>
      </c>
      <c r="M7" s="52">
        <f aca="true" t="shared" si="14" ref="M7:M38">SUM(N7:O7)</f>
        <v>39.9</v>
      </c>
      <c r="N7" s="16">
        <v>25.4</v>
      </c>
      <c r="O7" s="16">
        <v>14.5</v>
      </c>
      <c r="P7" s="52">
        <f>SUM(Q7:R7)</f>
        <v>129.2</v>
      </c>
      <c r="Q7" s="16">
        <v>101.7</v>
      </c>
      <c r="R7" s="16">
        <v>27.5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36.2</v>
      </c>
      <c r="W7" s="16">
        <v>0</v>
      </c>
      <c r="X7" s="16">
        <v>36.2</v>
      </c>
      <c r="Y7" s="53">
        <v>347.2</v>
      </c>
      <c r="Z7" s="54">
        <f>D7+Y7</f>
        <v>1230.3</v>
      </c>
      <c r="AA7" s="55">
        <f>SUM(AB7:AC7)</f>
        <v>883.0999999999999</v>
      </c>
      <c r="AB7" s="56">
        <f>G7+J7+M7+S7+V7</f>
        <v>753.9</v>
      </c>
      <c r="AC7" s="57">
        <f>P7</f>
        <v>129.2</v>
      </c>
      <c r="AD7" s="58">
        <f t="shared" si="6"/>
        <v>625.5064399326825</v>
      </c>
      <c r="AE7" s="59">
        <f t="shared" si="7"/>
        <v>533.9930982507635</v>
      </c>
      <c r="AF7" s="60">
        <f t="shared" si="8"/>
        <v>91.51334168191889</v>
      </c>
      <c r="AG7" s="61">
        <f t="shared" si="9"/>
        <v>871.4308380128854</v>
      </c>
      <c r="AH7" s="62">
        <f t="shared" si="10"/>
        <v>245.9243980802031</v>
      </c>
      <c r="AI7" s="63">
        <f t="shared" si="11"/>
        <v>14.63027969652361</v>
      </c>
    </row>
    <row r="8" spans="1:35" s="65" customFormat="1" ht="19.5" customHeight="1">
      <c r="A8" s="13">
        <v>3</v>
      </c>
      <c r="B8" s="18" t="s">
        <v>21</v>
      </c>
      <c r="C8" s="64">
        <v>35072</v>
      </c>
      <c r="D8" s="50">
        <f t="shared" si="12"/>
        <v>567.6999999999999</v>
      </c>
      <c r="E8" s="51">
        <f t="shared" si="12"/>
        <v>510.7</v>
      </c>
      <c r="F8" s="51">
        <f t="shared" si="12"/>
        <v>57</v>
      </c>
      <c r="G8" s="52">
        <f>SUM(H8:I8)</f>
        <v>0</v>
      </c>
      <c r="H8" s="16">
        <v>0</v>
      </c>
      <c r="I8" s="16">
        <v>0</v>
      </c>
      <c r="J8" s="52">
        <f t="shared" si="13"/>
        <v>483.7</v>
      </c>
      <c r="K8" s="16">
        <v>447.2</v>
      </c>
      <c r="L8" s="16">
        <v>36.5</v>
      </c>
      <c r="M8" s="52">
        <f t="shared" si="14"/>
        <v>58.199999999999996</v>
      </c>
      <c r="N8" s="16">
        <v>41.3</v>
      </c>
      <c r="O8" s="16">
        <v>16.9</v>
      </c>
      <c r="P8" s="52">
        <f>SUM(Q8:R8)</f>
        <v>25.8</v>
      </c>
      <c r="Q8" s="16">
        <v>22.2</v>
      </c>
      <c r="R8" s="16">
        <v>3.6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62.2</v>
      </c>
      <c r="Z8" s="54">
        <f>D8+Y8</f>
        <v>629.9</v>
      </c>
      <c r="AA8" s="55">
        <f>SUM(AB8:AC8)</f>
        <v>567.6999999999999</v>
      </c>
      <c r="AB8" s="56">
        <f>G8+J8+M8+S8+V8</f>
        <v>541.9</v>
      </c>
      <c r="AC8" s="57">
        <f>P8</f>
        <v>25.8</v>
      </c>
      <c r="AD8" s="58">
        <f t="shared" si="6"/>
        <v>578.0964872262774</v>
      </c>
      <c r="AE8" s="59">
        <f t="shared" si="7"/>
        <v>551.8240028675704</v>
      </c>
      <c r="AF8" s="60">
        <f t="shared" si="8"/>
        <v>26.272484358706986</v>
      </c>
      <c r="AG8" s="61">
        <f t="shared" si="9"/>
        <v>641.4355774244004</v>
      </c>
      <c r="AH8" s="62">
        <f t="shared" si="10"/>
        <v>63.33909019812306</v>
      </c>
      <c r="AI8" s="63">
        <f t="shared" si="11"/>
        <v>4.544653866478774</v>
      </c>
    </row>
    <row r="9" spans="1:35" s="8" customFormat="1" ht="19.5" customHeight="1">
      <c r="A9" s="19">
        <v>4</v>
      </c>
      <c r="B9" s="18" t="s">
        <v>22</v>
      </c>
      <c r="C9" s="64">
        <v>94289</v>
      </c>
      <c r="D9" s="66">
        <f t="shared" si="12"/>
        <v>1083.9</v>
      </c>
      <c r="E9" s="51">
        <f t="shared" si="12"/>
        <v>1062.4</v>
      </c>
      <c r="F9" s="51">
        <f t="shared" si="12"/>
        <v>21.5</v>
      </c>
      <c r="G9" s="67">
        <f t="shared" si="1"/>
        <v>0</v>
      </c>
      <c r="H9" s="20">
        <v>0</v>
      </c>
      <c r="I9" s="20">
        <v>0</v>
      </c>
      <c r="J9" s="67">
        <f t="shared" si="13"/>
        <v>945.7</v>
      </c>
      <c r="K9" s="16">
        <v>932.2</v>
      </c>
      <c r="L9" s="16">
        <v>13.5</v>
      </c>
      <c r="M9" s="67">
        <f t="shared" si="14"/>
        <v>46.8</v>
      </c>
      <c r="N9" s="16">
        <v>42.3</v>
      </c>
      <c r="O9" s="16">
        <v>4.5</v>
      </c>
      <c r="P9" s="67">
        <f aca="true" t="shared" si="16" ref="P9:P38">SUM(Q9:R9)</f>
        <v>87.9</v>
      </c>
      <c r="Q9" s="16">
        <v>87.9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3.5</v>
      </c>
      <c r="W9" s="16">
        <v>0</v>
      </c>
      <c r="X9" s="16">
        <v>3.5</v>
      </c>
      <c r="Y9" s="68">
        <v>682.3</v>
      </c>
      <c r="Z9" s="69">
        <f t="shared" si="2"/>
        <v>1766.2</v>
      </c>
      <c r="AA9" s="70">
        <f t="shared" si="3"/>
        <v>1083.9</v>
      </c>
      <c r="AB9" s="71">
        <f t="shared" si="4"/>
        <v>996</v>
      </c>
      <c r="AC9" s="72">
        <f t="shared" si="5"/>
        <v>87.9</v>
      </c>
      <c r="AD9" s="73">
        <f t="shared" si="6"/>
        <v>410.55387463770205</v>
      </c>
      <c r="AE9" s="74">
        <f t="shared" si="7"/>
        <v>377.2595803479576</v>
      </c>
      <c r="AF9" s="75">
        <f t="shared" si="8"/>
        <v>33.29429428974445</v>
      </c>
      <c r="AG9" s="76">
        <f t="shared" si="9"/>
        <v>668.9918381632156</v>
      </c>
      <c r="AH9" s="77">
        <f t="shared" si="10"/>
        <v>258.43796352551345</v>
      </c>
      <c r="AI9" s="78">
        <f t="shared" si="11"/>
        <v>8.109604207030168</v>
      </c>
    </row>
    <row r="10" spans="1:35" s="8" customFormat="1" ht="19.5" customHeight="1">
      <c r="A10" s="19">
        <v>5</v>
      </c>
      <c r="B10" s="18" t="s">
        <v>55</v>
      </c>
      <c r="C10" s="64">
        <v>92397</v>
      </c>
      <c r="D10" s="66">
        <f t="shared" si="12"/>
        <v>1112.7</v>
      </c>
      <c r="E10" s="51">
        <f t="shared" si="12"/>
        <v>1078.5</v>
      </c>
      <c r="F10" s="51">
        <f t="shared" si="12"/>
        <v>34.2</v>
      </c>
      <c r="G10" s="67">
        <f t="shared" si="1"/>
        <v>0</v>
      </c>
      <c r="H10" s="20">
        <v>0</v>
      </c>
      <c r="I10" s="20">
        <v>0</v>
      </c>
      <c r="J10" s="67">
        <f t="shared" si="13"/>
        <v>856.8000000000001</v>
      </c>
      <c r="K10" s="20">
        <v>832.2</v>
      </c>
      <c r="L10" s="20">
        <v>24.6</v>
      </c>
      <c r="M10" s="67">
        <f t="shared" si="14"/>
        <v>38.8</v>
      </c>
      <c r="N10" s="20">
        <v>29.2</v>
      </c>
      <c r="O10" s="20">
        <v>9.6</v>
      </c>
      <c r="P10" s="67">
        <f t="shared" si="16"/>
        <v>217.1</v>
      </c>
      <c r="Q10" s="20">
        <v>217.1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572.1</v>
      </c>
      <c r="Z10" s="69">
        <f t="shared" si="2"/>
        <v>1684.8000000000002</v>
      </c>
      <c r="AA10" s="70">
        <f t="shared" si="3"/>
        <v>1112.7</v>
      </c>
      <c r="AB10" s="71">
        <f t="shared" si="4"/>
        <v>895.6</v>
      </c>
      <c r="AC10" s="72">
        <f t="shared" si="5"/>
        <v>217.1</v>
      </c>
      <c r="AD10" s="73">
        <f t="shared" si="6"/>
        <v>430.0928137741022</v>
      </c>
      <c r="AE10" s="74">
        <f t="shared" si="7"/>
        <v>346.17697853517194</v>
      </c>
      <c r="AF10" s="75">
        <f t="shared" si="8"/>
        <v>83.91583523893014</v>
      </c>
      <c r="AG10" s="76">
        <f t="shared" si="9"/>
        <v>651.2270806566077</v>
      </c>
      <c r="AH10" s="77">
        <f t="shared" si="10"/>
        <v>221.13426688250547</v>
      </c>
      <c r="AI10" s="78">
        <f t="shared" si="11"/>
        <v>19.511099128246606</v>
      </c>
    </row>
    <row r="11" spans="1:36" s="8" customFormat="1" ht="19.5" customHeight="1">
      <c r="A11" s="19">
        <v>6</v>
      </c>
      <c r="B11" s="18" t="s">
        <v>24</v>
      </c>
      <c r="C11" s="64">
        <v>34003</v>
      </c>
      <c r="D11" s="66">
        <f>G11+J11+M11+P11+S11+V11</f>
        <v>572.5</v>
      </c>
      <c r="E11" s="51">
        <f t="shared" si="12"/>
        <v>470.29999999999995</v>
      </c>
      <c r="F11" s="51">
        <f t="shared" si="12"/>
        <v>102.20000000000002</v>
      </c>
      <c r="G11" s="67">
        <f>SUM(H11:I11)</f>
        <v>0</v>
      </c>
      <c r="H11" s="20">
        <v>0</v>
      </c>
      <c r="I11" s="20">
        <v>0</v>
      </c>
      <c r="J11" s="67">
        <f t="shared" si="13"/>
        <v>451.6</v>
      </c>
      <c r="K11" s="20">
        <v>373.2</v>
      </c>
      <c r="L11" s="20">
        <v>78.4</v>
      </c>
      <c r="M11" s="67">
        <f t="shared" si="14"/>
        <v>35.4</v>
      </c>
      <c r="N11" s="20">
        <v>16</v>
      </c>
      <c r="O11" s="20">
        <v>19.4</v>
      </c>
      <c r="P11" s="67">
        <f t="shared" si="16"/>
        <v>85.5</v>
      </c>
      <c r="Q11" s="20">
        <v>81.1</v>
      </c>
      <c r="R11" s="20">
        <v>4.4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226.5</v>
      </c>
      <c r="Z11" s="69">
        <f t="shared" si="2"/>
        <v>799</v>
      </c>
      <c r="AA11" s="70">
        <f t="shared" si="3"/>
        <v>572.5</v>
      </c>
      <c r="AB11" s="71">
        <f t="shared" si="4"/>
        <v>487</v>
      </c>
      <c r="AC11" s="72">
        <f t="shared" si="5"/>
        <v>85.5</v>
      </c>
      <c r="AD11" s="73">
        <f t="shared" si="6"/>
        <v>601.3124892341432</v>
      </c>
      <c r="AE11" s="74">
        <f t="shared" si="7"/>
        <v>511.5094886585637</v>
      </c>
      <c r="AF11" s="75">
        <f t="shared" si="8"/>
        <v>89.80300057557947</v>
      </c>
      <c r="AG11" s="76">
        <f t="shared" si="9"/>
        <v>839.2116661975205</v>
      </c>
      <c r="AH11" s="77">
        <f t="shared" si="10"/>
        <v>237.89917696337716</v>
      </c>
      <c r="AI11" s="78">
        <f t="shared" si="11"/>
        <v>14.934497816593886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25961</v>
      </c>
      <c r="D12" s="66">
        <f>G12+J12+M12+P12+S12+V12</f>
        <v>373.7</v>
      </c>
      <c r="E12" s="51">
        <f t="shared" si="12"/>
        <v>357.7</v>
      </c>
      <c r="F12" s="51">
        <f t="shared" si="12"/>
        <v>16</v>
      </c>
      <c r="G12" s="67">
        <f>SUM(H12:I12)</f>
        <v>0</v>
      </c>
      <c r="H12" s="20">
        <v>0</v>
      </c>
      <c r="I12" s="20">
        <v>0</v>
      </c>
      <c r="J12" s="67">
        <f t="shared" si="13"/>
        <v>258.2</v>
      </c>
      <c r="K12" s="20">
        <v>253.1</v>
      </c>
      <c r="L12" s="20">
        <v>5.1</v>
      </c>
      <c r="M12" s="67">
        <f t="shared" si="14"/>
        <v>22.599999999999998</v>
      </c>
      <c r="N12" s="20">
        <v>18.9</v>
      </c>
      <c r="O12" s="20">
        <v>3.7</v>
      </c>
      <c r="P12" s="67">
        <f>SUM(Q12:R12)</f>
        <v>88.89999999999999</v>
      </c>
      <c r="Q12" s="20">
        <v>82.1</v>
      </c>
      <c r="R12" s="20">
        <v>6.8</v>
      </c>
      <c r="S12" s="67">
        <f t="shared" si="17"/>
        <v>0.30000000000000004</v>
      </c>
      <c r="T12" s="20">
        <v>0.2</v>
      </c>
      <c r="U12" s="20">
        <v>0.1</v>
      </c>
      <c r="V12" s="67">
        <f t="shared" si="15"/>
        <v>3.6999999999999997</v>
      </c>
      <c r="W12" s="20">
        <v>3.4</v>
      </c>
      <c r="X12" s="20">
        <v>0.3</v>
      </c>
      <c r="Y12" s="68">
        <v>137.3</v>
      </c>
      <c r="Z12" s="69">
        <f>D12+Y12</f>
        <v>511</v>
      </c>
      <c r="AA12" s="70">
        <f>SUM(AB12:AC12)</f>
        <v>373.7</v>
      </c>
      <c r="AB12" s="71">
        <f>G12+J12+M12+S12+V12</f>
        <v>284.8</v>
      </c>
      <c r="AC12" s="72">
        <f>P12</f>
        <v>88.89999999999999</v>
      </c>
      <c r="AD12" s="73">
        <f t="shared" si="6"/>
        <v>514.0953188023793</v>
      </c>
      <c r="AE12" s="74">
        <f t="shared" si="7"/>
        <v>391.79648593769775</v>
      </c>
      <c r="AF12" s="75">
        <f t="shared" si="8"/>
        <v>122.29883286468164</v>
      </c>
      <c r="AG12" s="76">
        <f t="shared" si="9"/>
        <v>702.9775432379337</v>
      </c>
      <c r="AH12" s="77">
        <f t="shared" si="10"/>
        <v>188.88222443555446</v>
      </c>
      <c r="AI12" s="78">
        <f t="shared" si="11"/>
        <v>23.78913567032379</v>
      </c>
    </row>
    <row r="13" spans="1:35" s="8" customFormat="1" ht="19.5" customHeight="1">
      <c r="A13" s="19">
        <v>8</v>
      </c>
      <c r="B13" s="18" t="s">
        <v>48</v>
      </c>
      <c r="C13" s="64">
        <v>113217</v>
      </c>
      <c r="D13" s="66">
        <f t="shared" si="12"/>
        <v>1586.2</v>
      </c>
      <c r="E13" s="51">
        <f t="shared" si="12"/>
        <v>1458.1000000000001</v>
      </c>
      <c r="F13" s="51">
        <f t="shared" si="12"/>
        <v>128.1</v>
      </c>
      <c r="G13" s="67">
        <f t="shared" si="1"/>
        <v>0</v>
      </c>
      <c r="H13" s="20">
        <v>0</v>
      </c>
      <c r="I13" s="20">
        <v>0</v>
      </c>
      <c r="J13" s="67">
        <f t="shared" si="13"/>
        <v>1282.9</v>
      </c>
      <c r="K13" s="20">
        <v>1196.2</v>
      </c>
      <c r="L13" s="20">
        <v>86.7</v>
      </c>
      <c r="M13" s="67">
        <f t="shared" si="14"/>
        <v>93.8</v>
      </c>
      <c r="N13" s="20">
        <v>76.5</v>
      </c>
      <c r="O13" s="20">
        <v>17.3</v>
      </c>
      <c r="P13" s="67">
        <f t="shared" si="16"/>
        <v>185.5</v>
      </c>
      <c r="Q13" s="20">
        <v>185.4</v>
      </c>
      <c r="R13" s="20">
        <v>0.1</v>
      </c>
      <c r="S13" s="67">
        <f t="shared" si="17"/>
        <v>0</v>
      </c>
      <c r="T13" s="20">
        <v>0</v>
      </c>
      <c r="U13" s="20">
        <v>0</v>
      </c>
      <c r="V13" s="67">
        <f t="shared" si="15"/>
        <v>24</v>
      </c>
      <c r="W13" s="20">
        <v>0</v>
      </c>
      <c r="X13" s="20">
        <v>24</v>
      </c>
      <c r="Y13" s="68">
        <v>607.1</v>
      </c>
      <c r="Z13" s="69">
        <f t="shared" si="2"/>
        <v>2193.3</v>
      </c>
      <c r="AA13" s="70">
        <f t="shared" si="3"/>
        <v>1586.2</v>
      </c>
      <c r="AB13" s="71">
        <f t="shared" si="4"/>
        <v>1400.7</v>
      </c>
      <c r="AC13" s="72">
        <f t="shared" si="5"/>
        <v>185.5</v>
      </c>
      <c r="AD13" s="73">
        <f t="shared" si="6"/>
        <v>500.3665527261807</v>
      </c>
      <c r="AE13" s="74">
        <f t="shared" si="7"/>
        <v>441.8506054744429</v>
      </c>
      <c r="AF13" s="75">
        <f t="shared" si="8"/>
        <v>58.51594725173781</v>
      </c>
      <c r="AG13" s="76">
        <f t="shared" si="9"/>
        <v>691.8761569123265</v>
      </c>
      <c r="AH13" s="77">
        <f t="shared" si="10"/>
        <v>191.50960418614568</v>
      </c>
      <c r="AI13" s="78">
        <f t="shared" si="11"/>
        <v>11.694616063548102</v>
      </c>
    </row>
    <row r="14" spans="1:35" s="65" customFormat="1" ht="17.25" customHeight="1">
      <c r="A14" s="13">
        <v>9</v>
      </c>
      <c r="B14" s="18" t="s">
        <v>56</v>
      </c>
      <c r="C14" s="64">
        <v>18601</v>
      </c>
      <c r="D14" s="66">
        <f t="shared" si="12"/>
        <v>288.1</v>
      </c>
      <c r="E14" s="51">
        <f t="shared" si="12"/>
        <v>224.89999999999998</v>
      </c>
      <c r="F14" s="51">
        <f t="shared" si="12"/>
        <v>63.2</v>
      </c>
      <c r="G14" s="67">
        <f>SUM(H14:I14)</f>
        <v>0</v>
      </c>
      <c r="H14" s="20">
        <v>0</v>
      </c>
      <c r="I14" s="20">
        <v>0</v>
      </c>
      <c r="J14" s="67">
        <f t="shared" si="13"/>
        <v>231.7</v>
      </c>
      <c r="K14" s="20">
        <v>180.6</v>
      </c>
      <c r="L14" s="20">
        <v>51.1</v>
      </c>
      <c r="M14" s="67">
        <f t="shared" si="14"/>
        <v>9.4</v>
      </c>
      <c r="N14" s="20">
        <v>4</v>
      </c>
      <c r="O14" s="20">
        <v>5.4</v>
      </c>
      <c r="P14" s="67">
        <f t="shared" si="16"/>
        <v>47</v>
      </c>
      <c r="Q14" s="20">
        <v>40.3</v>
      </c>
      <c r="R14" s="20">
        <v>6.7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63.5</v>
      </c>
      <c r="Z14" s="69">
        <f t="shared" si="2"/>
        <v>351.6</v>
      </c>
      <c r="AA14" s="70">
        <f t="shared" si="3"/>
        <v>288.1</v>
      </c>
      <c r="AB14" s="71">
        <f>G14+J14+M14+S14+V14</f>
        <v>241.1</v>
      </c>
      <c r="AC14" s="72">
        <f>P14</f>
        <v>47</v>
      </c>
      <c r="AD14" s="80">
        <f t="shared" si="6"/>
        <v>553.1576643344828</v>
      </c>
      <c r="AE14" s="74">
        <f t="shared" si="7"/>
        <v>462.91674026742027</v>
      </c>
      <c r="AF14" s="75">
        <f t="shared" si="8"/>
        <v>90.24092406706244</v>
      </c>
      <c r="AG14" s="76">
        <f t="shared" si="9"/>
        <v>675.0789128080671</v>
      </c>
      <c r="AH14" s="81">
        <f t="shared" si="10"/>
        <v>121.92124847358437</v>
      </c>
      <c r="AI14" s="78">
        <f t="shared" si="11"/>
        <v>16.313779937521694</v>
      </c>
    </row>
    <row r="15" spans="1:35" s="65" customFormat="1" ht="19.5" customHeight="1">
      <c r="A15" s="13">
        <v>10</v>
      </c>
      <c r="B15" s="18" t="s">
        <v>27</v>
      </c>
      <c r="C15" s="64">
        <v>32069</v>
      </c>
      <c r="D15" s="66">
        <f t="shared" si="12"/>
        <v>544.7</v>
      </c>
      <c r="E15" s="51">
        <f t="shared" si="12"/>
        <v>494.9</v>
      </c>
      <c r="F15" s="51">
        <f t="shared" si="12"/>
        <v>49.8</v>
      </c>
      <c r="G15" s="67">
        <f t="shared" si="1"/>
        <v>389.8</v>
      </c>
      <c r="H15" s="20">
        <v>389.8</v>
      </c>
      <c r="I15" s="20">
        <v>0</v>
      </c>
      <c r="J15" s="67">
        <f t="shared" si="13"/>
        <v>33.8</v>
      </c>
      <c r="K15" s="20">
        <v>0</v>
      </c>
      <c r="L15" s="20">
        <v>33.8</v>
      </c>
      <c r="M15" s="67">
        <f t="shared" si="14"/>
        <v>5.6</v>
      </c>
      <c r="N15" s="20">
        <v>0</v>
      </c>
      <c r="O15" s="20">
        <v>5.6</v>
      </c>
      <c r="P15" s="67">
        <f t="shared" si="16"/>
        <v>102.6</v>
      </c>
      <c r="Q15" s="20">
        <v>102.6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12.9</v>
      </c>
      <c r="W15" s="20">
        <v>2.5</v>
      </c>
      <c r="X15" s="20">
        <v>10.4</v>
      </c>
      <c r="Y15" s="68">
        <v>303.7</v>
      </c>
      <c r="Z15" s="69">
        <f t="shared" si="2"/>
        <v>848.4000000000001</v>
      </c>
      <c r="AA15" s="70">
        <f t="shared" si="3"/>
        <v>544.7</v>
      </c>
      <c r="AB15" s="71">
        <f>G15+J15+M15+S15+V15</f>
        <v>442.1</v>
      </c>
      <c r="AC15" s="72">
        <f>P15</f>
        <v>102.6</v>
      </c>
      <c r="AD15" s="73">
        <f t="shared" si="6"/>
        <v>606.6160911962153</v>
      </c>
      <c r="AE15" s="74">
        <f t="shared" si="7"/>
        <v>492.3535412481124</v>
      </c>
      <c r="AF15" s="75">
        <f t="shared" si="8"/>
        <v>114.26254994810296</v>
      </c>
      <c r="AG15" s="76">
        <f t="shared" si="9"/>
        <v>944.8376937229101</v>
      </c>
      <c r="AH15" s="77">
        <f t="shared" si="10"/>
        <v>338.2216025266947</v>
      </c>
      <c r="AI15" s="78">
        <f t="shared" si="11"/>
        <v>18.836056544887093</v>
      </c>
    </row>
    <row r="16" spans="1:35" s="8" customFormat="1" ht="19.5" customHeight="1">
      <c r="A16" s="19">
        <v>11</v>
      </c>
      <c r="B16" s="18" t="s">
        <v>57</v>
      </c>
      <c r="C16" s="64">
        <v>26083</v>
      </c>
      <c r="D16" s="66">
        <f>G16+J16+M16+P16+S16+V16</f>
        <v>390.7</v>
      </c>
      <c r="E16" s="51">
        <f t="shared" si="12"/>
        <v>381.59999999999997</v>
      </c>
      <c r="F16" s="51">
        <f t="shared" si="12"/>
        <v>9.1</v>
      </c>
      <c r="G16" s="67">
        <f t="shared" si="1"/>
        <v>0</v>
      </c>
      <c r="H16" s="20">
        <v>0</v>
      </c>
      <c r="I16" s="20">
        <v>0</v>
      </c>
      <c r="J16" s="67">
        <f t="shared" si="13"/>
        <v>310.9</v>
      </c>
      <c r="K16" s="20">
        <v>307.5</v>
      </c>
      <c r="L16" s="20">
        <v>3.4</v>
      </c>
      <c r="M16" s="67">
        <f t="shared" si="14"/>
        <v>12.5</v>
      </c>
      <c r="N16" s="20">
        <v>11.4</v>
      </c>
      <c r="O16" s="20">
        <v>1.1</v>
      </c>
      <c r="P16" s="67">
        <f t="shared" si="16"/>
        <v>46.300000000000004</v>
      </c>
      <c r="Q16" s="20">
        <v>45.7</v>
      </c>
      <c r="R16" s="20">
        <v>0.6</v>
      </c>
      <c r="S16" s="67">
        <f t="shared" si="17"/>
        <v>0</v>
      </c>
      <c r="T16" s="20">
        <v>0</v>
      </c>
      <c r="U16" s="20">
        <v>0</v>
      </c>
      <c r="V16" s="67">
        <f t="shared" si="15"/>
        <v>21</v>
      </c>
      <c r="W16" s="20">
        <v>17</v>
      </c>
      <c r="X16" s="20">
        <v>4</v>
      </c>
      <c r="Y16" s="68">
        <v>136.4</v>
      </c>
      <c r="Z16" s="69">
        <f t="shared" si="2"/>
        <v>527.1</v>
      </c>
      <c r="AA16" s="70">
        <f t="shared" si="3"/>
        <v>390.7</v>
      </c>
      <c r="AB16" s="71">
        <f t="shared" si="4"/>
        <v>344.4</v>
      </c>
      <c r="AC16" s="72">
        <f t="shared" si="5"/>
        <v>46.300000000000004</v>
      </c>
      <c r="AD16" s="73">
        <f t="shared" si="6"/>
        <v>534.9680415815446</v>
      </c>
      <c r="AE16" s="74">
        <f t="shared" si="7"/>
        <v>471.5715216807882</v>
      </c>
      <c r="AF16" s="75">
        <f t="shared" si="8"/>
        <v>63.39651990075639</v>
      </c>
      <c r="AG16" s="76">
        <f t="shared" si="9"/>
        <v>721.7344630602308</v>
      </c>
      <c r="AH16" s="77">
        <f t="shared" si="10"/>
        <v>186.7664214786862</v>
      </c>
      <c r="AI16" s="78">
        <f t="shared" si="11"/>
        <v>11.850524699257743</v>
      </c>
    </row>
    <row r="17" spans="1:35" s="8" customFormat="1" ht="19.5" customHeight="1">
      <c r="A17" s="19">
        <v>12</v>
      </c>
      <c r="B17" s="18" t="s">
        <v>49</v>
      </c>
      <c r="C17" s="64">
        <v>24720</v>
      </c>
      <c r="D17" s="66">
        <f t="shared" si="12"/>
        <v>413.8999999999999</v>
      </c>
      <c r="E17" s="51">
        <f t="shared" si="12"/>
        <v>365</v>
      </c>
      <c r="F17" s="51">
        <f t="shared" si="12"/>
        <v>48.9</v>
      </c>
      <c r="G17" s="67">
        <f t="shared" si="1"/>
        <v>0</v>
      </c>
      <c r="H17" s="20">
        <v>0</v>
      </c>
      <c r="I17" s="20">
        <v>0</v>
      </c>
      <c r="J17" s="67">
        <f t="shared" si="13"/>
        <v>340.9</v>
      </c>
      <c r="K17" s="20">
        <v>309.5</v>
      </c>
      <c r="L17" s="20">
        <v>31.4</v>
      </c>
      <c r="M17" s="67">
        <f t="shared" si="14"/>
        <v>11.4</v>
      </c>
      <c r="N17" s="20">
        <v>11</v>
      </c>
      <c r="O17" s="20">
        <v>0.4</v>
      </c>
      <c r="P17" s="67">
        <f t="shared" si="16"/>
        <v>48.2</v>
      </c>
      <c r="Q17" s="20">
        <v>44.5</v>
      </c>
      <c r="R17" s="20">
        <v>3.7</v>
      </c>
      <c r="S17" s="67">
        <f t="shared" si="17"/>
        <v>0</v>
      </c>
      <c r="T17" s="20">
        <v>0</v>
      </c>
      <c r="U17" s="20">
        <v>0</v>
      </c>
      <c r="V17" s="67">
        <f t="shared" si="15"/>
        <v>13.4</v>
      </c>
      <c r="W17" s="20">
        <v>0</v>
      </c>
      <c r="X17" s="20">
        <v>13.4</v>
      </c>
      <c r="Y17" s="68">
        <v>191</v>
      </c>
      <c r="Z17" s="69">
        <f t="shared" si="2"/>
        <v>604.8999999999999</v>
      </c>
      <c r="AA17" s="70">
        <f t="shared" si="3"/>
        <v>413.8999999999999</v>
      </c>
      <c r="AB17" s="71">
        <f t="shared" si="4"/>
        <v>365.69999999999993</v>
      </c>
      <c r="AC17" s="72">
        <f t="shared" si="5"/>
        <v>48.2</v>
      </c>
      <c r="AD17" s="73">
        <f t="shared" si="6"/>
        <v>597.9831252889504</v>
      </c>
      <c r="AE17" s="74">
        <f t="shared" si="7"/>
        <v>528.3460471567266</v>
      </c>
      <c r="AF17" s="75">
        <f t="shared" si="8"/>
        <v>69.63707813222376</v>
      </c>
      <c r="AG17" s="76">
        <f t="shared" si="9"/>
        <v>873.9308830328247</v>
      </c>
      <c r="AH17" s="77">
        <f t="shared" si="10"/>
        <v>275.9477577438742</v>
      </c>
      <c r="AI17" s="78">
        <f t="shared" si="11"/>
        <v>11.645324957719257</v>
      </c>
    </row>
    <row r="18" spans="1:35" s="8" customFormat="1" ht="19.5" customHeight="1">
      <c r="A18" s="19">
        <v>13</v>
      </c>
      <c r="B18" s="18" t="s">
        <v>58</v>
      </c>
      <c r="C18" s="64">
        <v>114449</v>
      </c>
      <c r="D18" s="66">
        <f t="shared" si="12"/>
        <v>1487.6999999999998</v>
      </c>
      <c r="E18" s="51">
        <f t="shared" si="12"/>
        <v>1426</v>
      </c>
      <c r="F18" s="51">
        <f t="shared" si="12"/>
        <v>61.7</v>
      </c>
      <c r="G18" s="67">
        <f t="shared" si="1"/>
        <v>0</v>
      </c>
      <c r="H18" s="20">
        <v>0</v>
      </c>
      <c r="I18" s="20">
        <v>0</v>
      </c>
      <c r="J18" s="67">
        <f t="shared" si="13"/>
        <v>1240.6</v>
      </c>
      <c r="K18" s="20">
        <v>1197</v>
      </c>
      <c r="L18" s="20">
        <v>43.6</v>
      </c>
      <c r="M18" s="67">
        <f t="shared" si="14"/>
        <v>65.80000000000001</v>
      </c>
      <c r="N18" s="20">
        <v>47.7</v>
      </c>
      <c r="O18" s="20">
        <v>18.1</v>
      </c>
      <c r="P18" s="67">
        <f t="shared" si="16"/>
        <v>181.3</v>
      </c>
      <c r="Q18" s="20">
        <v>181.3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755.3</v>
      </c>
      <c r="Z18" s="69">
        <f t="shared" si="2"/>
        <v>2243</v>
      </c>
      <c r="AA18" s="70">
        <f t="shared" si="3"/>
        <v>1487.6999999999998</v>
      </c>
      <c r="AB18" s="71">
        <f t="shared" si="4"/>
        <v>1306.3999999999999</v>
      </c>
      <c r="AC18" s="72">
        <f t="shared" si="5"/>
        <v>181.3</v>
      </c>
      <c r="AD18" s="73">
        <f t="shared" si="6"/>
        <v>464.242962866804</v>
      </c>
      <c r="AE18" s="74">
        <f t="shared" si="7"/>
        <v>407.6675449950882</v>
      </c>
      <c r="AF18" s="75">
        <f t="shared" si="8"/>
        <v>56.57541787171579</v>
      </c>
      <c r="AG18" s="61">
        <f t="shared" si="9"/>
        <v>699.9374643478131</v>
      </c>
      <c r="AH18" s="77">
        <f t="shared" si="10"/>
        <v>235.69450148100898</v>
      </c>
      <c r="AI18" s="78">
        <f t="shared" si="11"/>
        <v>12.186596760099484</v>
      </c>
    </row>
    <row r="19" spans="1:35" s="8" customFormat="1" ht="19.5" customHeight="1">
      <c r="A19" s="19">
        <v>14</v>
      </c>
      <c r="B19" s="18" t="s">
        <v>44</v>
      </c>
      <c r="C19" s="64">
        <v>55624</v>
      </c>
      <c r="D19" s="66">
        <f t="shared" si="12"/>
        <v>821.6999999999999</v>
      </c>
      <c r="E19" s="51">
        <f t="shared" si="12"/>
        <v>764.2</v>
      </c>
      <c r="F19" s="51">
        <f t="shared" si="12"/>
        <v>57.5</v>
      </c>
      <c r="G19" s="67">
        <f t="shared" si="1"/>
        <v>0</v>
      </c>
      <c r="H19" s="20">
        <v>0</v>
      </c>
      <c r="I19" s="20">
        <v>0</v>
      </c>
      <c r="J19" s="67">
        <f t="shared" si="13"/>
        <v>640.9</v>
      </c>
      <c r="K19" s="20">
        <v>623.5</v>
      </c>
      <c r="L19" s="20">
        <v>17.4</v>
      </c>
      <c r="M19" s="67">
        <f t="shared" si="14"/>
        <v>0</v>
      </c>
      <c r="N19" s="20">
        <v>0</v>
      </c>
      <c r="O19" s="20">
        <v>0</v>
      </c>
      <c r="P19" s="67">
        <f t="shared" si="16"/>
        <v>126.89999999999999</v>
      </c>
      <c r="Q19" s="20">
        <v>120.6</v>
      </c>
      <c r="R19" s="20">
        <v>6.3</v>
      </c>
      <c r="S19" s="67">
        <f t="shared" si="17"/>
        <v>0</v>
      </c>
      <c r="T19" s="20">
        <v>0</v>
      </c>
      <c r="U19" s="20">
        <v>0</v>
      </c>
      <c r="V19" s="67">
        <f t="shared" si="15"/>
        <v>53.9</v>
      </c>
      <c r="W19" s="20">
        <v>20.1</v>
      </c>
      <c r="X19" s="20">
        <v>33.8</v>
      </c>
      <c r="Y19" s="68">
        <v>234.4</v>
      </c>
      <c r="Z19" s="69">
        <f t="shared" si="2"/>
        <v>1056.1</v>
      </c>
      <c r="AA19" s="70">
        <f t="shared" si="3"/>
        <v>821.6999999999999</v>
      </c>
      <c r="AB19" s="71">
        <f t="shared" si="4"/>
        <v>694.8</v>
      </c>
      <c r="AC19" s="72">
        <f t="shared" si="5"/>
        <v>126.89999999999999</v>
      </c>
      <c r="AD19" s="73">
        <f t="shared" si="6"/>
        <v>527.5857286679953</v>
      </c>
      <c r="AE19" s="74">
        <f t="shared" si="7"/>
        <v>446.1075383698711</v>
      </c>
      <c r="AF19" s="75">
        <f t="shared" si="8"/>
        <v>81.47819029812413</v>
      </c>
      <c r="AG19" s="61">
        <f t="shared" si="9"/>
        <v>678.0860265866737</v>
      </c>
      <c r="AH19" s="77">
        <f t="shared" si="10"/>
        <v>150.50029791867846</v>
      </c>
      <c r="AI19" s="78">
        <f t="shared" si="11"/>
        <v>15.443592552026288</v>
      </c>
    </row>
    <row r="20" spans="1:35" s="8" customFormat="1" ht="19.5" customHeight="1">
      <c r="A20" s="19">
        <v>15</v>
      </c>
      <c r="B20" s="18" t="s">
        <v>45</v>
      </c>
      <c r="C20" s="64">
        <v>16054</v>
      </c>
      <c r="D20" s="66">
        <f t="shared" si="12"/>
        <v>256.2</v>
      </c>
      <c r="E20" s="51">
        <f t="shared" si="12"/>
        <v>247.9</v>
      </c>
      <c r="F20" s="51">
        <f t="shared" si="12"/>
        <v>8.3</v>
      </c>
      <c r="G20" s="67">
        <f>SUM(H20:I20)</f>
        <v>0</v>
      </c>
      <c r="H20" s="20">
        <v>0</v>
      </c>
      <c r="I20" s="20">
        <v>0</v>
      </c>
      <c r="J20" s="67">
        <f t="shared" si="13"/>
        <v>210.4</v>
      </c>
      <c r="K20" s="20">
        <v>205.8</v>
      </c>
      <c r="L20" s="20">
        <v>4.6</v>
      </c>
      <c r="M20" s="67">
        <f t="shared" si="14"/>
        <v>0</v>
      </c>
      <c r="N20" s="20">
        <v>0</v>
      </c>
      <c r="O20" s="20">
        <v>0</v>
      </c>
      <c r="P20" s="67">
        <f>SUM(Q20:R20)</f>
        <v>36.6</v>
      </c>
      <c r="Q20" s="20">
        <v>36.6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9.2</v>
      </c>
      <c r="W20" s="20">
        <v>5.5</v>
      </c>
      <c r="X20" s="20">
        <v>3.7</v>
      </c>
      <c r="Y20" s="68">
        <v>107.3</v>
      </c>
      <c r="Z20" s="69">
        <f>D20+Y20</f>
        <v>363.5</v>
      </c>
      <c r="AA20" s="70">
        <f>SUM(AB20:AC20)</f>
        <v>256.2</v>
      </c>
      <c r="AB20" s="71">
        <f>G20+J20+M20+S20+V20</f>
        <v>219.6</v>
      </c>
      <c r="AC20" s="72">
        <f>P20</f>
        <v>36.6</v>
      </c>
      <c r="AD20" s="73">
        <f t="shared" si="6"/>
        <v>569.9514139778248</v>
      </c>
      <c r="AE20" s="74">
        <f t="shared" si="7"/>
        <v>488.5297834095641</v>
      </c>
      <c r="AF20" s="75">
        <f t="shared" si="8"/>
        <v>81.4216305682607</v>
      </c>
      <c r="AG20" s="76">
        <f t="shared" si="9"/>
        <v>808.6547188951574</v>
      </c>
      <c r="AH20" s="77">
        <f t="shared" si="10"/>
        <v>238.70330491733256</v>
      </c>
      <c r="AI20" s="78">
        <f t="shared" si="11"/>
        <v>14.285714285714286</v>
      </c>
    </row>
    <row r="21" spans="1:35" s="8" customFormat="1" ht="19.5" customHeight="1">
      <c r="A21" s="82">
        <v>16</v>
      </c>
      <c r="B21" s="83" t="s">
        <v>46</v>
      </c>
      <c r="C21" s="84">
        <v>5851</v>
      </c>
      <c r="D21" s="85">
        <f t="shared" si="12"/>
        <v>81.5</v>
      </c>
      <c r="E21" s="86">
        <f t="shared" si="12"/>
        <v>80.80000000000001</v>
      </c>
      <c r="F21" s="86">
        <f t="shared" si="12"/>
        <v>0.7</v>
      </c>
      <c r="G21" s="87">
        <f>SUM(H21:I21)</f>
        <v>0</v>
      </c>
      <c r="H21" s="88">
        <v>0</v>
      </c>
      <c r="I21" s="88">
        <v>0</v>
      </c>
      <c r="J21" s="87">
        <f t="shared" si="13"/>
        <v>46.800000000000004</v>
      </c>
      <c r="K21" s="88">
        <v>46.7</v>
      </c>
      <c r="L21" s="88">
        <v>0.1</v>
      </c>
      <c r="M21" s="87">
        <f t="shared" si="14"/>
        <v>3.8000000000000003</v>
      </c>
      <c r="N21" s="88">
        <v>3.2</v>
      </c>
      <c r="O21" s="88">
        <v>0.6</v>
      </c>
      <c r="P21" s="87">
        <f>SUM(Q21:R21)</f>
        <v>30.9</v>
      </c>
      <c r="Q21" s="88">
        <v>30.9</v>
      </c>
      <c r="R21" s="88">
        <v>0</v>
      </c>
      <c r="S21" s="8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31.7</v>
      </c>
      <c r="Z21" s="89">
        <f t="shared" si="2"/>
        <v>113.2</v>
      </c>
      <c r="AA21" s="70">
        <f t="shared" si="3"/>
        <v>81.5</v>
      </c>
      <c r="AB21" s="71">
        <f t="shared" si="4"/>
        <v>50.6</v>
      </c>
      <c r="AC21" s="72">
        <f t="shared" si="5"/>
        <v>30.9</v>
      </c>
      <c r="AD21" s="73">
        <f t="shared" si="6"/>
        <v>497.47295944527184</v>
      </c>
      <c r="AE21" s="74">
        <f t="shared" si="7"/>
        <v>308.86051224454917</v>
      </c>
      <c r="AF21" s="75">
        <f t="shared" si="8"/>
        <v>188.61244720072273</v>
      </c>
      <c r="AG21" s="76">
        <f t="shared" si="9"/>
        <v>690.9685768000586</v>
      </c>
      <c r="AH21" s="77">
        <f t="shared" si="10"/>
        <v>193.49561735478673</v>
      </c>
      <c r="AI21" s="78">
        <f t="shared" si="11"/>
        <v>37.91411042944785</v>
      </c>
    </row>
    <row r="22" spans="1:35" s="8" customFormat="1" ht="19.5" customHeight="1">
      <c r="A22" s="82">
        <v>17</v>
      </c>
      <c r="B22" s="83" t="s">
        <v>47</v>
      </c>
      <c r="C22" s="84">
        <v>12764</v>
      </c>
      <c r="D22" s="85">
        <f t="shared" si="12"/>
        <v>180.79999999999998</v>
      </c>
      <c r="E22" s="86">
        <f t="shared" si="12"/>
        <v>171.6</v>
      </c>
      <c r="F22" s="86">
        <f t="shared" si="12"/>
        <v>9.2</v>
      </c>
      <c r="G22" s="87">
        <f t="shared" si="1"/>
        <v>0</v>
      </c>
      <c r="H22" s="88">
        <v>0</v>
      </c>
      <c r="I22" s="88">
        <v>0</v>
      </c>
      <c r="J22" s="87">
        <f t="shared" si="13"/>
        <v>146.4</v>
      </c>
      <c r="K22" s="88">
        <v>141.5</v>
      </c>
      <c r="L22" s="88">
        <v>4.9</v>
      </c>
      <c r="M22" s="87">
        <f t="shared" si="14"/>
        <v>6.5</v>
      </c>
      <c r="N22" s="88">
        <v>3.4</v>
      </c>
      <c r="O22" s="88">
        <v>3.1</v>
      </c>
      <c r="P22" s="87">
        <f t="shared" si="16"/>
        <v>26.6</v>
      </c>
      <c r="Q22" s="88">
        <v>26.1</v>
      </c>
      <c r="R22" s="88">
        <v>0.5</v>
      </c>
      <c r="S22" s="87">
        <f t="shared" si="17"/>
        <v>0.6</v>
      </c>
      <c r="T22" s="88">
        <v>0.6</v>
      </c>
      <c r="U22" s="88">
        <v>0</v>
      </c>
      <c r="V22" s="87">
        <f t="shared" si="15"/>
        <v>0.7</v>
      </c>
      <c r="W22" s="88">
        <v>0</v>
      </c>
      <c r="X22" s="88">
        <v>0.7</v>
      </c>
      <c r="Y22" s="68">
        <v>55.7</v>
      </c>
      <c r="Z22" s="89">
        <f t="shared" si="2"/>
        <v>236.5</v>
      </c>
      <c r="AA22" s="70">
        <f t="shared" si="3"/>
        <v>180.79999999999998</v>
      </c>
      <c r="AB22" s="71">
        <f t="shared" si="4"/>
        <v>154.2</v>
      </c>
      <c r="AC22" s="72">
        <f t="shared" si="5"/>
        <v>26.6</v>
      </c>
      <c r="AD22" s="73">
        <f t="shared" si="6"/>
        <v>505.8870931638089</v>
      </c>
      <c r="AE22" s="74">
        <f t="shared" si="7"/>
        <v>431.4590141916998</v>
      </c>
      <c r="AF22" s="75">
        <f t="shared" si="8"/>
        <v>74.42807897210908</v>
      </c>
      <c r="AG22" s="76">
        <f t="shared" si="9"/>
        <v>661.7383713121726</v>
      </c>
      <c r="AH22" s="77">
        <f t="shared" si="10"/>
        <v>155.85127814836372</v>
      </c>
      <c r="AI22" s="78">
        <f t="shared" si="11"/>
        <v>14.712389380530976</v>
      </c>
    </row>
    <row r="23" spans="1:35" s="8" customFormat="1" ht="19.5" customHeight="1">
      <c r="A23" s="82">
        <v>18</v>
      </c>
      <c r="B23" s="83" t="s">
        <v>50</v>
      </c>
      <c r="C23" s="84">
        <v>33135</v>
      </c>
      <c r="D23" s="85">
        <f t="shared" si="12"/>
        <v>440.90000000000003</v>
      </c>
      <c r="E23" s="86">
        <f t="shared" si="12"/>
        <v>392.70000000000005</v>
      </c>
      <c r="F23" s="86">
        <f t="shared" si="12"/>
        <v>48.2</v>
      </c>
      <c r="G23" s="87">
        <v>0</v>
      </c>
      <c r="H23" s="88">
        <v>0</v>
      </c>
      <c r="I23" s="91">
        <v>0</v>
      </c>
      <c r="J23" s="87">
        <f t="shared" si="13"/>
        <v>301.2</v>
      </c>
      <c r="K23" s="88">
        <v>272.3</v>
      </c>
      <c r="L23" s="91">
        <v>28.9</v>
      </c>
      <c r="M23" s="87">
        <f t="shared" si="14"/>
        <v>0</v>
      </c>
      <c r="N23" s="88">
        <v>0</v>
      </c>
      <c r="O23" s="91">
        <v>0</v>
      </c>
      <c r="P23" s="87">
        <f t="shared" si="16"/>
        <v>99.10000000000001</v>
      </c>
      <c r="Q23" s="88">
        <v>98.4</v>
      </c>
      <c r="R23" s="92">
        <v>0.7</v>
      </c>
      <c r="S23" s="87">
        <f t="shared" si="17"/>
        <v>0</v>
      </c>
      <c r="T23" s="88">
        <v>0</v>
      </c>
      <c r="U23" s="91">
        <v>0</v>
      </c>
      <c r="V23" s="87">
        <f t="shared" si="15"/>
        <v>40.6</v>
      </c>
      <c r="W23" s="88">
        <v>22</v>
      </c>
      <c r="X23" s="91">
        <v>18.6</v>
      </c>
      <c r="Y23" s="68">
        <v>207.5</v>
      </c>
      <c r="Z23" s="89">
        <f t="shared" si="2"/>
        <v>648.4000000000001</v>
      </c>
      <c r="AA23" s="70">
        <f t="shared" si="3"/>
        <v>440.90000000000003</v>
      </c>
      <c r="AB23" s="71">
        <f t="shared" si="4"/>
        <v>341.8</v>
      </c>
      <c r="AC23" s="72">
        <f t="shared" si="5"/>
        <v>99.10000000000001</v>
      </c>
      <c r="AD23" s="73">
        <f t="shared" si="6"/>
        <v>475.22041863372783</v>
      </c>
      <c r="AE23" s="74">
        <f t="shared" si="7"/>
        <v>368.4063032184354</v>
      </c>
      <c r="AF23" s="75">
        <f t="shared" si="8"/>
        <v>106.81411541529243</v>
      </c>
      <c r="AG23" s="76">
        <f t="shared" si="9"/>
        <v>698.8725775507125</v>
      </c>
      <c r="AH23" s="77">
        <f t="shared" si="10"/>
        <v>223.65215891698463</v>
      </c>
      <c r="AI23" s="78">
        <f t="shared" si="11"/>
        <v>22.4767520979814</v>
      </c>
    </row>
    <row r="24" spans="1:35" s="8" customFormat="1" ht="19.5" customHeight="1">
      <c r="A24" s="82">
        <v>19</v>
      </c>
      <c r="B24" s="83" t="s">
        <v>59</v>
      </c>
      <c r="C24" s="84">
        <v>27069</v>
      </c>
      <c r="D24" s="85">
        <f t="shared" si="12"/>
        <v>364.1</v>
      </c>
      <c r="E24" s="86">
        <f t="shared" si="12"/>
        <v>341.5</v>
      </c>
      <c r="F24" s="86">
        <f t="shared" si="12"/>
        <v>22.6</v>
      </c>
      <c r="G24" s="87">
        <v>0</v>
      </c>
      <c r="H24" s="88">
        <v>0</v>
      </c>
      <c r="I24" s="88">
        <v>0</v>
      </c>
      <c r="J24" s="87">
        <f t="shared" si="13"/>
        <v>248.4</v>
      </c>
      <c r="K24" s="88">
        <v>234.9</v>
      </c>
      <c r="L24" s="88">
        <v>13.5</v>
      </c>
      <c r="M24" s="87">
        <v>0</v>
      </c>
      <c r="N24" s="88">
        <v>0</v>
      </c>
      <c r="O24" s="88">
        <v>0</v>
      </c>
      <c r="P24" s="87">
        <f t="shared" si="16"/>
        <v>89.7</v>
      </c>
      <c r="Q24" s="88">
        <v>89</v>
      </c>
      <c r="R24" s="88">
        <v>0.7</v>
      </c>
      <c r="S24" s="87">
        <f t="shared" si="17"/>
        <v>0</v>
      </c>
      <c r="T24" s="88">
        <v>0</v>
      </c>
      <c r="U24" s="88">
        <v>0</v>
      </c>
      <c r="V24" s="87">
        <f t="shared" si="15"/>
        <v>26</v>
      </c>
      <c r="W24" s="88">
        <v>17.6</v>
      </c>
      <c r="X24" s="88">
        <v>8.4</v>
      </c>
      <c r="Y24" s="68">
        <v>309.8</v>
      </c>
      <c r="Z24" s="89">
        <f t="shared" si="2"/>
        <v>673.9000000000001</v>
      </c>
      <c r="AA24" s="70">
        <f t="shared" si="3"/>
        <v>364.09999999999997</v>
      </c>
      <c r="AB24" s="71">
        <f t="shared" si="4"/>
        <v>274.4</v>
      </c>
      <c r="AC24" s="72">
        <f t="shared" si="5"/>
        <v>89.7</v>
      </c>
      <c r="AD24" s="73">
        <f t="shared" si="6"/>
        <v>480.38610323881295</v>
      </c>
      <c r="AE24" s="74">
        <f t="shared" si="7"/>
        <v>362.0377553659167</v>
      </c>
      <c r="AF24" s="75">
        <f t="shared" si="8"/>
        <v>118.34834787289626</v>
      </c>
      <c r="AG24" s="76">
        <f t="shared" si="9"/>
        <v>889.129895557913</v>
      </c>
      <c r="AH24" s="77">
        <f t="shared" si="10"/>
        <v>408.74379231909984</v>
      </c>
      <c r="AI24" s="78">
        <f t="shared" si="11"/>
        <v>24.636088986542163</v>
      </c>
    </row>
    <row r="25" spans="1:35" s="8" customFormat="1" ht="19.5" customHeight="1">
      <c r="A25" s="82">
        <v>20</v>
      </c>
      <c r="B25" s="83" t="s">
        <v>33</v>
      </c>
      <c r="C25" s="84">
        <v>5351</v>
      </c>
      <c r="D25" s="85">
        <f t="shared" si="12"/>
        <v>65.2</v>
      </c>
      <c r="E25" s="86">
        <f t="shared" si="12"/>
        <v>65.1</v>
      </c>
      <c r="F25" s="86">
        <f t="shared" si="12"/>
        <v>0.1</v>
      </c>
      <c r="G25" s="87">
        <f t="shared" si="1"/>
        <v>0</v>
      </c>
      <c r="H25" s="88">
        <v>0</v>
      </c>
      <c r="I25" s="88">
        <v>0</v>
      </c>
      <c r="J25" s="87">
        <f t="shared" si="13"/>
        <v>54.1</v>
      </c>
      <c r="K25" s="88">
        <v>54</v>
      </c>
      <c r="L25" s="88">
        <v>0.1</v>
      </c>
      <c r="M25" s="87">
        <f t="shared" si="14"/>
        <v>1.5</v>
      </c>
      <c r="N25" s="88">
        <v>1.5</v>
      </c>
      <c r="O25" s="88">
        <v>0</v>
      </c>
      <c r="P25" s="87">
        <f t="shared" si="16"/>
        <v>9.6</v>
      </c>
      <c r="Q25" s="88">
        <v>9.6</v>
      </c>
      <c r="R25" s="88">
        <v>0</v>
      </c>
      <c r="S25" s="87">
        <f t="shared" si="17"/>
        <v>0</v>
      </c>
      <c r="T25" s="88">
        <v>0</v>
      </c>
      <c r="U25" s="88">
        <v>0</v>
      </c>
      <c r="V25" s="87">
        <f t="shared" si="15"/>
        <v>0</v>
      </c>
      <c r="W25" s="88">
        <v>0</v>
      </c>
      <c r="X25" s="88">
        <v>0</v>
      </c>
      <c r="Y25" s="68">
        <v>36.2</v>
      </c>
      <c r="Z25" s="89">
        <f t="shared" si="2"/>
        <v>101.4</v>
      </c>
      <c r="AA25" s="70">
        <f t="shared" si="3"/>
        <v>65.2</v>
      </c>
      <c r="AB25" s="71">
        <f t="shared" si="4"/>
        <v>55.6</v>
      </c>
      <c r="AC25" s="72">
        <f t="shared" si="5"/>
        <v>9.6</v>
      </c>
      <c r="AD25" s="73">
        <f t="shared" si="6"/>
        <v>435.1656566195905</v>
      </c>
      <c r="AE25" s="74">
        <f t="shared" si="7"/>
        <v>371.09218570627655</v>
      </c>
      <c r="AF25" s="75">
        <f t="shared" si="8"/>
        <v>64.07347091331394</v>
      </c>
      <c r="AG25" s="76">
        <f t="shared" si="9"/>
        <v>676.7760365218785</v>
      </c>
      <c r="AH25" s="77">
        <f t="shared" si="10"/>
        <v>241.61037990228797</v>
      </c>
      <c r="AI25" s="78">
        <f t="shared" si="11"/>
        <v>14.723926380368097</v>
      </c>
    </row>
    <row r="26" spans="1:35" s="8" customFormat="1" ht="19.5" customHeight="1">
      <c r="A26" s="82">
        <v>21</v>
      </c>
      <c r="B26" s="83" t="s">
        <v>34</v>
      </c>
      <c r="C26" s="64">
        <v>15508</v>
      </c>
      <c r="D26" s="66">
        <f>G26+J26+M26+P26+S26+V26</f>
        <v>162.39999999999998</v>
      </c>
      <c r="E26" s="51">
        <f>H26+K26+N26+Q26+T26+W26</f>
        <v>150.39999999999998</v>
      </c>
      <c r="F26" s="51">
        <f>I26+L26+O26+R26+U26+X26</f>
        <v>12</v>
      </c>
      <c r="G26" s="67">
        <f>SUM(H26:I26)</f>
        <v>0</v>
      </c>
      <c r="H26" s="20">
        <v>0</v>
      </c>
      <c r="I26" s="20">
        <v>0</v>
      </c>
      <c r="J26" s="67">
        <f>SUM(K26:L26)</f>
        <v>138.79999999999998</v>
      </c>
      <c r="K26" s="20">
        <v>129.2</v>
      </c>
      <c r="L26" s="20">
        <v>9.6</v>
      </c>
      <c r="M26" s="67">
        <f>SUM(N26:O26)</f>
        <v>4.6</v>
      </c>
      <c r="N26" s="20">
        <v>2.2</v>
      </c>
      <c r="O26" s="20">
        <v>2.4</v>
      </c>
      <c r="P26" s="67">
        <f>SUM(Q26:R26)</f>
        <v>19</v>
      </c>
      <c r="Q26" s="20">
        <v>19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90.3</v>
      </c>
      <c r="Z26" s="89">
        <f t="shared" si="2"/>
        <v>252.7</v>
      </c>
      <c r="AA26" s="70">
        <f t="shared" si="3"/>
        <v>162.39999999999998</v>
      </c>
      <c r="AB26" s="71">
        <f t="shared" si="4"/>
        <v>143.39999999999998</v>
      </c>
      <c r="AC26" s="72">
        <f t="shared" si="5"/>
        <v>19</v>
      </c>
      <c r="AD26" s="73">
        <f t="shared" si="6"/>
        <v>374.0005158627805</v>
      </c>
      <c r="AE26" s="74">
        <f t="shared" si="7"/>
        <v>330.2442978739083</v>
      </c>
      <c r="AF26" s="75">
        <f t="shared" si="8"/>
        <v>43.7562179888721</v>
      </c>
      <c r="AG26" s="76">
        <f t="shared" si="9"/>
        <v>581.957699251999</v>
      </c>
      <c r="AH26" s="77">
        <f t="shared" si="10"/>
        <v>207.95718338921847</v>
      </c>
      <c r="AI26" s="78">
        <f t="shared" si="11"/>
        <v>11.699507389162564</v>
      </c>
    </row>
    <row r="27" spans="1:35" s="8" customFormat="1" ht="19.5" customHeight="1">
      <c r="A27" s="93">
        <v>22</v>
      </c>
      <c r="B27" s="83" t="s">
        <v>35</v>
      </c>
      <c r="C27" s="84">
        <v>7311</v>
      </c>
      <c r="D27" s="85">
        <f t="shared" si="12"/>
        <v>96.80000000000001</v>
      </c>
      <c r="E27" s="86">
        <f t="shared" si="12"/>
        <v>91.10000000000001</v>
      </c>
      <c r="F27" s="86">
        <f t="shared" si="12"/>
        <v>5.7</v>
      </c>
      <c r="G27" s="87">
        <f t="shared" si="1"/>
        <v>0</v>
      </c>
      <c r="H27" s="88">
        <v>0</v>
      </c>
      <c r="I27" s="88">
        <v>0</v>
      </c>
      <c r="J27" s="87">
        <f t="shared" si="13"/>
        <v>76.60000000000001</v>
      </c>
      <c r="K27" s="88">
        <v>72.9</v>
      </c>
      <c r="L27" s="88">
        <v>3.7</v>
      </c>
      <c r="M27" s="87">
        <f t="shared" si="14"/>
        <v>4.7</v>
      </c>
      <c r="N27" s="88">
        <v>4.2</v>
      </c>
      <c r="O27" s="88">
        <v>0.5</v>
      </c>
      <c r="P27" s="87">
        <f t="shared" si="16"/>
        <v>14</v>
      </c>
      <c r="Q27" s="88">
        <v>14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1.5</v>
      </c>
      <c r="W27" s="88">
        <v>0</v>
      </c>
      <c r="X27" s="88">
        <v>1.5</v>
      </c>
      <c r="Y27" s="68">
        <v>31</v>
      </c>
      <c r="Z27" s="89">
        <f t="shared" si="2"/>
        <v>127.80000000000001</v>
      </c>
      <c r="AA27" s="70">
        <f t="shared" si="3"/>
        <v>96.80000000000001</v>
      </c>
      <c r="AB27" s="71">
        <f t="shared" si="4"/>
        <v>82.80000000000001</v>
      </c>
      <c r="AC27" s="72">
        <f t="shared" si="5"/>
        <v>14</v>
      </c>
      <c r="AD27" s="73">
        <f t="shared" si="6"/>
        <v>472.86867147351353</v>
      </c>
      <c r="AE27" s="74">
        <f t="shared" si="7"/>
        <v>404.47857435957565</v>
      </c>
      <c r="AF27" s="75">
        <f t="shared" si="8"/>
        <v>68.3900971139379</v>
      </c>
      <c r="AG27" s="76">
        <f t="shared" si="9"/>
        <v>624.303886511519</v>
      </c>
      <c r="AH27" s="77">
        <f t="shared" si="10"/>
        <v>151.43521503800534</v>
      </c>
      <c r="AI27" s="78">
        <f t="shared" si="11"/>
        <v>14.46280991735537</v>
      </c>
    </row>
    <row r="28" spans="1:35" s="65" customFormat="1" ht="19.5" customHeight="1">
      <c r="A28" s="82">
        <v>23</v>
      </c>
      <c r="B28" s="83" t="s">
        <v>36</v>
      </c>
      <c r="C28" s="84">
        <v>5221</v>
      </c>
      <c r="D28" s="85">
        <f t="shared" si="12"/>
        <v>76.5</v>
      </c>
      <c r="E28" s="86">
        <f t="shared" si="12"/>
        <v>74</v>
      </c>
      <c r="F28" s="86">
        <f t="shared" si="12"/>
        <v>2.5</v>
      </c>
      <c r="G28" s="87">
        <f t="shared" si="1"/>
        <v>0</v>
      </c>
      <c r="H28" s="88">
        <v>0</v>
      </c>
      <c r="I28" s="88">
        <v>0</v>
      </c>
      <c r="J28" s="87">
        <f t="shared" si="13"/>
        <v>63.4</v>
      </c>
      <c r="K28" s="88">
        <v>61.8</v>
      </c>
      <c r="L28" s="88">
        <v>1.6</v>
      </c>
      <c r="M28" s="87">
        <f t="shared" si="14"/>
        <v>8.4</v>
      </c>
      <c r="N28" s="88">
        <v>7.7</v>
      </c>
      <c r="O28" s="88">
        <v>0.7</v>
      </c>
      <c r="P28" s="87">
        <f t="shared" si="16"/>
        <v>4.7</v>
      </c>
      <c r="Q28" s="88">
        <v>4.5</v>
      </c>
      <c r="R28" s="20">
        <v>0.2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76.5</v>
      </c>
      <c r="AA28" s="70">
        <f t="shared" si="3"/>
        <v>76.5</v>
      </c>
      <c r="AB28" s="71">
        <f t="shared" si="4"/>
        <v>71.8</v>
      </c>
      <c r="AC28" s="72">
        <f t="shared" si="5"/>
        <v>4.7</v>
      </c>
      <c r="AD28" s="73">
        <f t="shared" si="6"/>
        <v>523.2987659725833</v>
      </c>
      <c r="AE28" s="74">
        <f t="shared" si="7"/>
        <v>491.1483842723068</v>
      </c>
      <c r="AF28" s="75">
        <f t="shared" si="8"/>
        <v>32.150381700276355</v>
      </c>
      <c r="AG28" s="76">
        <f t="shared" si="9"/>
        <v>523.2987659725833</v>
      </c>
      <c r="AH28" s="77">
        <f t="shared" si="10"/>
        <v>0</v>
      </c>
      <c r="AI28" s="78">
        <f t="shared" si="11"/>
        <v>6.143790849673203</v>
      </c>
    </row>
    <row r="29" spans="1:35" s="65" customFormat="1" ht="19.5" customHeight="1">
      <c r="A29" s="82">
        <v>24</v>
      </c>
      <c r="B29" s="83" t="s">
        <v>37</v>
      </c>
      <c r="C29" s="84">
        <v>11390</v>
      </c>
      <c r="D29" s="85">
        <f>G29+J29+M29+P29+S29+V29</f>
        <v>190.20000000000002</v>
      </c>
      <c r="E29" s="86">
        <f t="shared" si="12"/>
        <v>178.6</v>
      </c>
      <c r="F29" s="86">
        <f t="shared" si="12"/>
        <v>11.599999999999998</v>
      </c>
      <c r="G29" s="87">
        <f>SUM(H29:I29)</f>
        <v>0</v>
      </c>
      <c r="H29" s="88">
        <v>0</v>
      </c>
      <c r="I29" s="88">
        <v>0</v>
      </c>
      <c r="J29" s="87">
        <f t="shared" si="13"/>
        <v>142.5</v>
      </c>
      <c r="K29" s="88">
        <v>132.3</v>
      </c>
      <c r="L29" s="88">
        <v>10.2</v>
      </c>
      <c r="M29" s="87">
        <f t="shared" si="14"/>
        <v>5.3</v>
      </c>
      <c r="N29" s="88">
        <v>5.1</v>
      </c>
      <c r="O29" s="88">
        <v>0.2</v>
      </c>
      <c r="P29" s="87">
        <f>SUM(Q29:R29)</f>
        <v>38</v>
      </c>
      <c r="Q29" s="88">
        <v>37.5</v>
      </c>
      <c r="R29" s="88">
        <v>0.5</v>
      </c>
      <c r="S29" s="87">
        <f>SUM(T29:U29)</f>
        <v>0</v>
      </c>
      <c r="T29" s="88">
        <v>0</v>
      </c>
      <c r="U29" s="88">
        <v>0</v>
      </c>
      <c r="V29" s="87">
        <f t="shared" si="15"/>
        <v>4.4</v>
      </c>
      <c r="W29" s="88">
        <v>3.7</v>
      </c>
      <c r="X29" s="88">
        <v>0.7</v>
      </c>
      <c r="Y29" s="68">
        <v>61.4</v>
      </c>
      <c r="Z29" s="89">
        <f>D29+Y29</f>
        <v>251.60000000000002</v>
      </c>
      <c r="AA29" s="94">
        <f>SUM(AB29:AC29)</f>
        <v>190.20000000000002</v>
      </c>
      <c r="AB29" s="87">
        <f>G29+J29+M29+S29+V29</f>
        <v>152.20000000000002</v>
      </c>
      <c r="AC29" s="95">
        <f>P29</f>
        <v>38</v>
      </c>
      <c r="AD29" s="73">
        <f t="shared" si="6"/>
        <v>596.3878088548853</v>
      </c>
      <c r="AE29" s="74">
        <f t="shared" si="7"/>
        <v>477.235670387558</v>
      </c>
      <c r="AF29" s="75">
        <f t="shared" si="8"/>
        <v>119.15213846732723</v>
      </c>
      <c r="AG29" s="76">
        <f t="shared" si="9"/>
        <v>788.9125799573562</v>
      </c>
      <c r="AH29" s="77">
        <f t="shared" si="10"/>
        <v>192.52477110247085</v>
      </c>
      <c r="AI29" s="78">
        <f t="shared" si="11"/>
        <v>19.978969505783382</v>
      </c>
    </row>
    <row r="30" spans="1:35" s="65" customFormat="1" ht="19.5" customHeight="1">
      <c r="A30" s="82">
        <v>25</v>
      </c>
      <c r="B30" s="83" t="s">
        <v>38</v>
      </c>
      <c r="C30" s="84">
        <v>15046</v>
      </c>
      <c r="D30" s="85">
        <f t="shared" si="12"/>
        <v>256.1</v>
      </c>
      <c r="E30" s="86">
        <f t="shared" si="12"/>
        <v>230.60000000000002</v>
      </c>
      <c r="F30" s="86">
        <f t="shared" si="12"/>
        <v>25.5</v>
      </c>
      <c r="G30" s="87">
        <f t="shared" si="1"/>
        <v>0</v>
      </c>
      <c r="H30" s="88">
        <v>0</v>
      </c>
      <c r="I30" s="88">
        <v>0</v>
      </c>
      <c r="J30" s="87">
        <f t="shared" si="13"/>
        <v>205.60000000000002</v>
      </c>
      <c r="K30" s="88">
        <v>199.3</v>
      </c>
      <c r="L30" s="88">
        <v>6.3</v>
      </c>
      <c r="M30" s="87">
        <f t="shared" si="14"/>
        <v>11.100000000000001</v>
      </c>
      <c r="N30" s="88">
        <v>8.3</v>
      </c>
      <c r="O30" s="88">
        <v>2.8</v>
      </c>
      <c r="P30" s="87">
        <f t="shared" si="16"/>
        <v>26.6</v>
      </c>
      <c r="Q30" s="88">
        <v>23</v>
      </c>
      <c r="R30" s="88">
        <v>3.6</v>
      </c>
      <c r="S30" s="87">
        <f t="shared" si="17"/>
        <v>0</v>
      </c>
      <c r="T30" s="88">
        <v>0</v>
      </c>
      <c r="U30" s="88">
        <v>0</v>
      </c>
      <c r="V30" s="87">
        <f t="shared" si="15"/>
        <v>12.8</v>
      </c>
      <c r="W30" s="88">
        <v>0</v>
      </c>
      <c r="X30" s="20">
        <v>12.8</v>
      </c>
      <c r="Y30" s="68">
        <v>58.7</v>
      </c>
      <c r="Z30" s="89">
        <f t="shared" si="2"/>
        <v>314.8</v>
      </c>
      <c r="AA30" s="70">
        <f t="shared" si="3"/>
        <v>256.1</v>
      </c>
      <c r="AB30" s="71">
        <f t="shared" si="4"/>
        <v>229.50000000000003</v>
      </c>
      <c r="AC30" s="72">
        <f t="shared" si="5"/>
        <v>26.6</v>
      </c>
      <c r="AD30" s="73">
        <f t="shared" si="6"/>
        <v>607.8976851939767</v>
      </c>
      <c r="AE30" s="74">
        <f t="shared" si="7"/>
        <v>544.7579802890184</v>
      </c>
      <c r="AF30" s="75">
        <f t="shared" si="8"/>
        <v>63.13970490495813</v>
      </c>
      <c r="AG30" s="76">
        <f t="shared" si="9"/>
        <v>747.2322971458955</v>
      </c>
      <c r="AH30" s="77">
        <f t="shared" si="10"/>
        <v>139.33461195191887</v>
      </c>
      <c r="AI30" s="78">
        <f t="shared" si="11"/>
        <v>10.386567746973837</v>
      </c>
    </row>
    <row r="31" spans="1:35" s="65" customFormat="1" ht="19.5" customHeight="1">
      <c r="A31" s="82">
        <v>26</v>
      </c>
      <c r="B31" s="83" t="s">
        <v>51</v>
      </c>
      <c r="C31" s="84">
        <v>8822</v>
      </c>
      <c r="D31" s="85">
        <f t="shared" si="12"/>
        <v>130.9</v>
      </c>
      <c r="E31" s="86">
        <f t="shared" si="12"/>
        <v>125</v>
      </c>
      <c r="F31" s="86">
        <f t="shared" si="12"/>
        <v>5.9</v>
      </c>
      <c r="G31" s="87">
        <f t="shared" si="1"/>
        <v>0</v>
      </c>
      <c r="H31" s="88">
        <v>0</v>
      </c>
      <c r="I31" s="88">
        <v>0</v>
      </c>
      <c r="J31" s="87">
        <f t="shared" si="13"/>
        <v>99.30000000000001</v>
      </c>
      <c r="K31" s="88">
        <v>98.4</v>
      </c>
      <c r="L31" s="88">
        <v>0.9</v>
      </c>
      <c r="M31" s="87">
        <f t="shared" si="14"/>
        <v>6.2</v>
      </c>
      <c r="N31" s="88">
        <v>5.7</v>
      </c>
      <c r="O31" s="88">
        <v>0.5</v>
      </c>
      <c r="P31" s="87">
        <f t="shared" si="16"/>
        <v>21.4</v>
      </c>
      <c r="Q31" s="88">
        <v>20.9</v>
      </c>
      <c r="R31" s="88">
        <v>0.5</v>
      </c>
      <c r="S31" s="87">
        <f t="shared" si="17"/>
        <v>0</v>
      </c>
      <c r="T31" s="88">
        <v>0</v>
      </c>
      <c r="U31" s="88">
        <v>0</v>
      </c>
      <c r="V31" s="87">
        <f t="shared" si="15"/>
        <v>4</v>
      </c>
      <c r="W31" s="88">
        <v>0</v>
      </c>
      <c r="X31" s="88">
        <v>4</v>
      </c>
      <c r="Y31" s="68">
        <v>39.5</v>
      </c>
      <c r="Z31" s="89">
        <f t="shared" si="2"/>
        <v>170.4</v>
      </c>
      <c r="AA31" s="96">
        <f t="shared" si="3"/>
        <v>130.9</v>
      </c>
      <c r="AB31" s="71">
        <f t="shared" si="4"/>
        <v>109.50000000000001</v>
      </c>
      <c r="AC31" s="72">
        <f t="shared" si="5"/>
        <v>21.4</v>
      </c>
      <c r="AD31" s="73">
        <f t="shared" si="6"/>
        <v>529.925187032419</v>
      </c>
      <c r="AE31" s="74">
        <f t="shared" si="7"/>
        <v>443.2911228422451</v>
      </c>
      <c r="AF31" s="75">
        <f t="shared" si="8"/>
        <v>86.63406419017392</v>
      </c>
      <c r="AG31" s="76">
        <f t="shared" si="9"/>
        <v>689.8338569161511</v>
      </c>
      <c r="AH31" s="77">
        <f t="shared" si="10"/>
        <v>159.90866988373222</v>
      </c>
      <c r="AI31" s="78">
        <f t="shared" si="11"/>
        <v>16.348357524828113</v>
      </c>
    </row>
    <row r="32" spans="1:35" s="65" customFormat="1" ht="19.5" customHeight="1">
      <c r="A32" s="82">
        <v>27</v>
      </c>
      <c r="B32" s="83" t="s">
        <v>39</v>
      </c>
      <c r="C32" s="84">
        <v>3192</v>
      </c>
      <c r="D32" s="85">
        <f t="shared" si="12"/>
        <v>47.900000000000006</v>
      </c>
      <c r="E32" s="86">
        <f t="shared" si="12"/>
        <v>43.50000000000001</v>
      </c>
      <c r="F32" s="86">
        <f t="shared" si="12"/>
        <v>4.4</v>
      </c>
      <c r="G32" s="87">
        <f>SUM(H32:I32)</f>
        <v>0</v>
      </c>
      <c r="H32" s="88">
        <v>0</v>
      </c>
      <c r="I32" s="88">
        <v>0</v>
      </c>
      <c r="J32" s="87">
        <f t="shared" si="13"/>
        <v>36.6</v>
      </c>
      <c r="K32" s="88">
        <v>35.7</v>
      </c>
      <c r="L32" s="88">
        <v>0.9</v>
      </c>
      <c r="M32" s="87">
        <f t="shared" si="14"/>
        <v>2.6</v>
      </c>
      <c r="N32" s="88">
        <v>1.7</v>
      </c>
      <c r="O32" s="88">
        <v>0.9</v>
      </c>
      <c r="P32" s="87">
        <f>SUM(Q32:R32)</f>
        <v>6.6</v>
      </c>
      <c r="Q32" s="88">
        <v>6.1</v>
      </c>
      <c r="R32" s="88">
        <v>0.5</v>
      </c>
      <c r="S32" s="87">
        <f>SUM(T32:U32)</f>
        <v>0</v>
      </c>
      <c r="T32" s="88">
        <v>0</v>
      </c>
      <c r="U32" s="88">
        <v>0</v>
      </c>
      <c r="V32" s="87">
        <f t="shared" si="15"/>
        <v>2.1</v>
      </c>
      <c r="W32" s="88">
        <v>0</v>
      </c>
      <c r="X32" s="88">
        <v>2.1</v>
      </c>
      <c r="Y32" s="68">
        <v>14.3</v>
      </c>
      <c r="Z32" s="89">
        <f>D32+Y32</f>
        <v>62.2</v>
      </c>
      <c r="AA32" s="70">
        <f>SUM(AB32:AC32)</f>
        <v>47.900000000000006</v>
      </c>
      <c r="AB32" s="71">
        <f>G32+J32+M32+S32+V32</f>
        <v>41.300000000000004</v>
      </c>
      <c r="AC32" s="72">
        <f>P32</f>
        <v>6.6</v>
      </c>
      <c r="AD32" s="73">
        <f t="shared" si="6"/>
        <v>535.9380594343002</v>
      </c>
      <c r="AE32" s="74">
        <f t="shared" si="7"/>
        <v>462.092731829574</v>
      </c>
      <c r="AF32" s="75">
        <f t="shared" si="8"/>
        <v>73.8453276047261</v>
      </c>
      <c r="AG32" s="76">
        <f t="shared" si="9"/>
        <v>695.93626924454</v>
      </c>
      <c r="AH32" s="77">
        <f t="shared" si="10"/>
        <v>159.99820981023987</v>
      </c>
      <c r="AI32" s="78">
        <f t="shared" si="11"/>
        <v>13.778705636743213</v>
      </c>
    </row>
    <row r="33" spans="1:35" s="8" customFormat="1" ht="19.5" customHeight="1">
      <c r="A33" s="93">
        <v>28</v>
      </c>
      <c r="B33" s="83" t="s">
        <v>52</v>
      </c>
      <c r="C33" s="84">
        <v>2556</v>
      </c>
      <c r="D33" s="85">
        <f t="shared" si="12"/>
        <v>52</v>
      </c>
      <c r="E33" s="86">
        <f t="shared" si="12"/>
        <v>50.7</v>
      </c>
      <c r="F33" s="86">
        <f t="shared" si="12"/>
        <v>1.3</v>
      </c>
      <c r="G33" s="87">
        <f t="shared" si="1"/>
        <v>0</v>
      </c>
      <c r="H33" s="88">
        <v>0</v>
      </c>
      <c r="I33" s="88">
        <v>0</v>
      </c>
      <c r="J33" s="87">
        <f t="shared" si="13"/>
        <v>43.4</v>
      </c>
      <c r="K33" s="88">
        <v>42.5</v>
      </c>
      <c r="L33" s="88">
        <v>0.9</v>
      </c>
      <c r="M33" s="87">
        <f t="shared" si="14"/>
        <v>2.5</v>
      </c>
      <c r="N33" s="88">
        <v>2.1</v>
      </c>
      <c r="O33" s="88">
        <v>0.4</v>
      </c>
      <c r="P33" s="87">
        <f t="shared" si="16"/>
        <v>6.1</v>
      </c>
      <c r="Q33" s="88">
        <v>6.1</v>
      </c>
      <c r="R33" s="88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68">
        <v>8.8</v>
      </c>
      <c r="Z33" s="89">
        <f>D33+Y33</f>
        <v>60.8</v>
      </c>
      <c r="AA33" s="70">
        <f>SUM(AB33:AC33)</f>
        <v>52</v>
      </c>
      <c r="AB33" s="71">
        <f t="shared" si="4"/>
        <v>45.9</v>
      </c>
      <c r="AC33" s="72">
        <f t="shared" si="5"/>
        <v>6.1</v>
      </c>
      <c r="AD33" s="73">
        <f t="shared" si="6"/>
        <v>726.5817124972054</v>
      </c>
      <c r="AE33" s="74">
        <f t="shared" si="7"/>
        <v>641.3480885311872</v>
      </c>
      <c r="AF33" s="75">
        <f t="shared" si="8"/>
        <v>85.23362396601831</v>
      </c>
      <c r="AG33" s="76">
        <f t="shared" si="9"/>
        <v>849.5416946121171</v>
      </c>
      <c r="AH33" s="77">
        <f t="shared" si="10"/>
        <v>122.95998211491171</v>
      </c>
      <c r="AI33" s="78">
        <f t="shared" si="11"/>
        <v>11.73076923076923</v>
      </c>
    </row>
    <row r="34" spans="1:35" s="8" customFormat="1" ht="19.5" customHeight="1">
      <c r="A34" s="82">
        <v>29</v>
      </c>
      <c r="B34" s="83" t="s">
        <v>40</v>
      </c>
      <c r="C34" s="84">
        <v>8735</v>
      </c>
      <c r="D34" s="85">
        <f t="shared" si="12"/>
        <v>104.10000000000001</v>
      </c>
      <c r="E34" s="86">
        <f t="shared" si="12"/>
        <v>102.19999999999999</v>
      </c>
      <c r="F34" s="86">
        <f t="shared" si="12"/>
        <v>1.9000000000000001</v>
      </c>
      <c r="G34" s="87">
        <f t="shared" si="1"/>
        <v>0</v>
      </c>
      <c r="H34" s="88">
        <v>0</v>
      </c>
      <c r="I34" s="88">
        <v>0</v>
      </c>
      <c r="J34" s="87">
        <f t="shared" si="13"/>
        <v>82.5</v>
      </c>
      <c r="K34" s="88">
        <v>81.5</v>
      </c>
      <c r="L34" s="88">
        <v>1</v>
      </c>
      <c r="M34" s="87">
        <f t="shared" si="14"/>
        <v>4.2</v>
      </c>
      <c r="N34" s="88">
        <v>3.6</v>
      </c>
      <c r="O34" s="88">
        <v>0.6</v>
      </c>
      <c r="P34" s="87">
        <f t="shared" si="16"/>
        <v>17.1</v>
      </c>
      <c r="Q34" s="88">
        <v>17.1</v>
      </c>
      <c r="R34" s="88">
        <v>0</v>
      </c>
      <c r="S34" s="87">
        <f t="shared" si="17"/>
        <v>0</v>
      </c>
      <c r="T34" s="88">
        <v>0</v>
      </c>
      <c r="U34" s="88">
        <v>0</v>
      </c>
      <c r="V34" s="87">
        <f t="shared" si="15"/>
        <v>0.3</v>
      </c>
      <c r="W34" s="88">
        <v>0</v>
      </c>
      <c r="X34" s="88">
        <v>0.3</v>
      </c>
      <c r="Y34" s="68">
        <v>23.8</v>
      </c>
      <c r="Z34" s="89">
        <f t="shared" si="2"/>
        <v>127.9</v>
      </c>
      <c r="AA34" s="70">
        <f>SUM(AB34:AC34)</f>
        <v>104.1</v>
      </c>
      <c r="AB34" s="71">
        <f t="shared" si="4"/>
        <v>87</v>
      </c>
      <c r="AC34" s="72">
        <f t="shared" si="5"/>
        <v>17.1</v>
      </c>
      <c r="AD34" s="73">
        <f t="shared" si="6"/>
        <v>425.62760650911764</v>
      </c>
      <c r="AE34" s="74">
        <f t="shared" si="7"/>
        <v>355.7118325292338</v>
      </c>
      <c r="AF34" s="75">
        <f t="shared" si="8"/>
        <v>69.9157739798839</v>
      </c>
      <c r="AG34" s="76">
        <f t="shared" si="9"/>
        <v>522.9372802355058</v>
      </c>
      <c r="AH34" s="77">
        <f t="shared" si="10"/>
        <v>97.3096737263881</v>
      </c>
      <c r="AI34" s="78">
        <f t="shared" si="11"/>
        <v>16.426512968299715</v>
      </c>
    </row>
    <row r="35" spans="1:35" s="65" customFormat="1" ht="19.5" customHeight="1">
      <c r="A35" s="82">
        <v>30</v>
      </c>
      <c r="B35" s="83" t="s">
        <v>41</v>
      </c>
      <c r="C35" s="84">
        <v>4164</v>
      </c>
      <c r="D35" s="85">
        <f>G35+J35+M35+P35+S35+V35</f>
        <v>63.9</v>
      </c>
      <c r="E35" s="86">
        <f t="shared" si="12"/>
        <v>60.099999999999994</v>
      </c>
      <c r="F35" s="86">
        <f t="shared" si="12"/>
        <v>3.8000000000000003</v>
      </c>
      <c r="G35" s="87">
        <f>SUM(H35:I35)</f>
        <v>0</v>
      </c>
      <c r="H35" s="88">
        <v>0</v>
      </c>
      <c r="I35" s="88">
        <v>0</v>
      </c>
      <c r="J35" s="87">
        <f t="shared" si="13"/>
        <v>50.9</v>
      </c>
      <c r="K35" s="88">
        <v>47.9</v>
      </c>
      <c r="L35" s="88">
        <v>3</v>
      </c>
      <c r="M35" s="87">
        <f t="shared" si="14"/>
        <v>2.5999999999999996</v>
      </c>
      <c r="N35" s="88">
        <v>1.9</v>
      </c>
      <c r="O35" s="88">
        <v>0.7</v>
      </c>
      <c r="P35" s="87">
        <f>SUM(Q35:R35)</f>
        <v>10.4</v>
      </c>
      <c r="Q35" s="88">
        <v>10.3</v>
      </c>
      <c r="R35" s="88">
        <v>0.1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18.1</v>
      </c>
      <c r="Z35" s="89">
        <f>D35+Y35</f>
        <v>82</v>
      </c>
      <c r="AA35" s="70">
        <f t="shared" si="3"/>
        <v>63.9</v>
      </c>
      <c r="AB35" s="71">
        <f>G35+J35+M35+S35+V35</f>
        <v>53.5</v>
      </c>
      <c r="AC35" s="72">
        <f>P35</f>
        <v>10.4</v>
      </c>
      <c r="AD35" s="73">
        <f t="shared" si="6"/>
        <v>548.0650473445863</v>
      </c>
      <c r="AE35" s="74">
        <f t="shared" si="7"/>
        <v>458.8651022368602</v>
      </c>
      <c r="AF35" s="75">
        <f t="shared" si="8"/>
        <v>89.1999451077261</v>
      </c>
      <c r="AG35" s="76">
        <f t="shared" si="9"/>
        <v>703.3072595032249</v>
      </c>
      <c r="AH35" s="77">
        <f t="shared" si="10"/>
        <v>155.2422121586387</v>
      </c>
      <c r="AI35" s="78">
        <f t="shared" si="11"/>
        <v>16.275430359937403</v>
      </c>
    </row>
    <row r="36" spans="1:36" s="8" customFormat="1" ht="19.5" customHeight="1">
      <c r="A36" s="82">
        <v>31</v>
      </c>
      <c r="B36" s="83" t="s">
        <v>60</v>
      </c>
      <c r="C36" s="84">
        <v>5580</v>
      </c>
      <c r="D36" s="85">
        <f t="shared" si="12"/>
        <v>72.20000000000002</v>
      </c>
      <c r="E36" s="86">
        <f t="shared" si="12"/>
        <v>71.89999999999999</v>
      </c>
      <c r="F36" s="86">
        <f t="shared" si="12"/>
        <v>0.30000000000000004</v>
      </c>
      <c r="G36" s="87">
        <f t="shared" si="1"/>
        <v>0</v>
      </c>
      <c r="H36" s="88">
        <v>0</v>
      </c>
      <c r="I36" s="88">
        <v>0</v>
      </c>
      <c r="J36" s="87">
        <f t="shared" si="13"/>
        <v>57.7</v>
      </c>
      <c r="K36" s="88">
        <v>57.5</v>
      </c>
      <c r="L36" s="88">
        <v>0.2</v>
      </c>
      <c r="M36" s="87">
        <f t="shared" si="14"/>
        <v>2.6</v>
      </c>
      <c r="N36" s="88">
        <v>2.6</v>
      </c>
      <c r="O36" s="88">
        <v>0</v>
      </c>
      <c r="P36" s="87">
        <f t="shared" si="16"/>
        <v>8</v>
      </c>
      <c r="Q36" s="88">
        <v>8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3.9</v>
      </c>
      <c r="W36" s="88">
        <v>3.8</v>
      </c>
      <c r="X36" s="88">
        <v>0.1</v>
      </c>
      <c r="Y36" s="68">
        <v>9.9</v>
      </c>
      <c r="Z36" s="89">
        <f t="shared" si="2"/>
        <v>82.10000000000002</v>
      </c>
      <c r="AA36" s="70">
        <f t="shared" si="3"/>
        <v>72.2</v>
      </c>
      <c r="AB36" s="71">
        <f t="shared" si="4"/>
        <v>64.2</v>
      </c>
      <c r="AC36" s="72">
        <f t="shared" si="5"/>
        <v>8</v>
      </c>
      <c r="AD36" s="73">
        <f t="shared" si="6"/>
        <v>462.1095750128008</v>
      </c>
      <c r="AE36" s="74">
        <f t="shared" si="7"/>
        <v>410.9062980030722</v>
      </c>
      <c r="AF36" s="75">
        <f t="shared" si="8"/>
        <v>51.20327700972862</v>
      </c>
      <c r="AG36" s="76">
        <f t="shared" si="9"/>
        <v>525.4736303123401</v>
      </c>
      <c r="AH36" s="77">
        <f t="shared" si="10"/>
        <v>63.36405529953917</v>
      </c>
      <c r="AI36" s="78">
        <f t="shared" si="11"/>
        <v>11.080332409972298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15995</v>
      </c>
      <c r="D37" s="85">
        <f t="shared" si="12"/>
        <v>218.9</v>
      </c>
      <c r="E37" s="86">
        <f t="shared" si="12"/>
        <v>195.8</v>
      </c>
      <c r="F37" s="86">
        <f t="shared" si="12"/>
        <v>23.1</v>
      </c>
      <c r="G37" s="87">
        <f t="shared" si="1"/>
        <v>0</v>
      </c>
      <c r="H37" s="88">
        <v>0</v>
      </c>
      <c r="I37" s="88">
        <v>0</v>
      </c>
      <c r="J37" s="87">
        <f t="shared" si="13"/>
        <v>175.20000000000002</v>
      </c>
      <c r="K37" s="88">
        <v>159.4</v>
      </c>
      <c r="L37" s="88">
        <v>15.8</v>
      </c>
      <c r="M37" s="87">
        <f t="shared" si="14"/>
        <v>13.600000000000001</v>
      </c>
      <c r="N37" s="88">
        <v>8.9</v>
      </c>
      <c r="O37" s="88">
        <v>4.7</v>
      </c>
      <c r="P37" s="87">
        <f t="shared" si="16"/>
        <v>30.1</v>
      </c>
      <c r="Q37" s="88">
        <v>27.5</v>
      </c>
      <c r="R37" s="88">
        <v>2.6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47.2</v>
      </c>
      <c r="Z37" s="89">
        <f t="shared" si="2"/>
        <v>266.1</v>
      </c>
      <c r="AA37" s="70">
        <f t="shared" si="3"/>
        <v>218.9</v>
      </c>
      <c r="AB37" s="71">
        <f t="shared" si="4"/>
        <v>188.8</v>
      </c>
      <c r="AC37" s="72">
        <f t="shared" si="5"/>
        <v>30.1</v>
      </c>
      <c r="AD37" s="73">
        <f t="shared" si="6"/>
        <v>488.7688116822222</v>
      </c>
      <c r="AE37" s="74">
        <f t="shared" si="7"/>
        <v>421.5603090251418</v>
      </c>
      <c r="AF37" s="75">
        <f t="shared" si="8"/>
        <v>67.20850265708034</v>
      </c>
      <c r="AG37" s="76">
        <f t="shared" si="9"/>
        <v>594.1588889385076</v>
      </c>
      <c r="AH37" s="77">
        <f t="shared" si="10"/>
        <v>105.39007725628545</v>
      </c>
      <c r="AI37" s="78">
        <f t="shared" si="11"/>
        <v>13.750571037003198</v>
      </c>
    </row>
    <row r="38" spans="1:35" s="8" customFormat="1" ht="19.5" customHeight="1" thickBot="1">
      <c r="A38" s="98">
        <v>33</v>
      </c>
      <c r="B38" s="99" t="s">
        <v>43</v>
      </c>
      <c r="C38" s="100">
        <v>11857</v>
      </c>
      <c r="D38" s="101">
        <f t="shared" si="12"/>
        <v>155</v>
      </c>
      <c r="E38" s="102">
        <f t="shared" si="12"/>
        <v>152.5</v>
      </c>
      <c r="F38" s="102">
        <f t="shared" si="12"/>
        <v>2.5</v>
      </c>
      <c r="G38" s="103">
        <f t="shared" si="1"/>
        <v>0</v>
      </c>
      <c r="H38" s="104">
        <v>0</v>
      </c>
      <c r="I38" s="104">
        <v>0</v>
      </c>
      <c r="J38" s="103">
        <f t="shared" si="13"/>
        <v>106.7</v>
      </c>
      <c r="K38" s="104">
        <v>105.5</v>
      </c>
      <c r="L38" s="104">
        <v>1.2</v>
      </c>
      <c r="M38" s="103">
        <f t="shared" si="14"/>
        <v>5.1</v>
      </c>
      <c r="N38" s="104">
        <v>5.1</v>
      </c>
      <c r="O38" s="104">
        <v>0</v>
      </c>
      <c r="P38" s="103">
        <f t="shared" si="16"/>
        <v>38.400000000000006</v>
      </c>
      <c r="Q38" s="104">
        <v>38.2</v>
      </c>
      <c r="R38" s="104">
        <v>0.2</v>
      </c>
      <c r="S38" s="103">
        <f t="shared" si="17"/>
        <v>0</v>
      </c>
      <c r="T38" s="104">
        <v>0</v>
      </c>
      <c r="U38" s="104">
        <v>0</v>
      </c>
      <c r="V38" s="103">
        <f t="shared" si="15"/>
        <v>4.800000000000001</v>
      </c>
      <c r="W38" s="104">
        <v>3.7</v>
      </c>
      <c r="X38" s="104">
        <v>1.1</v>
      </c>
      <c r="Y38" s="105">
        <v>70.6</v>
      </c>
      <c r="Z38" s="106">
        <f t="shared" si="2"/>
        <v>225.6</v>
      </c>
      <c r="AA38" s="107">
        <f t="shared" si="3"/>
        <v>155</v>
      </c>
      <c r="AB38" s="108">
        <f t="shared" si="4"/>
        <v>116.6</v>
      </c>
      <c r="AC38" s="109">
        <f t="shared" si="5"/>
        <v>38.400000000000006</v>
      </c>
      <c r="AD38" s="110">
        <f t="shared" si="6"/>
        <v>466.87309485656453</v>
      </c>
      <c r="AE38" s="111">
        <f t="shared" si="7"/>
        <v>351.2090507114544</v>
      </c>
      <c r="AF38" s="112">
        <f t="shared" si="8"/>
        <v>115.6640441451102</v>
      </c>
      <c r="AG38" s="113">
        <f t="shared" si="9"/>
        <v>679.5262593525224</v>
      </c>
      <c r="AH38" s="114">
        <f t="shared" si="10"/>
        <v>212.65316449595778</v>
      </c>
      <c r="AI38" s="117">
        <f t="shared" si="11"/>
        <v>24.7741935483871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73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1214184</v>
      </c>
      <c r="D5" s="35">
        <f>SUM(E5:F5)</f>
        <v>23378.399999999994</v>
      </c>
      <c r="E5" s="36">
        <f>SUM(E6:E38)</f>
        <v>21111.999999999996</v>
      </c>
      <c r="F5" s="36">
        <f>SUM(F6:F38)</f>
        <v>2266.3999999999996</v>
      </c>
      <c r="G5" s="37">
        <f>SUM(H5:I5)</f>
        <v>483.6</v>
      </c>
      <c r="H5" s="37">
        <f aca="true" t="shared" si="0" ref="H5:AC5">SUM(H6:H38)</f>
        <v>483.6</v>
      </c>
      <c r="I5" s="37">
        <f t="shared" si="0"/>
        <v>0</v>
      </c>
      <c r="J5" s="37">
        <f>SUM(K5:L5)</f>
        <v>17516.6</v>
      </c>
      <c r="K5" s="37">
        <f t="shared" si="0"/>
        <v>16121.099999999997</v>
      </c>
      <c r="L5" s="37">
        <f t="shared" si="0"/>
        <v>1395.5000000000002</v>
      </c>
      <c r="M5" s="37">
        <f>SUM(N5:O5)</f>
        <v>1207.1999999999998</v>
      </c>
      <c r="N5" s="37">
        <f t="shared" si="0"/>
        <v>893.2999999999997</v>
      </c>
      <c r="O5" s="37">
        <f t="shared" si="0"/>
        <v>313.90000000000003</v>
      </c>
      <c r="P5" s="37">
        <f>SUM(Q5:R5)</f>
        <v>3447.9999999999995</v>
      </c>
      <c r="Q5" s="37">
        <f t="shared" si="0"/>
        <v>3322.2999999999997</v>
      </c>
      <c r="R5" s="37">
        <f t="shared" si="0"/>
        <v>125.69999999999999</v>
      </c>
      <c r="S5" s="37">
        <f>SUM(T5:U5)</f>
        <v>1.5</v>
      </c>
      <c r="T5" s="37">
        <f t="shared" si="0"/>
        <v>1.4</v>
      </c>
      <c r="U5" s="37">
        <f t="shared" si="0"/>
        <v>0.1</v>
      </c>
      <c r="V5" s="37">
        <f>SUM(W5:X5)</f>
        <v>721.5</v>
      </c>
      <c r="W5" s="37">
        <f t="shared" si="0"/>
        <v>290.29999999999995</v>
      </c>
      <c r="X5" s="37">
        <f t="shared" si="0"/>
        <v>431.20000000000005</v>
      </c>
      <c r="Y5" s="38">
        <f t="shared" si="0"/>
        <v>10896.9</v>
      </c>
      <c r="Z5" s="39">
        <f t="shared" si="0"/>
        <v>34275.299999999996</v>
      </c>
      <c r="AA5" s="40">
        <f t="shared" si="0"/>
        <v>23378.400000000005</v>
      </c>
      <c r="AB5" s="41">
        <f t="shared" si="0"/>
        <v>19930.40000000001</v>
      </c>
      <c r="AC5" s="42">
        <f t="shared" si="0"/>
        <v>3447.9999999999995</v>
      </c>
      <c r="AD5" s="43">
        <f>AA5/C5/31*1000000</f>
        <v>621.1100916202744</v>
      </c>
      <c r="AE5" s="44">
        <f>AB5/C5/31*1000000</f>
        <v>529.5046953610477</v>
      </c>
      <c r="AF5" s="45">
        <f>AC5/C5/31*1000000</f>
        <v>91.60539625922668</v>
      </c>
      <c r="AG5" s="46">
        <f>Z5/C5/31*1000000</f>
        <v>910.6155563816334</v>
      </c>
      <c r="AH5" s="47">
        <f>Y5/C5/31*1000000</f>
        <v>289.50546476135946</v>
      </c>
      <c r="AI5" s="48">
        <f>AC5*100/AA5</f>
        <v>14.748656879854902</v>
      </c>
    </row>
    <row r="6" spans="1:35" s="8" customFormat="1" ht="19.5" customHeight="1" thickTop="1">
      <c r="A6" s="14">
        <v>1</v>
      </c>
      <c r="B6" s="15" t="s">
        <v>19</v>
      </c>
      <c r="C6" s="49">
        <v>285859</v>
      </c>
      <c r="D6" s="50">
        <f>G6+J6+M6+P6+S6+V6</f>
        <v>5145.8</v>
      </c>
      <c r="E6" s="51">
        <f>H6+K6+N6+Q6+T6+W6</f>
        <v>5048.3</v>
      </c>
      <c r="F6" s="51">
        <f>I6+L6+O6+R6+U6+X6</f>
        <v>97.5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3794.5</v>
      </c>
      <c r="K6" s="16">
        <v>3729.5</v>
      </c>
      <c r="L6" s="16">
        <v>65</v>
      </c>
      <c r="M6" s="52">
        <f>SUM(N6:O6)</f>
        <v>310.70000000000005</v>
      </c>
      <c r="N6" s="16">
        <v>306.1</v>
      </c>
      <c r="O6" s="16">
        <v>4.6</v>
      </c>
      <c r="P6" s="52">
        <f>SUM(Q6:R6)</f>
        <v>921.8</v>
      </c>
      <c r="Q6" s="16">
        <v>919.4</v>
      </c>
      <c r="R6" s="16">
        <v>2.4</v>
      </c>
      <c r="S6" s="52">
        <f>SUM(T6:U6)</f>
        <v>0</v>
      </c>
      <c r="T6" s="16">
        <v>0</v>
      </c>
      <c r="U6" s="16">
        <v>0</v>
      </c>
      <c r="V6" s="52">
        <f>SUM(W6:X6)</f>
        <v>118.8</v>
      </c>
      <c r="W6" s="16">
        <v>93.3</v>
      </c>
      <c r="X6" s="16">
        <v>25.5</v>
      </c>
      <c r="Y6" s="53">
        <v>3307.7</v>
      </c>
      <c r="Z6" s="54">
        <f aca="true" t="shared" si="2" ref="Z6:Z38">D6+Y6</f>
        <v>8453.5</v>
      </c>
      <c r="AA6" s="55">
        <f aca="true" t="shared" si="3" ref="AA6:AA38">SUM(AB6:AC6)</f>
        <v>5145.8</v>
      </c>
      <c r="AB6" s="56">
        <f aca="true" t="shared" si="4" ref="AB6:AB38">G6+J6+M6+S6+V6</f>
        <v>4224</v>
      </c>
      <c r="AC6" s="57">
        <f aca="true" t="shared" si="5" ref="AC6:AC38">P6</f>
        <v>921.8</v>
      </c>
      <c r="AD6" s="58">
        <f aca="true" t="shared" si="6" ref="AD6:AD38">AA6/C6/31*1000000</f>
        <v>580.6833032617367</v>
      </c>
      <c r="AE6" s="59">
        <f aca="true" t="shared" si="7" ref="AE6:AE38">AB6/C6/31*1000000</f>
        <v>476.66179660647043</v>
      </c>
      <c r="AF6" s="60">
        <f aca="true" t="shared" si="8" ref="AF6:AF38">AC6/C6/31*1000000</f>
        <v>104.0215066552662</v>
      </c>
      <c r="AG6" s="61">
        <f aca="true" t="shared" si="9" ref="AG6:AG38">Z6/C6/31*1000000</f>
        <v>953.9442465939388</v>
      </c>
      <c r="AH6" s="62">
        <f aca="true" t="shared" si="10" ref="AH6:AH38">Y6/C6/31*1000000</f>
        <v>373.2609433322022</v>
      </c>
      <c r="AI6" s="63">
        <f aca="true" t="shared" si="11" ref="AI6:AI38">AC6*100/AA6</f>
        <v>17.91363830696879</v>
      </c>
    </row>
    <row r="7" spans="1:35" s="65" customFormat="1" ht="19.5" customHeight="1">
      <c r="A7" s="13">
        <v>2</v>
      </c>
      <c r="B7" s="17" t="s">
        <v>20</v>
      </c>
      <c r="C7" s="64">
        <v>49961</v>
      </c>
      <c r="D7" s="50">
        <f aca="true" t="shared" si="12" ref="D7:F38">G7+J7+M7+P7+S7+V7</f>
        <v>1146.1999999999998</v>
      </c>
      <c r="E7" s="51">
        <f t="shared" si="12"/>
        <v>898.8999999999999</v>
      </c>
      <c r="F7" s="51">
        <f t="shared" si="12"/>
        <v>247.29999999999998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859.0999999999999</v>
      </c>
      <c r="K7" s="16">
        <v>760.3</v>
      </c>
      <c r="L7" s="16">
        <v>98.8</v>
      </c>
      <c r="M7" s="52">
        <f aca="true" t="shared" si="14" ref="M7:M38">SUM(N7:O7)</f>
        <v>56.1</v>
      </c>
      <c r="N7" s="16">
        <v>29.8</v>
      </c>
      <c r="O7" s="16">
        <v>26.3</v>
      </c>
      <c r="P7" s="52">
        <f>SUM(Q7:R7)</f>
        <v>144.9</v>
      </c>
      <c r="Q7" s="16">
        <v>108.8</v>
      </c>
      <c r="R7" s="16">
        <v>36.1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86.1</v>
      </c>
      <c r="W7" s="16">
        <v>0</v>
      </c>
      <c r="X7" s="16">
        <v>86.1</v>
      </c>
      <c r="Y7" s="53">
        <v>474.6</v>
      </c>
      <c r="Z7" s="54">
        <f>D7+Y7</f>
        <v>1620.7999999999997</v>
      </c>
      <c r="AA7" s="55">
        <f>SUM(AB7:AC7)</f>
        <v>1146.2</v>
      </c>
      <c r="AB7" s="56">
        <f>G7+J7+M7+S7+V7</f>
        <v>1001.3</v>
      </c>
      <c r="AC7" s="57">
        <f>P7</f>
        <v>144.9</v>
      </c>
      <c r="AD7" s="58">
        <f t="shared" si="6"/>
        <v>740.0611186402814</v>
      </c>
      <c r="AE7" s="59">
        <f t="shared" si="7"/>
        <v>646.5042733331999</v>
      </c>
      <c r="AF7" s="60">
        <f t="shared" si="8"/>
        <v>93.55684530708146</v>
      </c>
      <c r="AG7" s="61">
        <f t="shared" si="9"/>
        <v>1046.4936844286929</v>
      </c>
      <c r="AH7" s="62">
        <f t="shared" si="10"/>
        <v>306.43256578841175</v>
      </c>
      <c r="AI7" s="63">
        <f t="shared" si="11"/>
        <v>12.641772814517536</v>
      </c>
    </row>
    <row r="8" spans="1:35" s="65" customFormat="1" ht="19.5" customHeight="1">
      <c r="A8" s="13">
        <v>3</v>
      </c>
      <c r="B8" s="18" t="s">
        <v>21</v>
      </c>
      <c r="C8" s="64">
        <v>34796</v>
      </c>
      <c r="D8" s="50">
        <f t="shared" si="12"/>
        <v>749.6999999999999</v>
      </c>
      <c r="E8" s="51">
        <f t="shared" si="12"/>
        <v>631.9999999999999</v>
      </c>
      <c r="F8" s="51">
        <f t="shared" si="12"/>
        <v>117.7</v>
      </c>
      <c r="G8" s="52">
        <f>SUM(H8:I8)</f>
        <v>0</v>
      </c>
      <c r="H8" s="16">
        <v>0</v>
      </c>
      <c r="I8" s="16">
        <v>0</v>
      </c>
      <c r="J8" s="52">
        <f t="shared" si="13"/>
        <v>636.6999999999999</v>
      </c>
      <c r="K8" s="16">
        <v>553.9</v>
      </c>
      <c r="L8" s="16">
        <v>82.8</v>
      </c>
      <c r="M8" s="52">
        <f t="shared" si="14"/>
        <v>77</v>
      </c>
      <c r="N8" s="16">
        <v>48.8</v>
      </c>
      <c r="O8" s="16">
        <v>28.2</v>
      </c>
      <c r="P8" s="52">
        <f>SUM(Q8:R8)</f>
        <v>36</v>
      </c>
      <c r="Q8" s="16">
        <v>29.3</v>
      </c>
      <c r="R8" s="16">
        <v>6.7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80.4</v>
      </c>
      <c r="Z8" s="54">
        <f>D8+Y8</f>
        <v>830.0999999999999</v>
      </c>
      <c r="AA8" s="55">
        <f>SUM(AB8:AC8)</f>
        <v>749.6999999999999</v>
      </c>
      <c r="AB8" s="56">
        <f>G8+J8+M8+S8+V8</f>
        <v>713.6999999999999</v>
      </c>
      <c r="AC8" s="57">
        <f>P8</f>
        <v>36</v>
      </c>
      <c r="AD8" s="58">
        <f t="shared" si="6"/>
        <v>695.0187081199545</v>
      </c>
      <c r="AE8" s="59">
        <f t="shared" si="7"/>
        <v>661.644460431121</v>
      </c>
      <c r="AF8" s="60">
        <f t="shared" si="8"/>
        <v>33.37424768883335</v>
      </c>
      <c r="AG8" s="61">
        <f t="shared" si="9"/>
        <v>769.5545279583489</v>
      </c>
      <c r="AH8" s="62">
        <f t="shared" si="10"/>
        <v>74.53581983839449</v>
      </c>
      <c r="AI8" s="63">
        <f t="shared" si="11"/>
        <v>4.8019207683073235</v>
      </c>
    </row>
    <row r="9" spans="1:35" s="8" customFormat="1" ht="19.5" customHeight="1">
      <c r="A9" s="19">
        <v>4</v>
      </c>
      <c r="B9" s="18" t="s">
        <v>22</v>
      </c>
      <c r="C9" s="64">
        <v>93962</v>
      </c>
      <c r="D9" s="66">
        <f t="shared" si="12"/>
        <v>1504.2000000000003</v>
      </c>
      <c r="E9" s="51">
        <f t="shared" si="12"/>
        <v>1455.9</v>
      </c>
      <c r="F9" s="51">
        <f t="shared" si="12"/>
        <v>48.3</v>
      </c>
      <c r="G9" s="67">
        <f t="shared" si="1"/>
        <v>0</v>
      </c>
      <c r="H9" s="20">
        <v>0</v>
      </c>
      <c r="I9" s="20">
        <v>0</v>
      </c>
      <c r="J9" s="67">
        <f t="shared" si="13"/>
        <v>1256.5</v>
      </c>
      <c r="K9" s="16">
        <v>1226.1</v>
      </c>
      <c r="L9" s="16">
        <v>30.4</v>
      </c>
      <c r="M9" s="67">
        <f t="shared" si="14"/>
        <v>84.4</v>
      </c>
      <c r="N9" s="16">
        <v>73.9</v>
      </c>
      <c r="O9" s="16">
        <v>10.5</v>
      </c>
      <c r="P9" s="67">
        <f aca="true" t="shared" si="16" ref="P9:P38">SUM(Q9:R9)</f>
        <v>155.9</v>
      </c>
      <c r="Q9" s="16">
        <v>155.9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7.4</v>
      </c>
      <c r="W9" s="16">
        <v>0</v>
      </c>
      <c r="X9" s="16">
        <v>7.4</v>
      </c>
      <c r="Y9" s="68">
        <v>912.4</v>
      </c>
      <c r="Z9" s="69">
        <f t="shared" si="2"/>
        <v>2416.6000000000004</v>
      </c>
      <c r="AA9" s="70">
        <f t="shared" si="3"/>
        <v>1504.2000000000003</v>
      </c>
      <c r="AB9" s="71">
        <f t="shared" si="4"/>
        <v>1348.3000000000002</v>
      </c>
      <c r="AC9" s="72">
        <f t="shared" si="5"/>
        <v>155.9</v>
      </c>
      <c r="AD9" s="73">
        <f t="shared" si="6"/>
        <v>516.4064264826344</v>
      </c>
      <c r="AE9" s="74">
        <f t="shared" si="7"/>
        <v>462.8844467667438</v>
      </c>
      <c r="AF9" s="75">
        <f t="shared" si="8"/>
        <v>53.52197971589064</v>
      </c>
      <c r="AG9" s="76">
        <f t="shared" si="9"/>
        <v>829.6421820488861</v>
      </c>
      <c r="AH9" s="77">
        <f t="shared" si="10"/>
        <v>313.23575556625156</v>
      </c>
      <c r="AI9" s="78">
        <f t="shared" si="11"/>
        <v>10.364313256215928</v>
      </c>
    </row>
    <row r="10" spans="1:35" s="8" customFormat="1" ht="19.5" customHeight="1">
      <c r="A10" s="19">
        <v>5</v>
      </c>
      <c r="B10" s="18" t="s">
        <v>55</v>
      </c>
      <c r="C10" s="64">
        <v>92339</v>
      </c>
      <c r="D10" s="66">
        <f t="shared" si="12"/>
        <v>1547.3000000000002</v>
      </c>
      <c r="E10" s="51">
        <f t="shared" si="12"/>
        <v>1455.7</v>
      </c>
      <c r="F10" s="51">
        <f t="shared" si="12"/>
        <v>91.6</v>
      </c>
      <c r="G10" s="67">
        <f t="shared" si="1"/>
        <v>0</v>
      </c>
      <c r="H10" s="20">
        <v>0</v>
      </c>
      <c r="I10" s="20">
        <v>0</v>
      </c>
      <c r="J10" s="67">
        <f t="shared" si="13"/>
        <v>1133.6000000000001</v>
      </c>
      <c r="K10" s="20">
        <v>1070.4</v>
      </c>
      <c r="L10" s="20">
        <v>63.2</v>
      </c>
      <c r="M10" s="67">
        <f t="shared" si="14"/>
        <v>82.19999999999999</v>
      </c>
      <c r="N10" s="20">
        <v>53.8</v>
      </c>
      <c r="O10" s="20">
        <v>28.4</v>
      </c>
      <c r="P10" s="67">
        <f t="shared" si="16"/>
        <v>331.5</v>
      </c>
      <c r="Q10" s="20">
        <v>331.5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741.2</v>
      </c>
      <c r="Z10" s="69">
        <f t="shared" si="2"/>
        <v>2288.5</v>
      </c>
      <c r="AA10" s="70">
        <f t="shared" si="3"/>
        <v>1547.3000000000002</v>
      </c>
      <c r="AB10" s="71">
        <f t="shared" si="4"/>
        <v>1215.8000000000002</v>
      </c>
      <c r="AC10" s="72">
        <f t="shared" si="5"/>
        <v>331.5</v>
      </c>
      <c r="AD10" s="73">
        <f t="shared" si="6"/>
        <v>540.5397852024222</v>
      </c>
      <c r="AE10" s="74">
        <f t="shared" si="7"/>
        <v>424.73228905131833</v>
      </c>
      <c r="AF10" s="75">
        <f t="shared" si="8"/>
        <v>115.8074961511038</v>
      </c>
      <c r="AG10" s="76">
        <f t="shared" si="9"/>
        <v>799.4734689043772</v>
      </c>
      <c r="AH10" s="77">
        <f t="shared" si="10"/>
        <v>258.9336837019552</v>
      </c>
      <c r="AI10" s="78">
        <f t="shared" si="11"/>
        <v>21.424416725909648</v>
      </c>
    </row>
    <row r="11" spans="1:36" s="8" customFormat="1" ht="19.5" customHeight="1">
      <c r="A11" s="19">
        <v>6</v>
      </c>
      <c r="B11" s="18" t="s">
        <v>24</v>
      </c>
      <c r="C11" s="64">
        <v>33713</v>
      </c>
      <c r="D11" s="66">
        <f>G11+J11+M11+P11+S11+V11</f>
        <v>805.6</v>
      </c>
      <c r="E11" s="51">
        <f t="shared" si="12"/>
        <v>585.4</v>
      </c>
      <c r="F11" s="51">
        <f t="shared" si="12"/>
        <v>220.20000000000002</v>
      </c>
      <c r="G11" s="67">
        <f>SUM(H11:I11)</f>
        <v>0</v>
      </c>
      <c r="H11" s="20">
        <v>0</v>
      </c>
      <c r="I11" s="20">
        <v>0</v>
      </c>
      <c r="J11" s="67">
        <f t="shared" si="13"/>
        <v>641.2</v>
      </c>
      <c r="K11" s="20">
        <v>480.2</v>
      </c>
      <c r="L11" s="20">
        <v>161</v>
      </c>
      <c r="M11" s="67">
        <f t="shared" si="14"/>
        <v>67</v>
      </c>
      <c r="N11" s="20">
        <v>18.2</v>
      </c>
      <c r="O11" s="20">
        <v>48.8</v>
      </c>
      <c r="P11" s="67">
        <f t="shared" si="16"/>
        <v>97.4</v>
      </c>
      <c r="Q11" s="20">
        <v>87</v>
      </c>
      <c r="R11" s="20">
        <v>10.4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321.8</v>
      </c>
      <c r="Z11" s="69">
        <f t="shared" si="2"/>
        <v>1127.4</v>
      </c>
      <c r="AA11" s="70">
        <f t="shared" si="3"/>
        <v>805.6</v>
      </c>
      <c r="AB11" s="71">
        <f t="shared" si="4"/>
        <v>708.2</v>
      </c>
      <c r="AC11" s="72">
        <f t="shared" si="5"/>
        <v>97.4</v>
      </c>
      <c r="AD11" s="73">
        <f t="shared" si="6"/>
        <v>770.8331140567007</v>
      </c>
      <c r="AE11" s="74">
        <f t="shared" si="7"/>
        <v>677.6365583105206</v>
      </c>
      <c r="AF11" s="75">
        <f t="shared" si="8"/>
        <v>93.19655574618005</v>
      </c>
      <c r="AG11" s="76">
        <f t="shared" si="9"/>
        <v>1078.7453485445935</v>
      </c>
      <c r="AH11" s="77">
        <f t="shared" si="10"/>
        <v>307.91223448789265</v>
      </c>
      <c r="AI11" s="78">
        <f t="shared" si="11"/>
        <v>12.090367428003972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25896</v>
      </c>
      <c r="D12" s="66">
        <f>G12+J12+M12+P12+S12+V12</f>
        <v>490</v>
      </c>
      <c r="E12" s="51">
        <f t="shared" si="12"/>
        <v>461.09999999999997</v>
      </c>
      <c r="F12" s="51">
        <f t="shared" si="12"/>
        <v>28.900000000000002</v>
      </c>
      <c r="G12" s="67">
        <f>SUM(H12:I12)</f>
        <v>0</v>
      </c>
      <c r="H12" s="20">
        <v>0</v>
      </c>
      <c r="I12" s="20">
        <v>0</v>
      </c>
      <c r="J12" s="67">
        <f t="shared" si="13"/>
        <v>355.4</v>
      </c>
      <c r="K12" s="20">
        <v>343</v>
      </c>
      <c r="L12" s="20">
        <v>12.4</v>
      </c>
      <c r="M12" s="67">
        <f t="shared" si="14"/>
        <v>25.8</v>
      </c>
      <c r="N12" s="20">
        <v>21.8</v>
      </c>
      <c r="O12" s="20">
        <v>4</v>
      </c>
      <c r="P12" s="67">
        <f>SUM(Q12:R12)</f>
        <v>99.3</v>
      </c>
      <c r="Q12" s="20">
        <v>89.2</v>
      </c>
      <c r="R12" s="20">
        <v>10.1</v>
      </c>
      <c r="S12" s="67">
        <f t="shared" si="17"/>
        <v>0.5</v>
      </c>
      <c r="T12" s="20">
        <v>0.4</v>
      </c>
      <c r="U12" s="20">
        <v>0.1</v>
      </c>
      <c r="V12" s="67">
        <f t="shared" si="15"/>
        <v>9</v>
      </c>
      <c r="W12" s="20">
        <v>6.7</v>
      </c>
      <c r="X12" s="20">
        <v>2.3</v>
      </c>
      <c r="Y12" s="68">
        <v>184</v>
      </c>
      <c r="Z12" s="69">
        <f>D12+Y12</f>
        <v>674</v>
      </c>
      <c r="AA12" s="70">
        <f>SUM(AB12:AC12)</f>
        <v>490</v>
      </c>
      <c r="AB12" s="71">
        <f>G12+J12+M12+S12+V12</f>
        <v>390.7</v>
      </c>
      <c r="AC12" s="72">
        <f>P12</f>
        <v>99.3</v>
      </c>
      <c r="AD12" s="73">
        <f t="shared" si="6"/>
        <v>610.3819745483174</v>
      </c>
      <c r="AE12" s="74">
        <f t="shared" si="7"/>
        <v>486.68619888985216</v>
      </c>
      <c r="AF12" s="75">
        <f t="shared" si="8"/>
        <v>123.69577565846514</v>
      </c>
      <c r="AG12" s="76">
        <f t="shared" si="9"/>
        <v>839.5866343787059</v>
      </c>
      <c r="AH12" s="77">
        <f t="shared" si="10"/>
        <v>229.20465983038855</v>
      </c>
      <c r="AI12" s="78">
        <f t="shared" si="11"/>
        <v>20.26530612244898</v>
      </c>
    </row>
    <row r="13" spans="1:35" s="8" customFormat="1" ht="19.5" customHeight="1">
      <c r="A13" s="19">
        <v>8</v>
      </c>
      <c r="B13" s="18" t="s">
        <v>48</v>
      </c>
      <c r="C13" s="64">
        <v>112639</v>
      </c>
      <c r="D13" s="66">
        <f t="shared" si="12"/>
        <v>2172.7</v>
      </c>
      <c r="E13" s="51">
        <f t="shared" si="12"/>
        <v>1948.8999999999999</v>
      </c>
      <c r="F13" s="51">
        <f t="shared" si="12"/>
        <v>223.8</v>
      </c>
      <c r="G13" s="67">
        <f t="shared" si="1"/>
        <v>0</v>
      </c>
      <c r="H13" s="20">
        <v>0</v>
      </c>
      <c r="I13" s="20">
        <v>0</v>
      </c>
      <c r="J13" s="67">
        <f t="shared" si="13"/>
        <v>1746.8999999999999</v>
      </c>
      <c r="K13" s="20">
        <v>1597.8</v>
      </c>
      <c r="L13" s="20">
        <v>149.1</v>
      </c>
      <c r="M13" s="67">
        <f t="shared" si="14"/>
        <v>141.6</v>
      </c>
      <c r="N13" s="20">
        <v>114.1</v>
      </c>
      <c r="O13" s="20">
        <v>27.5</v>
      </c>
      <c r="P13" s="67">
        <f t="shared" si="16"/>
        <v>237</v>
      </c>
      <c r="Q13" s="20">
        <v>237</v>
      </c>
      <c r="R13" s="20">
        <v>0</v>
      </c>
      <c r="S13" s="67">
        <f t="shared" si="17"/>
        <v>0</v>
      </c>
      <c r="T13" s="20">
        <v>0</v>
      </c>
      <c r="U13" s="20">
        <v>0</v>
      </c>
      <c r="V13" s="67">
        <f t="shared" si="15"/>
        <v>47.2</v>
      </c>
      <c r="W13" s="20">
        <v>0</v>
      </c>
      <c r="X13" s="20">
        <v>47.2</v>
      </c>
      <c r="Y13" s="68">
        <v>761.6</v>
      </c>
      <c r="Z13" s="69">
        <f t="shared" si="2"/>
        <v>2934.2999999999997</v>
      </c>
      <c r="AA13" s="70">
        <f t="shared" si="3"/>
        <v>2172.7</v>
      </c>
      <c r="AB13" s="71">
        <f t="shared" si="4"/>
        <v>1935.6999999999998</v>
      </c>
      <c r="AC13" s="72">
        <f t="shared" si="5"/>
        <v>237</v>
      </c>
      <c r="AD13" s="73">
        <f t="shared" si="6"/>
        <v>622.2276189791594</v>
      </c>
      <c r="AE13" s="74">
        <f t="shared" si="7"/>
        <v>554.354490752501</v>
      </c>
      <c r="AF13" s="75">
        <f t="shared" si="8"/>
        <v>67.87312822665845</v>
      </c>
      <c r="AG13" s="76">
        <f t="shared" si="9"/>
        <v>840.3380597277801</v>
      </c>
      <c r="AH13" s="77">
        <f t="shared" si="10"/>
        <v>218.11044074862056</v>
      </c>
      <c r="AI13" s="78">
        <f t="shared" si="11"/>
        <v>10.908086712385511</v>
      </c>
    </row>
    <row r="14" spans="1:35" s="65" customFormat="1" ht="17.25" customHeight="1">
      <c r="A14" s="13">
        <v>9</v>
      </c>
      <c r="B14" s="18" t="s">
        <v>56</v>
      </c>
      <c r="C14" s="64">
        <v>18483</v>
      </c>
      <c r="D14" s="66">
        <f t="shared" si="12"/>
        <v>343.99999999999994</v>
      </c>
      <c r="E14" s="51">
        <f t="shared" si="12"/>
        <v>262</v>
      </c>
      <c r="F14" s="51">
        <f t="shared" si="12"/>
        <v>81.99999999999999</v>
      </c>
      <c r="G14" s="67">
        <f>SUM(H14:I14)</f>
        <v>0</v>
      </c>
      <c r="H14" s="20">
        <v>0</v>
      </c>
      <c r="I14" s="20">
        <v>0</v>
      </c>
      <c r="J14" s="67">
        <f t="shared" si="13"/>
        <v>277.4</v>
      </c>
      <c r="K14" s="20">
        <v>211.3</v>
      </c>
      <c r="L14" s="20">
        <v>66.1</v>
      </c>
      <c r="M14" s="67">
        <f t="shared" si="14"/>
        <v>13.2</v>
      </c>
      <c r="N14" s="20">
        <v>6.4</v>
      </c>
      <c r="O14" s="20">
        <v>6.8</v>
      </c>
      <c r="P14" s="67">
        <f t="shared" si="16"/>
        <v>53.4</v>
      </c>
      <c r="Q14" s="20">
        <v>44.3</v>
      </c>
      <c r="R14" s="20">
        <v>9.1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96.1</v>
      </c>
      <c r="Z14" s="69">
        <f t="shared" si="2"/>
        <v>440.0999999999999</v>
      </c>
      <c r="AA14" s="70">
        <f t="shared" si="3"/>
        <v>343.99999999999994</v>
      </c>
      <c r="AB14" s="71">
        <f>G14+J14+M14+S14+V14</f>
        <v>290.59999999999997</v>
      </c>
      <c r="AC14" s="72">
        <f>P14</f>
        <v>53.4</v>
      </c>
      <c r="AD14" s="80">
        <f t="shared" si="6"/>
        <v>600.3773301708804</v>
      </c>
      <c r="AE14" s="74">
        <f t="shared" si="7"/>
        <v>507.17922135947055</v>
      </c>
      <c r="AF14" s="75">
        <f t="shared" si="8"/>
        <v>93.19810881140997</v>
      </c>
      <c r="AG14" s="76">
        <f t="shared" si="9"/>
        <v>768.0990203726875</v>
      </c>
      <c r="AH14" s="81">
        <f t="shared" si="10"/>
        <v>167.72169020180706</v>
      </c>
      <c r="AI14" s="78">
        <f t="shared" si="11"/>
        <v>15.52325581395349</v>
      </c>
    </row>
    <row r="15" spans="1:35" s="65" customFormat="1" ht="19.5" customHeight="1">
      <c r="A15" s="13">
        <v>10</v>
      </c>
      <c r="B15" s="18" t="s">
        <v>27</v>
      </c>
      <c r="C15" s="64">
        <v>31840</v>
      </c>
      <c r="D15" s="66">
        <f t="shared" si="12"/>
        <v>691</v>
      </c>
      <c r="E15" s="51">
        <f t="shared" si="12"/>
        <v>575.2</v>
      </c>
      <c r="F15" s="51">
        <f t="shared" si="12"/>
        <v>115.79999999999998</v>
      </c>
      <c r="G15" s="67">
        <f t="shared" si="1"/>
        <v>483.6</v>
      </c>
      <c r="H15" s="20">
        <v>483.6</v>
      </c>
      <c r="I15" s="20">
        <v>0</v>
      </c>
      <c r="J15" s="67">
        <f t="shared" si="13"/>
        <v>79.1</v>
      </c>
      <c r="K15" s="20">
        <v>0</v>
      </c>
      <c r="L15" s="20">
        <v>79.1</v>
      </c>
      <c r="M15" s="67">
        <f t="shared" si="14"/>
        <v>11.3</v>
      </c>
      <c r="N15" s="20">
        <v>0</v>
      </c>
      <c r="O15" s="20">
        <v>11.3</v>
      </c>
      <c r="P15" s="67">
        <f t="shared" si="16"/>
        <v>85.2</v>
      </c>
      <c r="Q15" s="90">
        <v>85.2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31.799999999999997</v>
      </c>
      <c r="W15" s="20">
        <v>6.4</v>
      </c>
      <c r="X15" s="20">
        <v>25.4</v>
      </c>
      <c r="Y15" s="68">
        <v>406.6</v>
      </c>
      <c r="Z15" s="69">
        <f t="shared" si="2"/>
        <v>1097.6</v>
      </c>
      <c r="AA15" s="70">
        <f t="shared" si="3"/>
        <v>691</v>
      </c>
      <c r="AB15" s="71">
        <f>G15+J15+M15+S15+V15</f>
        <v>605.8</v>
      </c>
      <c r="AC15" s="72">
        <f>P15</f>
        <v>85.2</v>
      </c>
      <c r="AD15" s="73">
        <f t="shared" si="6"/>
        <v>700.0729453720214</v>
      </c>
      <c r="AE15" s="74">
        <f t="shared" si="7"/>
        <v>613.7542551467012</v>
      </c>
      <c r="AF15" s="75">
        <f t="shared" si="8"/>
        <v>86.31869022532015</v>
      </c>
      <c r="AG15" s="76">
        <f t="shared" si="9"/>
        <v>1112.0116712595234</v>
      </c>
      <c r="AH15" s="77">
        <f t="shared" si="10"/>
        <v>411.9387258875021</v>
      </c>
      <c r="AI15" s="78">
        <f t="shared" si="11"/>
        <v>12.329956584659913</v>
      </c>
    </row>
    <row r="16" spans="1:35" s="8" customFormat="1" ht="19.5" customHeight="1">
      <c r="A16" s="19">
        <v>11</v>
      </c>
      <c r="B16" s="18" t="s">
        <v>57</v>
      </c>
      <c r="C16" s="64">
        <v>25910</v>
      </c>
      <c r="D16" s="66">
        <f>G16+J16+M16+P16+S16+V16</f>
        <v>531.9</v>
      </c>
      <c r="E16" s="51">
        <f t="shared" si="12"/>
        <v>503.79999999999995</v>
      </c>
      <c r="F16" s="51">
        <f t="shared" si="12"/>
        <v>28.1</v>
      </c>
      <c r="G16" s="67">
        <f t="shared" si="1"/>
        <v>0</v>
      </c>
      <c r="H16" s="20">
        <v>0</v>
      </c>
      <c r="I16" s="20">
        <v>0</v>
      </c>
      <c r="J16" s="67">
        <f t="shared" si="13"/>
        <v>424</v>
      </c>
      <c r="K16" s="20">
        <v>414.2</v>
      </c>
      <c r="L16" s="20">
        <v>9.8</v>
      </c>
      <c r="M16" s="67">
        <f t="shared" si="14"/>
        <v>18.2</v>
      </c>
      <c r="N16" s="20">
        <v>14.4</v>
      </c>
      <c r="O16" s="20">
        <v>3.8</v>
      </c>
      <c r="P16" s="67">
        <f t="shared" si="16"/>
        <v>60.8</v>
      </c>
      <c r="Q16" s="20">
        <v>59.3</v>
      </c>
      <c r="R16" s="20">
        <v>1.5</v>
      </c>
      <c r="S16" s="67">
        <f t="shared" si="17"/>
        <v>0</v>
      </c>
      <c r="T16" s="20">
        <v>0</v>
      </c>
      <c r="U16" s="20">
        <v>0</v>
      </c>
      <c r="V16" s="67">
        <f t="shared" si="15"/>
        <v>28.9</v>
      </c>
      <c r="W16" s="20">
        <v>15.9</v>
      </c>
      <c r="X16" s="20">
        <v>13</v>
      </c>
      <c r="Y16" s="68">
        <v>190.9</v>
      </c>
      <c r="Z16" s="69">
        <f t="shared" si="2"/>
        <v>722.8</v>
      </c>
      <c r="AA16" s="70">
        <f t="shared" si="3"/>
        <v>531.9</v>
      </c>
      <c r="AB16" s="71">
        <f t="shared" si="4"/>
        <v>471.09999999999997</v>
      </c>
      <c r="AC16" s="72">
        <f t="shared" si="5"/>
        <v>60.8</v>
      </c>
      <c r="AD16" s="73">
        <f t="shared" si="6"/>
        <v>662.2178508733706</v>
      </c>
      <c r="AE16" s="74">
        <f t="shared" si="7"/>
        <v>586.5215821516166</v>
      </c>
      <c r="AF16" s="75">
        <f t="shared" si="8"/>
        <v>75.69626872175397</v>
      </c>
      <c r="AG16" s="76">
        <f t="shared" si="9"/>
        <v>899.8891946066408</v>
      </c>
      <c r="AH16" s="77">
        <f t="shared" si="10"/>
        <v>237.67134373327028</v>
      </c>
      <c r="AI16" s="78">
        <f t="shared" si="11"/>
        <v>11.430720060161685</v>
      </c>
    </row>
    <row r="17" spans="1:35" s="8" customFormat="1" ht="19.5" customHeight="1">
      <c r="A17" s="19">
        <v>12</v>
      </c>
      <c r="B17" s="18" t="s">
        <v>49</v>
      </c>
      <c r="C17" s="64">
        <v>24659</v>
      </c>
      <c r="D17" s="66">
        <f t="shared" si="12"/>
        <v>657.2</v>
      </c>
      <c r="E17" s="51">
        <f t="shared" si="12"/>
        <v>496.30000000000007</v>
      </c>
      <c r="F17" s="51">
        <f t="shared" si="12"/>
        <v>160.9</v>
      </c>
      <c r="G17" s="67">
        <f t="shared" si="1"/>
        <v>0</v>
      </c>
      <c r="H17" s="20">
        <v>0</v>
      </c>
      <c r="I17" s="20">
        <v>0</v>
      </c>
      <c r="J17" s="67">
        <f t="shared" si="13"/>
        <v>508.6</v>
      </c>
      <c r="K17" s="20">
        <v>396.6</v>
      </c>
      <c r="L17" s="20">
        <v>112</v>
      </c>
      <c r="M17" s="67">
        <f t="shared" si="14"/>
        <v>26</v>
      </c>
      <c r="N17" s="20">
        <v>25.8</v>
      </c>
      <c r="O17" s="20">
        <v>0.2</v>
      </c>
      <c r="P17" s="67">
        <f t="shared" si="16"/>
        <v>83</v>
      </c>
      <c r="Q17" s="20">
        <v>73.9</v>
      </c>
      <c r="R17" s="20">
        <v>9.1</v>
      </c>
      <c r="S17" s="67">
        <f t="shared" si="17"/>
        <v>0</v>
      </c>
      <c r="T17" s="20">
        <v>0</v>
      </c>
      <c r="U17" s="20">
        <v>0</v>
      </c>
      <c r="V17" s="67">
        <f t="shared" si="15"/>
        <v>39.6</v>
      </c>
      <c r="W17" s="20">
        <v>0</v>
      </c>
      <c r="X17" s="20">
        <v>39.6</v>
      </c>
      <c r="Y17" s="68">
        <v>283.5</v>
      </c>
      <c r="Z17" s="69">
        <f t="shared" si="2"/>
        <v>940.7</v>
      </c>
      <c r="AA17" s="70">
        <f t="shared" si="3"/>
        <v>657.2</v>
      </c>
      <c r="AB17" s="71">
        <f t="shared" si="4"/>
        <v>574.2</v>
      </c>
      <c r="AC17" s="72">
        <f t="shared" si="5"/>
        <v>83</v>
      </c>
      <c r="AD17" s="73">
        <f t="shared" si="6"/>
        <v>859.7266718033984</v>
      </c>
      <c r="AE17" s="74">
        <f t="shared" si="7"/>
        <v>751.148896758234</v>
      </c>
      <c r="AF17" s="75">
        <f t="shared" si="8"/>
        <v>108.57777504516443</v>
      </c>
      <c r="AG17" s="76">
        <f t="shared" si="9"/>
        <v>1230.591722710677</v>
      </c>
      <c r="AH17" s="77">
        <f t="shared" si="10"/>
        <v>370.8650509072785</v>
      </c>
      <c r="AI17" s="78">
        <f t="shared" si="11"/>
        <v>12.629336579427875</v>
      </c>
    </row>
    <row r="18" spans="1:35" s="8" customFormat="1" ht="19.5" customHeight="1">
      <c r="A18" s="19">
        <v>13</v>
      </c>
      <c r="B18" s="18" t="s">
        <v>58</v>
      </c>
      <c r="C18" s="64">
        <v>114019</v>
      </c>
      <c r="D18" s="66">
        <f t="shared" si="12"/>
        <v>2180.5</v>
      </c>
      <c r="E18" s="51">
        <f t="shared" si="12"/>
        <v>1965.1</v>
      </c>
      <c r="F18" s="51">
        <f t="shared" si="12"/>
        <v>215.4</v>
      </c>
      <c r="G18" s="67">
        <f t="shared" si="1"/>
        <v>0</v>
      </c>
      <c r="H18" s="20">
        <v>0</v>
      </c>
      <c r="I18" s="20">
        <v>0</v>
      </c>
      <c r="J18" s="67">
        <f t="shared" si="13"/>
        <v>1802.1</v>
      </c>
      <c r="K18" s="20">
        <v>1650.3</v>
      </c>
      <c r="L18" s="20">
        <v>151.8</v>
      </c>
      <c r="M18" s="67">
        <f t="shared" si="14"/>
        <v>142.9</v>
      </c>
      <c r="N18" s="20">
        <v>79.3</v>
      </c>
      <c r="O18" s="20">
        <v>63.6</v>
      </c>
      <c r="P18" s="67">
        <f t="shared" si="16"/>
        <v>235.5</v>
      </c>
      <c r="Q18" s="20">
        <v>235.5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1154.2</v>
      </c>
      <c r="Z18" s="69">
        <f t="shared" si="2"/>
        <v>3334.7</v>
      </c>
      <c r="AA18" s="70">
        <f t="shared" si="3"/>
        <v>2180.5</v>
      </c>
      <c r="AB18" s="71">
        <f t="shared" si="4"/>
        <v>1945</v>
      </c>
      <c r="AC18" s="72">
        <f t="shared" si="5"/>
        <v>235.5</v>
      </c>
      <c r="AD18" s="73">
        <f t="shared" si="6"/>
        <v>616.903408005853</v>
      </c>
      <c r="AE18" s="74">
        <f t="shared" si="7"/>
        <v>550.2761424312699</v>
      </c>
      <c r="AF18" s="75">
        <f t="shared" si="8"/>
        <v>66.62726557458308</v>
      </c>
      <c r="AG18" s="61">
        <f t="shared" si="9"/>
        <v>943.4477389025994</v>
      </c>
      <c r="AH18" s="77">
        <f t="shared" si="10"/>
        <v>326.5443308967464</v>
      </c>
      <c r="AI18" s="78">
        <f t="shared" si="11"/>
        <v>10.800275166246275</v>
      </c>
    </row>
    <row r="19" spans="1:35" s="8" customFormat="1" ht="19.5" customHeight="1">
      <c r="A19" s="19">
        <v>14</v>
      </c>
      <c r="B19" s="18" t="s">
        <v>44</v>
      </c>
      <c r="C19" s="64">
        <v>55506</v>
      </c>
      <c r="D19" s="66">
        <f t="shared" si="12"/>
        <v>1191.3</v>
      </c>
      <c r="E19" s="51">
        <f t="shared" si="12"/>
        <v>1064.5</v>
      </c>
      <c r="F19" s="51">
        <f t="shared" si="12"/>
        <v>126.8</v>
      </c>
      <c r="G19" s="67">
        <f t="shared" si="1"/>
        <v>0</v>
      </c>
      <c r="H19" s="20">
        <v>0</v>
      </c>
      <c r="I19" s="20">
        <v>0</v>
      </c>
      <c r="J19" s="67">
        <f t="shared" si="13"/>
        <v>872.1999999999999</v>
      </c>
      <c r="K19" s="20">
        <v>833.3</v>
      </c>
      <c r="L19" s="20">
        <v>38.9</v>
      </c>
      <c r="M19" s="67">
        <f t="shared" si="14"/>
        <v>0</v>
      </c>
      <c r="N19" s="20">
        <v>0</v>
      </c>
      <c r="O19" s="20">
        <v>0</v>
      </c>
      <c r="P19" s="67">
        <f t="shared" si="16"/>
        <v>197.89999999999998</v>
      </c>
      <c r="Q19" s="20">
        <v>178.7</v>
      </c>
      <c r="R19" s="20">
        <v>19.2</v>
      </c>
      <c r="S19" s="67">
        <f t="shared" si="17"/>
        <v>0</v>
      </c>
      <c r="T19" s="20">
        <v>0</v>
      </c>
      <c r="U19" s="20">
        <v>0</v>
      </c>
      <c r="V19" s="67">
        <f t="shared" si="15"/>
        <v>121.2</v>
      </c>
      <c r="W19" s="20">
        <v>52.5</v>
      </c>
      <c r="X19" s="20">
        <v>68.7</v>
      </c>
      <c r="Y19" s="68">
        <v>334.2</v>
      </c>
      <c r="Z19" s="69">
        <f t="shared" si="2"/>
        <v>1525.5</v>
      </c>
      <c r="AA19" s="70">
        <f t="shared" si="3"/>
        <v>1191.3</v>
      </c>
      <c r="AB19" s="71">
        <f t="shared" si="4"/>
        <v>993.4</v>
      </c>
      <c r="AC19" s="72">
        <f t="shared" si="5"/>
        <v>197.89999999999998</v>
      </c>
      <c r="AD19" s="73">
        <f t="shared" si="6"/>
        <v>692.3401480572284</v>
      </c>
      <c r="AE19" s="74">
        <f t="shared" si="7"/>
        <v>577.3278796944938</v>
      </c>
      <c r="AF19" s="75">
        <f t="shared" si="8"/>
        <v>115.01226836273437</v>
      </c>
      <c r="AG19" s="61">
        <f t="shared" si="9"/>
        <v>886.5650095368941</v>
      </c>
      <c r="AH19" s="77">
        <f t="shared" si="10"/>
        <v>194.2248614796657</v>
      </c>
      <c r="AI19" s="78">
        <f t="shared" si="11"/>
        <v>16.61210442373877</v>
      </c>
    </row>
    <row r="20" spans="1:35" s="8" customFormat="1" ht="19.5" customHeight="1">
      <c r="A20" s="19">
        <v>15</v>
      </c>
      <c r="B20" s="18" t="s">
        <v>45</v>
      </c>
      <c r="C20" s="64">
        <v>15968</v>
      </c>
      <c r="D20" s="66">
        <f t="shared" si="12"/>
        <v>388.4</v>
      </c>
      <c r="E20" s="51">
        <f t="shared" si="12"/>
        <v>351.29999999999995</v>
      </c>
      <c r="F20" s="51">
        <f t="shared" si="12"/>
        <v>37.1</v>
      </c>
      <c r="G20" s="67">
        <f>SUM(H20:I20)</f>
        <v>0</v>
      </c>
      <c r="H20" s="20">
        <v>0</v>
      </c>
      <c r="I20" s="20">
        <v>0</v>
      </c>
      <c r="J20" s="67">
        <f t="shared" si="13"/>
        <v>295.4</v>
      </c>
      <c r="K20" s="20">
        <v>283.4</v>
      </c>
      <c r="L20" s="20">
        <v>12</v>
      </c>
      <c r="M20" s="67">
        <f t="shared" si="14"/>
        <v>0</v>
      </c>
      <c r="N20" s="20">
        <v>0</v>
      </c>
      <c r="O20" s="20">
        <v>0</v>
      </c>
      <c r="P20" s="67">
        <f>SUM(Q20:R20)</f>
        <v>57.5</v>
      </c>
      <c r="Q20" s="20">
        <v>57.4</v>
      </c>
      <c r="R20" s="20">
        <v>0.1</v>
      </c>
      <c r="S20" s="67">
        <f t="shared" si="17"/>
        <v>0</v>
      </c>
      <c r="T20" s="20">
        <v>0</v>
      </c>
      <c r="U20" s="20">
        <v>0</v>
      </c>
      <c r="V20" s="67">
        <f t="shared" si="15"/>
        <v>35.5</v>
      </c>
      <c r="W20" s="20">
        <v>10.5</v>
      </c>
      <c r="X20" s="20">
        <v>25</v>
      </c>
      <c r="Y20" s="68">
        <v>163.8</v>
      </c>
      <c r="Z20" s="69">
        <f>D20+Y20</f>
        <v>552.2</v>
      </c>
      <c r="AA20" s="70">
        <f>SUM(AB20:AC20)</f>
        <v>388.4</v>
      </c>
      <c r="AB20" s="71">
        <f>G20+J20+M20+S20+V20</f>
        <v>330.9</v>
      </c>
      <c r="AC20" s="72">
        <f>P20</f>
        <v>57.5</v>
      </c>
      <c r="AD20" s="73">
        <f t="shared" si="6"/>
        <v>784.633783696425</v>
      </c>
      <c r="AE20" s="74">
        <f t="shared" si="7"/>
        <v>668.4740448639213</v>
      </c>
      <c r="AF20" s="75">
        <f t="shared" si="8"/>
        <v>116.15973883250372</v>
      </c>
      <c r="AG20" s="76">
        <f t="shared" si="9"/>
        <v>1115.5375266662359</v>
      </c>
      <c r="AH20" s="77">
        <f t="shared" si="10"/>
        <v>330.90374296981065</v>
      </c>
      <c r="AI20" s="78">
        <f t="shared" si="11"/>
        <v>14.8043254376931</v>
      </c>
    </row>
    <row r="21" spans="1:35" s="8" customFormat="1" ht="19.5" customHeight="1">
      <c r="A21" s="82">
        <v>16</v>
      </c>
      <c r="B21" s="83" t="s">
        <v>46</v>
      </c>
      <c r="C21" s="84">
        <v>5818</v>
      </c>
      <c r="D21" s="85">
        <f t="shared" si="12"/>
        <v>114.5</v>
      </c>
      <c r="E21" s="86">
        <f t="shared" si="12"/>
        <v>111.2</v>
      </c>
      <c r="F21" s="86">
        <f t="shared" si="12"/>
        <v>3.3</v>
      </c>
      <c r="G21" s="87">
        <f>SUM(H21:I21)</f>
        <v>0</v>
      </c>
      <c r="H21" s="88">
        <v>0</v>
      </c>
      <c r="I21" s="88">
        <v>0</v>
      </c>
      <c r="J21" s="87">
        <f t="shared" si="13"/>
        <v>66.3</v>
      </c>
      <c r="K21" s="88">
        <v>63.8</v>
      </c>
      <c r="L21" s="88">
        <v>2.5</v>
      </c>
      <c r="M21" s="87">
        <f t="shared" si="14"/>
        <v>7.5</v>
      </c>
      <c r="N21" s="88">
        <v>6.7</v>
      </c>
      <c r="O21" s="88">
        <v>0.8</v>
      </c>
      <c r="P21" s="87">
        <f>SUM(Q21:R21)</f>
        <v>40.7</v>
      </c>
      <c r="Q21" s="88">
        <v>40.7</v>
      </c>
      <c r="R21" s="88">
        <v>0</v>
      </c>
      <c r="S21" s="8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34</v>
      </c>
      <c r="Z21" s="89">
        <f t="shared" si="2"/>
        <v>148.5</v>
      </c>
      <c r="AA21" s="70">
        <f t="shared" si="3"/>
        <v>114.5</v>
      </c>
      <c r="AB21" s="71">
        <f t="shared" si="4"/>
        <v>73.8</v>
      </c>
      <c r="AC21" s="72">
        <f t="shared" si="5"/>
        <v>40.7</v>
      </c>
      <c r="AD21" s="73">
        <f t="shared" si="6"/>
        <v>634.8484680468845</v>
      </c>
      <c r="AE21" s="74">
        <f t="shared" si="7"/>
        <v>409.1861741647168</v>
      </c>
      <c r="AF21" s="75">
        <f t="shared" si="8"/>
        <v>225.6622938821677</v>
      </c>
      <c r="AG21" s="76">
        <f t="shared" si="9"/>
        <v>823.3624236241254</v>
      </c>
      <c r="AH21" s="77">
        <f t="shared" si="10"/>
        <v>188.51395557724084</v>
      </c>
      <c r="AI21" s="78">
        <f t="shared" si="11"/>
        <v>35.54585152838428</v>
      </c>
    </row>
    <row r="22" spans="1:35" s="8" customFormat="1" ht="19.5" customHeight="1">
      <c r="A22" s="82">
        <v>17</v>
      </c>
      <c r="B22" s="83" t="s">
        <v>47</v>
      </c>
      <c r="C22" s="84">
        <v>12719</v>
      </c>
      <c r="D22" s="85">
        <f t="shared" si="12"/>
        <v>257.90000000000003</v>
      </c>
      <c r="E22" s="86">
        <f t="shared" si="12"/>
        <v>232.3</v>
      </c>
      <c r="F22" s="86">
        <f t="shared" si="12"/>
        <v>25.599999999999998</v>
      </c>
      <c r="G22" s="87">
        <f t="shared" si="1"/>
        <v>0</v>
      </c>
      <c r="H22" s="88">
        <v>0</v>
      </c>
      <c r="I22" s="88">
        <v>0</v>
      </c>
      <c r="J22" s="87">
        <f t="shared" si="13"/>
        <v>205.20000000000002</v>
      </c>
      <c r="K22" s="88">
        <v>187.3</v>
      </c>
      <c r="L22" s="88">
        <v>17.9</v>
      </c>
      <c r="M22" s="87">
        <f t="shared" si="14"/>
        <v>10.4</v>
      </c>
      <c r="N22" s="88">
        <v>6.4</v>
      </c>
      <c r="O22" s="88">
        <v>4</v>
      </c>
      <c r="P22" s="87">
        <f t="shared" si="16"/>
        <v>39.300000000000004</v>
      </c>
      <c r="Q22" s="88">
        <v>37.6</v>
      </c>
      <c r="R22" s="88">
        <v>1.7</v>
      </c>
      <c r="S22" s="87">
        <f t="shared" si="17"/>
        <v>1</v>
      </c>
      <c r="T22" s="88">
        <v>1</v>
      </c>
      <c r="U22" s="88">
        <v>0</v>
      </c>
      <c r="V22" s="87">
        <f t="shared" si="15"/>
        <v>2</v>
      </c>
      <c r="W22" s="88">
        <v>0</v>
      </c>
      <c r="X22" s="88">
        <v>2</v>
      </c>
      <c r="Y22" s="68">
        <v>70.6</v>
      </c>
      <c r="Z22" s="89">
        <f t="shared" si="2"/>
        <v>328.5</v>
      </c>
      <c r="AA22" s="70">
        <f t="shared" si="3"/>
        <v>257.90000000000003</v>
      </c>
      <c r="AB22" s="71">
        <f t="shared" si="4"/>
        <v>218.60000000000002</v>
      </c>
      <c r="AC22" s="72">
        <f t="shared" si="5"/>
        <v>39.300000000000004</v>
      </c>
      <c r="AD22" s="73">
        <f t="shared" si="6"/>
        <v>654.0887521589495</v>
      </c>
      <c r="AE22" s="74">
        <f t="shared" si="7"/>
        <v>554.4156697244914</v>
      </c>
      <c r="AF22" s="75">
        <f t="shared" si="8"/>
        <v>99.67308243445798</v>
      </c>
      <c r="AG22" s="76">
        <f t="shared" si="9"/>
        <v>833.1452310361182</v>
      </c>
      <c r="AH22" s="77">
        <f t="shared" si="10"/>
        <v>179.05647887716876</v>
      </c>
      <c r="AI22" s="78">
        <f t="shared" si="11"/>
        <v>15.238464521132222</v>
      </c>
    </row>
    <row r="23" spans="1:35" s="8" customFormat="1" ht="19.5" customHeight="1">
      <c r="A23" s="82">
        <v>18</v>
      </c>
      <c r="B23" s="83" t="s">
        <v>50</v>
      </c>
      <c r="C23" s="84">
        <v>33049</v>
      </c>
      <c r="D23" s="85">
        <f t="shared" si="12"/>
        <v>612.9000000000001</v>
      </c>
      <c r="E23" s="86">
        <f t="shared" si="12"/>
        <v>529.7</v>
      </c>
      <c r="F23" s="86">
        <f t="shared" si="12"/>
        <v>83.2</v>
      </c>
      <c r="G23" s="87">
        <v>0</v>
      </c>
      <c r="H23" s="88">
        <v>0</v>
      </c>
      <c r="I23" s="91">
        <v>0</v>
      </c>
      <c r="J23" s="87">
        <f t="shared" si="13"/>
        <v>418.5</v>
      </c>
      <c r="K23" s="88">
        <v>361.8</v>
      </c>
      <c r="L23" s="91">
        <v>56.7</v>
      </c>
      <c r="M23" s="87">
        <f t="shared" si="14"/>
        <v>0</v>
      </c>
      <c r="N23" s="88">
        <v>0</v>
      </c>
      <c r="O23" s="91">
        <v>0</v>
      </c>
      <c r="P23" s="87">
        <f t="shared" si="16"/>
        <v>128.2</v>
      </c>
      <c r="Q23" s="88">
        <v>126.8</v>
      </c>
      <c r="R23" s="92">
        <v>1.4</v>
      </c>
      <c r="S23" s="87">
        <f t="shared" si="17"/>
        <v>0</v>
      </c>
      <c r="T23" s="88">
        <v>0</v>
      </c>
      <c r="U23" s="91">
        <v>0</v>
      </c>
      <c r="V23" s="87">
        <f t="shared" si="15"/>
        <v>66.2</v>
      </c>
      <c r="W23" s="88">
        <v>41.1</v>
      </c>
      <c r="X23" s="91">
        <v>25.1</v>
      </c>
      <c r="Y23" s="68">
        <v>295.8</v>
      </c>
      <c r="Z23" s="89">
        <f t="shared" si="2"/>
        <v>908.7</v>
      </c>
      <c r="AA23" s="70">
        <f t="shared" si="3"/>
        <v>612.9</v>
      </c>
      <c r="AB23" s="71">
        <f t="shared" si="4"/>
        <v>484.7</v>
      </c>
      <c r="AC23" s="72">
        <f t="shared" si="5"/>
        <v>128.2</v>
      </c>
      <c r="AD23" s="73">
        <f t="shared" si="6"/>
        <v>598.2319507983747</v>
      </c>
      <c r="AE23" s="74">
        <f t="shared" si="7"/>
        <v>473.10005963774216</v>
      </c>
      <c r="AF23" s="75">
        <f t="shared" si="8"/>
        <v>125.13189116063243</v>
      </c>
      <c r="AG23" s="76">
        <f t="shared" si="9"/>
        <v>886.9528041939682</v>
      </c>
      <c r="AH23" s="77">
        <f t="shared" si="10"/>
        <v>288.72085339559345</v>
      </c>
      <c r="AI23" s="78">
        <f t="shared" si="11"/>
        <v>20.916952194485233</v>
      </c>
    </row>
    <row r="24" spans="1:35" s="8" customFormat="1" ht="19.5" customHeight="1">
      <c r="A24" s="82">
        <v>19</v>
      </c>
      <c r="B24" s="83" t="s">
        <v>59</v>
      </c>
      <c r="C24" s="84">
        <v>26979</v>
      </c>
      <c r="D24" s="85">
        <f t="shared" si="12"/>
        <v>537.4</v>
      </c>
      <c r="E24" s="86">
        <f t="shared" si="12"/>
        <v>472.29999999999995</v>
      </c>
      <c r="F24" s="86">
        <f t="shared" si="12"/>
        <v>65.1</v>
      </c>
      <c r="G24" s="87">
        <v>0</v>
      </c>
      <c r="H24" s="88">
        <v>0</v>
      </c>
      <c r="I24" s="88">
        <v>0</v>
      </c>
      <c r="J24" s="87">
        <f t="shared" si="13"/>
        <v>372.59999999999997</v>
      </c>
      <c r="K24" s="88">
        <v>327.4</v>
      </c>
      <c r="L24" s="88">
        <v>45.2</v>
      </c>
      <c r="M24" s="87">
        <v>0</v>
      </c>
      <c r="N24" s="88">
        <v>0</v>
      </c>
      <c r="O24" s="88">
        <v>0</v>
      </c>
      <c r="P24" s="87">
        <f t="shared" si="16"/>
        <v>113</v>
      </c>
      <c r="Q24" s="88">
        <v>112.2</v>
      </c>
      <c r="R24" s="88">
        <v>0.8</v>
      </c>
      <c r="S24" s="87">
        <f t="shared" si="17"/>
        <v>0</v>
      </c>
      <c r="T24" s="88">
        <v>0</v>
      </c>
      <c r="U24" s="88">
        <v>0</v>
      </c>
      <c r="V24" s="87">
        <f t="shared" si="15"/>
        <v>51.800000000000004</v>
      </c>
      <c r="W24" s="88">
        <v>32.7</v>
      </c>
      <c r="X24" s="88">
        <v>19.1</v>
      </c>
      <c r="Y24" s="68">
        <v>421.1</v>
      </c>
      <c r="Z24" s="89">
        <f t="shared" si="2"/>
        <v>958.5</v>
      </c>
      <c r="AA24" s="70">
        <f t="shared" si="3"/>
        <v>537.4</v>
      </c>
      <c r="AB24" s="71">
        <f t="shared" si="4"/>
        <v>424.4</v>
      </c>
      <c r="AC24" s="72">
        <f t="shared" si="5"/>
        <v>113</v>
      </c>
      <c r="AD24" s="73">
        <f t="shared" si="6"/>
        <v>642.5547229685214</v>
      </c>
      <c r="AE24" s="74">
        <f t="shared" si="7"/>
        <v>507.4436628727958</v>
      </c>
      <c r="AF24" s="75">
        <f t="shared" si="8"/>
        <v>135.11106009572558</v>
      </c>
      <c r="AG24" s="76">
        <f t="shared" si="9"/>
        <v>1146.0526646172832</v>
      </c>
      <c r="AH24" s="77">
        <f t="shared" si="10"/>
        <v>503.49794164876147</v>
      </c>
      <c r="AI24" s="78">
        <f t="shared" si="11"/>
        <v>21.0271678451805</v>
      </c>
    </row>
    <row r="25" spans="1:35" s="8" customFormat="1" ht="19.5" customHeight="1">
      <c r="A25" s="82">
        <v>20</v>
      </c>
      <c r="B25" s="83" t="s">
        <v>33</v>
      </c>
      <c r="C25" s="84">
        <v>5333</v>
      </c>
      <c r="D25" s="85">
        <f t="shared" si="12"/>
        <v>87.89999999999999</v>
      </c>
      <c r="E25" s="86">
        <f t="shared" si="12"/>
        <v>87.6</v>
      </c>
      <c r="F25" s="86">
        <f t="shared" si="12"/>
        <v>0.3</v>
      </c>
      <c r="G25" s="87">
        <f t="shared" si="1"/>
        <v>0</v>
      </c>
      <c r="H25" s="88">
        <v>0</v>
      </c>
      <c r="I25" s="88">
        <v>0</v>
      </c>
      <c r="J25" s="87">
        <f t="shared" si="13"/>
        <v>66.89999999999999</v>
      </c>
      <c r="K25" s="88">
        <v>66.6</v>
      </c>
      <c r="L25" s="88">
        <v>0.3</v>
      </c>
      <c r="M25" s="87">
        <f t="shared" si="14"/>
        <v>4.5</v>
      </c>
      <c r="N25" s="88">
        <v>4.5</v>
      </c>
      <c r="O25" s="88">
        <v>0</v>
      </c>
      <c r="P25" s="87">
        <f t="shared" si="16"/>
        <v>16.5</v>
      </c>
      <c r="Q25" s="88">
        <v>16.5</v>
      </c>
      <c r="R25" s="88">
        <v>0</v>
      </c>
      <c r="S25" s="87">
        <f t="shared" si="17"/>
        <v>0</v>
      </c>
      <c r="T25" s="88">
        <v>0</v>
      </c>
      <c r="U25" s="88">
        <v>0</v>
      </c>
      <c r="V25" s="87">
        <f t="shared" si="15"/>
        <v>0</v>
      </c>
      <c r="W25" s="88">
        <v>0</v>
      </c>
      <c r="X25" s="88">
        <v>0</v>
      </c>
      <c r="Y25" s="68">
        <v>46.2</v>
      </c>
      <c r="Z25" s="89">
        <f t="shared" si="2"/>
        <v>134.1</v>
      </c>
      <c r="AA25" s="70">
        <f t="shared" si="3"/>
        <v>87.89999999999999</v>
      </c>
      <c r="AB25" s="71">
        <f t="shared" si="4"/>
        <v>71.39999999999999</v>
      </c>
      <c r="AC25" s="72">
        <f t="shared" si="5"/>
        <v>16.5</v>
      </c>
      <c r="AD25" s="73">
        <f t="shared" si="6"/>
        <v>531.6864562099647</v>
      </c>
      <c r="AE25" s="74">
        <f t="shared" si="7"/>
        <v>431.88183132413513</v>
      </c>
      <c r="AF25" s="75">
        <f t="shared" si="8"/>
        <v>99.80462488582955</v>
      </c>
      <c r="AG25" s="76">
        <f t="shared" si="9"/>
        <v>811.1394058902875</v>
      </c>
      <c r="AH25" s="77">
        <f t="shared" si="10"/>
        <v>279.4529496803228</v>
      </c>
      <c r="AI25" s="78">
        <f t="shared" si="11"/>
        <v>18.77133105802048</v>
      </c>
    </row>
    <row r="26" spans="1:35" s="8" customFormat="1" ht="19.5" customHeight="1">
      <c r="A26" s="82">
        <v>21</v>
      </c>
      <c r="B26" s="83" t="s">
        <v>34</v>
      </c>
      <c r="C26" s="64">
        <v>15479</v>
      </c>
      <c r="D26" s="66">
        <f>G26+J26+M26+P26+S26+V26</f>
        <v>254.8</v>
      </c>
      <c r="E26" s="51">
        <f>H26+K26+N26+Q26+T26+W26</f>
        <v>214.5</v>
      </c>
      <c r="F26" s="51">
        <f>I26+L26+O26+R26+U26+X26</f>
        <v>40.3</v>
      </c>
      <c r="G26" s="67">
        <f>SUM(H26:I26)</f>
        <v>0</v>
      </c>
      <c r="H26" s="20">
        <v>0</v>
      </c>
      <c r="I26" s="20">
        <v>0</v>
      </c>
      <c r="J26" s="67">
        <f>SUM(K26:L26)</f>
        <v>201.8</v>
      </c>
      <c r="K26" s="20">
        <v>170.3</v>
      </c>
      <c r="L26" s="20">
        <v>31.5</v>
      </c>
      <c r="M26" s="67">
        <f>SUM(N26:O26)</f>
        <v>13.3</v>
      </c>
      <c r="N26" s="20">
        <v>4.5</v>
      </c>
      <c r="O26" s="20">
        <v>8.8</v>
      </c>
      <c r="P26" s="67">
        <f>SUM(Q26:R26)</f>
        <v>39.7</v>
      </c>
      <c r="Q26" s="90">
        <v>39.7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129.1</v>
      </c>
      <c r="Z26" s="89">
        <f t="shared" si="2"/>
        <v>383.9</v>
      </c>
      <c r="AA26" s="70">
        <f t="shared" si="3"/>
        <v>254.8</v>
      </c>
      <c r="AB26" s="71">
        <f t="shared" si="4"/>
        <v>215.10000000000002</v>
      </c>
      <c r="AC26" s="72">
        <f t="shared" si="5"/>
        <v>39.7</v>
      </c>
      <c r="AD26" s="73">
        <f t="shared" si="6"/>
        <v>531.0003772019948</v>
      </c>
      <c r="AE26" s="74">
        <f t="shared" si="7"/>
        <v>448.2660170178535</v>
      </c>
      <c r="AF26" s="75">
        <f t="shared" si="8"/>
        <v>82.73436018414127</v>
      </c>
      <c r="AG26" s="76">
        <f t="shared" si="9"/>
        <v>800.0433469695676</v>
      </c>
      <c r="AH26" s="77">
        <f t="shared" si="10"/>
        <v>269.0429697675727</v>
      </c>
      <c r="AI26" s="78">
        <f t="shared" si="11"/>
        <v>15.580847723704867</v>
      </c>
    </row>
    <row r="27" spans="1:35" s="8" customFormat="1" ht="19.5" customHeight="1">
      <c r="A27" s="93">
        <v>22</v>
      </c>
      <c r="B27" s="83" t="s">
        <v>35</v>
      </c>
      <c r="C27" s="84">
        <v>7291</v>
      </c>
      <c r="D27" s="85">
        <f t="shared" si="12"/>
        <v>137.5</v>
      </c>
      <c r="E27" s="86">
        <f t="shared" si="12"/>
        <v>126.4</v>
      </c>
      <c r="F27" s="86">
        <f t="shared" si="12"/>
        <v>11.100000000000001</v>
      </c>
      <c r="G27" s="87">
        <f t="shared" si="1"/>
        <v>0</v>
      </c>
      <c r="H27" s="88">
        <v>0</v>
      </c>
      <c r="I27" s="88">
        <v>0</v>
      </c>
      <c r="J27" s="87">
        <f t="shared" si="13"/>
        <v>108.60000000000001</v>
      </c>
      <c r="K27" s="88">
        <v>101.7</v>
      </c>
      <c r="L27" s="88">
        <v>6.9</v>
      </c>
      <c r="M27" s="87">
        <f t="shared" si="14"/>
        <v>9.5</v>
      </c>
      <c r="N27" s="88">
        <v>8</v>
      </c>
      <c r="O27" s="88">
        <v>1.5</v>
      </c>
      <c r="P27" s="87">
        <f t="shared" si="16"/>
        <v>16.7</v>
      </c>
      <c r="Q27" s="88">
        <v>16.7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2.7</v>
      </c>
      <c r="W27" s="88">
        <v>0</v>
      </c>
      <c r="X27" s="88">
        <v>2.7</v>
      </c>
      <c r="Y27" s="68">
        <v>40.3</v>
      </c>
      <c r="Z27" s="89">
        <f t="shared" si="2"/>
        <v>177.8</v>
      </c>
      <c r="AA27" s="70">
        <f t="shared" si="3"/>
        <v>137.5</v>
      </c>
      <c r="AB27" s="71">
        <f t="shared" si="4"/>
        <v>120.80000000000001</v>
      </c>
      <c r="AC27" s="72">
        <f t="shared" si="5"/>
        <v>16.7</v>
      </c>
      <c r="AD27" s="73">
        <f t="shared" si="6"/>
        <v>608.3505514974273</v>
      </c>
      <c r="AE27" s="74">
        <f t="shared" si="7"/>
        <v>534.4636117882852</v>
      </c>
      <c r="AF27" s="75">
        <f t="shared" si="8"/>
        <v>73.88693970914207</v>
      </c>
      <c r="AG27" s="76">
        <f t="shared" si="9"/>
        <v>786.6525676817641</v>
      </c>
      <c r="AH27" s="77">
        <f t="shared" si="10"/>
        <v>178.30201618433682</v>
      </c>
      <c r="AI27" s="78">
        <f t="shared" si="11"/>
        <v>12.145454545454545</v>
      </c>
    </row>
    <row r="28" spans="1:35" s="65" customFormat="1" ht="19.5" customHeight="1">
      <c r="A28" s="82">
        <v>23</v>
      </c>
      <c r="B28" s="83" t="s">
        <v>36</v>
      </c>
      <c r="C28" s="84">
        <v>5209</v>
      </c>
      <c r="D28" s="85">
        <f t="shared" si="12"/>
        <v>103.39999999999999</v>
      </c>
      <c r="E28" s="86">
        <f t="shared" si="12"/>
        <v>97.60000000000001</v>
      </c>
      <c r="F28" s="86">
        <f t="shared" si="12"/>
        <v>5.8</v>
      </c>
      <c r="G28" s="87">
        <f t="shared" si="1"/>
        <v>0</v>
      </c>
      <c r="H28" s="88">
        <v>0</v>
      </c>
      <c r="I28" s="88">
        <v>0</v>
      </c>
      <c r="J28" s="87">
        <f t="shared" si="13"/>
        <v>85.1</v>
      </c>
      <c r="K28" s="88">
        <v>81</v>
      </c>
      <c r="L28" s="88">
        <v>4.1</v>
      </c>
      <c r="M28" s="87">
        <f t="shared" si="14"/>
        <v>11.3</v>
      </c>
      <c r="N28" s="88">
        <v>9.9</v>
      </c>
      <c r="O28" s="88">
        <v>1.4</v>
      </c>
      <c r="P28" s="87">
        <f t="shared" si="16"/>
        <v>7</v>
      </c>
      <c r="Q28" s="88">
        <v>6.7</v>
      </c>
      <c r="R28" s="20">
        <v>0.3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103.39999999999999</v>
      </c>
      <c r="AA28" s="70">
        <f t="shared" si="3"/>
        <v>103.39999999999999</v>
      </c>
      <c r="AB28" s="71">
        <f t="shared" si="4"/>
        <v>96.39999999999999</v>
      </c>
      <c r="AC28" s="72">
        <f t="shared" si="5"/>
        <v>7</v>
      </c>
      <c r="AD28" s="73">
        <f t="shared" si="6"/>
        <v>640.3309408653756</v>
      </c>
      <c r="AE28" s="74">
        <f t="shared" si="7"/>
        <v>596.9816508648182</v>
      </c>
      <c r="AF28" s="75">
        <f t="shared" si="8"/>
        <v>43.34929000055734</v>
      </c>
      <c r="AG28" s="76">
        <f t="shared" si="9"/>
        <v>640.3309408653756</v>
      </c>
      <c r="AH28" s="77">
        <f t="shared" si="10"/>
        <v>0</v>
      </c>
      <c r="AI28" s="78">
        <f t="shared" si="11"/>
        <v>6.7698259187620895</v>
      </c>
    </row>
    <row r="29" spans="1:35" s="65" customFormat="1" ht="19.5" customHeight="1">
      <c r="A29" s="82">
        <v>24</v>
      </c>
      <c r="B29" s="83" t="s">
        <v>37</v>
      </c>
      <c r="C29" s="84">
        <v>11308</v>
      </c>
      <c r="D29" s="85">
        <f>G29+J29+M29+P29+S29+V29</f>
        <v>247.70000000000005</v>
      </c>
      <c r="E29" s="86">
        <f t="shared" si="12"/>
        <v>223.3</v>
      </c>
      <c r="F29" s="86">
        <f t="shared" si="12"/>
        <v>24.400000000000002</v>
      </c>
      <c r="G29" s="87">
        <f>SUM(H29:I29)</f>
        <v>0</v>
      </c>
      <c r="H29" s="88">
        <v>0</v>
      </c>
      <c r="I29" s="88">
        <v>0</v>
      </c>
      <c r="J29" s="87">
        <f t="shared" si="13"/>
        <v>179.20000000000002</v>
      </c>
      <c r="K29" s="88">
        <v>160.4</v>
      </c>
      <c r="L29" s="88">
        <v>18.8</v>
      </c>
      <c r="M29" s="87">
        <f t="shared" si="14"/>
        <v>7.300000000000001</v>
      </c>
      <c r="N29" s="88">
        <v>6.4</v>
      </c>
      <c r="O29" s="88">
        <v>0.9</v>
      </c>
      <c r="P29" s="87">
        <f>SUM(Q29:R29)</f>
        <v>54.4</v>
      </c>
      <c r="Q29" s="88">
        <v>52.3</v>
      </c>
      <c r="R29" s="88">
        <v>2.1</v>
      </c>
      <c r="S29" s="87">
        <f>SUM(T29:U29)</f>
        <v>0</v>
      </c>
      <c r="T29" s="88">
        <v>0</v>
      </c>
      <c r="U29" s="88">
        <v>0</v>
      </c>
      <c r="V29" s="87">
        <f t="shared" si="15"/>
        <v>6.800000000000001</v>
      </c>
      <c r="W29" s="88">
        <v>4.2</v>
      </c>
      <c r="X29" s="88">
        <v>2.6</v>
      </c>
      <c r="Y29" s="68">
        <v>80.4</v>
      </c>
      <c r="Z29" s="89">
        <f>D29+Y29</f>
        <v>328.1</v>
      </c>
      <c r="AA29" s="94">
        <f>SUM(AB29:AC29)</f>
        <v>247.70000000000005</v>
      </c>
      <c r="AB29" s="87">
        <f>G29+J29+M29+S29+V29</f>
        <v>193.30000000000004</v>
      </c>
      <c r="AC29" s="95">
        <f>P29</f>
        <v>54.4</v>
      </c>
      <c r="AD29" s="73">
        <f t="shared" si="6"/>
        <v>706.6079395689036</v>
      </c>
      <c r="AE29" s="74">
        <f t="shared" si="7"/>
        <v>551.422344443557</v>
      </c>
      <c r="AF29" s="75">
        <f t="shared" si="8"/>
        <v>155.18559512534662</v>
      </c>
      <c r="AG29" s="76">
        <f t="shared" si="9"/>
        <v>935.9631205997467</v>
      </c>
      <c r="AH29" s="77">
        <f t="shared" si="10"/>
        <v>229.35518103084314</v>
      </c>
      <c r="AI29" s="78">
        <f t="shared" si="11"/>
        <v>21.96205086798546</v>
      </c>
    </row>
    <row r="30" spans="1:35" s="65" customFormat="1" ht="19.5" customHeight="1">
      <c r="A30" s="82">
        <v>25</v>
      </c>
      <c r="B30" s="83" t="s">
        <v>38</v>
      </c>
      <c r="C30" s="84">
        <v>14938</v>
      </c>
      <c r="D30" s="85">
        <f t="shared" si="12"/>
        <v>302.59999999999997</v>
      </c>
      <c r="E30" s="86">
        <f t="shared" si="12"/>
        <v>268.59999999999997</v>
      </c>
      <c r="F30" s="86">
        <f t="shared" si="12"/>
        <v>34</v>
      </c>
      <c r="G30" s="87">
        <f t="shared" si="1"/>
        <v>0</v>
      </c>
      <c r="H30" s="88">
        <v>0</v>
      </c>
      <c r="I30" s="88">
        <v>0</v>
      </c>
      <c r="J30" s="87">
        <f t="shared" si="13"/>
        <v>249.2</v>
      </c>
      <c r="K30" s="88">
        <v>239.2</v>
      </c>
      <c r="L30" s="88">
        <v>10</v>
      </c>
      <c r="M30" s="87">
        <f t="shared" si="14"/>
        <v>11.2</v>
      </c>
      <c r="N30" s="88">
        <v>8.5</v>
      </c>
      <c r="O30" s="88">
        <v>2.7</v>
      </c>
      <c r="P30" s="87">
        <f t="shared" si="16"/>
        <v>24.7</v>
      </c>
      <c r="Q30" s="88">
        <v>20.5</v>
      </c>
      <c r="R30" s="88">
        <v>4.2</v>
      </c>
      <c r="S30" s="87">
        <f t="shared" si="17"/>
        <v>0</v>
      </c>
      <c r="T30" s="88">
        <v>0</v>
      </c>
      <c r="U30" s="88">
        <v>0</v>
      </c>
      <c r="V30" s="87">
        <f t="shared" si="15"/>
        <v>17.5</v>
      </c>
      <c r="W30" s="88">
        <v>0.4</v>
      </c>
      <c r="X30" s="20">
        <v>17.1</v>
      </c>
      <c r="Y30" s="68">
        <v>71</v>
      </c>
      <c r="Z30" s="89">
        <f t="shared" si="2"/>
        <v>373.59999999999997</v>
      </c>
      <c r="AA30" s="70">
        <f t="shared" si="3"/>
        <v>302.59999999999997</v>
      </c>
      <c r="AB30" s="71">
        <f t="shared" si="4"/>
        <v>277.9</v>
      </c>
      <c r="AC30" s="72">
        <f t="shared" si="5"/>
        <v>24.7</v>
      </c>
      <c r="AD30" s="73">
        <f t="shared" si="6"/>
        <v>653.4536298420567</v>
      </c>
      <c r="AE30" s="74">
        <f t="shared" si="7"/>
        <v>600.1148834537594</v>
      </c>
      <c r="AF30" s="75">
        <f t="shared" si="8"/>
        <v>53.33874638829744</v>
      </c>
      <c r="AG30" s="76">
        <f t="shared" si="9"/>
        <v>806.7755324157052</v>
      </c>
      <c r="AH30" s="77">
        <f t="shared" si="10"/>
        <v>153.3219025736485</v>
      </c>
      <c r="AI30" s="78">
        <f t="shared" si="11"/>
        <v>8.162590879048249</v>
      </c>
    </row>
    <row r="31" spans="1:35" s="65" customFormat="1" ht="19.5" customHeight="1">
      <c r="A31" s="82">
        <v>26</v>
      </c>
      <c r="B31" s="83" t="s">
        <v>51</v>
      </c>
      <c r="C31" s="84">
        <v>8716</v>
      </c>
      <c r="D31" s="85">
        <f t="shared" si="12"/>
        <v>167.6</v>
      </c>
      <c r="E31" s="86">
        <f t="shared" si="12"/>
        <v>154.10000000000002</v>
      </c>
      <c r="F31" s="86">
        <f t="shared" si="12"/>
        <v>13.5</v>
      </c>
      <c r="G31" s="87">
        <f t="shared" si="1"/>
        <v>0</v>
      </c>
      <c r="H31" s="88">
        <v>0</v>
      </c>
      <c r="I31" s="88">
        <v>0</v>
      </c>
      <c r="J31" s="87">
        <f t="shared" si="13"/>
        <v>124.3</v>
      </c>
      <c r="K31" s="88">
        <v>122.5</v>
      </c>
      <c r="L31" s="88">
        <v>1.8</v>
      </c>
      <c r="M31" s="87">
        <f t="shared" si="14"/>
        <v>8.4</v>
      </c>
      <c r="N31" s="88">
        <v>7.3</v>
      </c>
      <c r="O31" s="88">
        <v>1.1</v>
      </c>
      <c r="P31" s="87">
        <f t="shared" si="16"/>
        <v>26.900000000000002</v>
      </c>
      <c r="Q31" s="88">
        <v>24.3</v>
      </c>
      <c r="R31" s="88">
        <v>2.6</v>
      </c>
      <c r="S31" s="87">
        <f t="shared" si="17"/>
        <v>0</v>
      </c>
      <c r="T31" s="88">
        <v>0</v>
      </c>
      <c r="U31" s="88">
        <v>0</v>
      </c>
      <c r="V31" s="87">
        <f t="shared" si="15"/>
        <v>8</v>
      </c>
      <c r="W31" s="88">
        <v>0</v>
      </c>
      <c r="X31" s="88">
        <v>8</v>
      </c>
      <c r="Y31" s="68">
        <v>54.6</v>
      </c>
      <c r="Z31" s="89">
        <f t="shared" si="2"/>
        <v>222.2</v>
      </c>
      <c r="AA31" s="96">
        <f t="shared" si="3"/>
        <v>167.6</v>
      </c>
      <c r="AB31" s="71">
        <f t="shared" si="4"/>
        <v>140.7</v>
      </c>
      <c r="AC31" s="72">
        <f t="shared" si="5"/>
        <v>26.900000000000002</v>
      </c>
      <c r="AD31" s="73">
        <f t="shared" si="6"/>
        <v>620.2904558172585</v>
      </c>
      <c r="AE31" s="74">
        <f t="shared" si="7"/>
        <v>520.7330974551807</v>
      </c>
      <c r="AF31" s="75">
        <f t="shared" si="8"/>
        <v>99.5573583620779</v>
      </c>
      <c r="AG31" s="76">
        <f t="shared" si="9"/>
        <v>822.3659861730002</v>
      </c>
      <c r="AH31" s="77">
        <f t="shared" si="10"/>
        <v>202.07553035574176</v>
      </c>
      <c r="AI31" s="78">
        <f t="shared" si="11"/>
        <v>16.050119331742245</v>
      </c>
    </row>
    <row r="32" spans="1:35" s="65" customFormat="1" ht="19.5" customHeight="1">
      <c r="A32" s="82">
        <v>27</v>
      </c>
      <c r="B32" s="83" t="s">
        <v>39</v>
      </c>
      <c r="C32" s="84">
        <v>3175</v>
      </c>
      <c r="D32" s="85">
        <f t="shared" si="12"/>
        <v>64.5</v>
      </c>
      <c r="E32" s="86">
        <f t="shared" si="12"/>
        <v>55.4</v>
      </c>
      <c r="F32" s="86">
        <f t="shared" si="12"/>
        <v>9.1</v>
      </c>
      <c r="G32" s="87">
        <f>SUM(H32:I32)</f>
        <v>0</v>
      </c>
      <c r="H32" s="88">
        <v>0</v>
      </c>
      <c r="I32" s="88">
        <v>0</v>
      </c>
      <c r="J32" s="87">
        <f t="shared" si="13"/>
        <v>47.6</v>
      </c>
      <c r="K32" s="88">
        <v>45.7</v>
      </c>
      <c r="L32" s="88">
        <v>1.9</v>
      </c>
      <c r="M32" s="87">
        <f t="shared" si="14"/>
        <v>3.4</v>
      </c>
      <c r="N32" s="88">
        <v>2.4</v>
      </c>
      <c r="O32" s="88">
        <v>1</v>
      </c>
      <c r="P32" s="87">
        <f>SUM(Q32:R32)</f>
        <v>9.7</v>
      </c>
      <c r="Q32" s="88">
        <v>7.3</v>
      </c>
      <c r="R32" s="88">
        <v>2.4</v>
      </c>
      <c r="S32" s="87">
        <f>SUM(T32:U32)</f>
        <v>0</v>
      </c>
      <c r="T32" s="88">
        <v>0</v>
      </c>
      <c r="U32" s="88">
        <v>0</v>
      </c>
      <c r="V32" s="87">
        <f t="shared" si="15"/>
        <v>3.8</v>
      </c>
      <c r="W32" s="88">
        <v>0</v>
      </c>
      <c r="X32" s="88">
        <v>3.8</v>
      </c>
      <c r="Y32" s="68">
        <v>17.7</v>
      </c>
      <c r="Z32" s="89">
        <f>D32+Y32</f>
        <v>82.2</v>
      </c>
      <c r="AA32" s="70">
        <f>SUM(AB32:AC32)</f>
        <v>64.5</v>
      </c>
      <c r="AB32" s="71">
        <f>G32+J32+M32+S32+V32</f>
        <v>54.8</v>
      </c>
      <c r="AC32" s="72">
        <f>P32</f>
        <v>9.7</v>
      </c>
      <c r="AD32" s="73">
        <f t="shared" si="6"/>
        <v>655.3213106426213</v>
      </c>
      <c r="AE32" s="74">
        <f t="shared" si="7"/>
        <v>556.7691135382271</v>
      </c>
      <c r="AF32" s="75">
        <f t="shared" si="8"/>
        <v>98.5521971043942</v>
      </c>
      <c r="AG32" s="76">
        <f t="shared" si="9"/>
        <v>835.1536703073406</v>
      </c>
      <c r="AH32" s="77">
        <f t="shared" si="10"/>
        <v>179.83235966471935</v>
      </c>
      <c r="AI32" s="78">
        <f t="shared" si="11"/>
        <v>15.038759689922479</v>
      </c>
    </row>
    <row r="33" spans="1:35" s="8" customFormat="1" ht="19.5" customHeight="1">
      <c r="A33" s="93">
        <v>28</v>
      </c>
      <c r="B33" s="83" t="s">
        <v>52</v>
      </c>
      <c r="C33" s="84">
        <v>2545</v>
      </c>
      <c r="D33" s="85">
        <f t="shared" si="12"/>
        <v>64.9</v>
      </c>
      <c r="E33" s="86">
        <f t="shared" si="12"/>
        <v>56.199999999999996</v>
      </c>
      <c r="F33" s="86">
        <f t="shared" si="12"/>
        <v>8.700000000000001</v>
      </c>
      <c r="G33" s="87">
        <f t="shared" si="1"/>
        <v>0</v>
      </c>
      <c r="H33" s="88">
        <v>0</v>
      </c>
      <c r="I33" s="88">
        <v>0</v>
      </c>
      <c r="J33" s="87">
        <f t="shared" si="13"/>
        <v>54.300000000000004</v>
      </c>
      <c r="K33" s="88">
        <v>47.6</v>
      </c>
      <c r="L33" s="88">
        <v>6.7</v>
      </c>
      <c r="M33" s="87">
        <f t="shared" si="14"/>
        <v>3.4000000000000004</v>
      </c>
      <c r="N33" s="88">
        <v>1.8</v>
      </c>
      <c r="O33" s="88">
        <v>1.6</v>
      </c>
      <c r="P33" s="87">
        <f t="shared" si="16"/>
        <v>7.2</v>
      </c>
      <c r="Q33" s="88">
        <v>6.8</v>
      </c>
      <c r="R33" s="88">
        <v>0.4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68">
        <v>10.6</v>
      </c>
      <c r="Z33" s="89">
        <f>D33+Y33</f>
        <v>75.5</v>
      </c>
      <c r="AA33" s="70">
        <f>SUM(AB33:AC33)</f>
        <v>64.9</v>
      </c>
      <c r="AB33" s="71">
        <f t="shared" si="4"/>
        <v>57.7</v>
      </c>
      <c r="AC33" s="72">
        <f t="shared" si="5"/>
        <v>7.2</v>
      </c>
      <c r="AD33" s="73">
        <f t="shared" si="6"/>
        <v>822.6123328474556</v>
      </c>
      <c r="AE33" s="74">
        <f t="shared" si="7"/>
        <v>731.3517966918056</v>
      </c>
      <c r="AF33" s="75">
        <f t="shared" si="8"/>
        <v>91.26053615564993</v>
      </c>
      <c r="AG33" s="76">
        <f t="shared" si="9"/>
        <v>956.9681221877179</v>
      </c>
      <c r="AH33" s="77">
        <f t="shared" si="10"/>
        <v>134.3557893402624</v>
      </c>
      <c r="AI33" s="78">
        <f t="shared" si="11"/>
        <v>11.093990755007702</v>
      </c>
    </row>
    <row r="34" spans="1:35" s="8" customFormat="1" ht="19.5" customHeight="1">
      <c r="A34" s="82">
        <v>29</v>
      </c>
      <c r="B34" s="83" t="s">
        <v>40</v>
      </c>
      <c r="C34" s="84">
        <v>8671</v>
      </c>
      <c r="D34" s="85">
        <f t="shared" si="12"/>
        <v>152.6</v>
      </c>
      <c r="E34" s="86">
        <f t="shared" si="12"/>
        <v>148.39999999999998</v>
      </c>
      <c r="F34" s="86">
        <f t="shared" si="12"/>
        <v>4.2</v>
      </c>
      <c r="G34" s="87">
        <f t="shared" si="1"/>
        <v>0</v>
      </c>
      <c r="H34" s="88">
        <v>0</v>
      </c>
      <c r="I34" s="88">
        <v>0</v>
      </c>
      <c r="J34" s="87">
        <f t="shared" si="13"/>
        <v>110.2</v>
      </c>
      <c r="K34" s="88">
        <v>109.5</v>
      </c>
      <c r="L34" s="88">
        <v>0.7</v>
      </c>
      <c r="M34" s="87">
        <f t="shared" si="14"/>
        <v>7.6</v>
      </c>
      <c r="N34" s="88">
        <v>7.6</v>
      </c>
      <c r="O34" s="88">
        <v>0</v>
      </c>
      <c r="P34" s="87">
        <f t="shared" si="16"/>
        <v>17.200000000000003</v>
      </c>
      <c r="Q34" s="88">
        <v>17.1</v>
      </c>
      <c r="R34" s="88">
        <v>0.1</v>
      </c>
      <c r="S34" s="87">
        <f t="shared" si="17"/>
        <v>0</v>
      </c>
      <c r="T34" s="88">
        <v>0</v>
      </c>
      <c r="U34" s="88">
        <v>0</v>
      </c>
      <c r="V34" s="87">
        <f t="shared" si="15"/>
        <v>17.599999999999998</v>
      </c>
      <c r="W34" s="88">
        <v>14.2</v>
      </c>
      <c r="X34" s="88">
        <v>3.4</v>
      </c>
      <c r="Y34" s="68">
        <v>25.9</v>
      </c>
      <c r="Z34" s="89">
        <f t="shared" si="2"/>
        <v>178.5</v>
      </c>
      <c r="AA34" s="70">
        <f>SUM(AB34:AC34)</f>
        <v>152.60000000000002</v>
      </c>
      <c r="AB34" s="71">
        <f t="shared" si="4"/>
        <v>135.4</v>
      </c>
      <c r="AC34" s="72">
        <f t="shared" si="5"/>
        <v>17.200000000000003</v>
      </c>
      <c r="AD34" s="73">
        <f t="shared" si="6"/>
        <v>567.7062213310219</v>
      </c>
      <c r="AE34" s="74">
        <f t="shared" si="7"/>
        <v>503.7183641429906</v>
      </c>
      <c r="AF34" s="75">
        <f t="shared" si="8"/>
        <v>63.9878571880313</v>
      </c>
      <c r="AG34" s="76">
        <f t="shared" si="9"/>
        <v>664.0600295385806</v>
      </c>
      <c r="AH34" s="77">
        <f t="shared" si="10"/>
        <v>96.35380820755874</v>
      </c>
      <c r="AI34" s="78">
        <f t="shared" si="11"/>
        <v>11.271297509829619</v>
      </c>
    </row>
    <row r="35" spans="1:35" s="65" customFormat="1" ht="19.5" customHeight="1">
      <c r="A35" s="82">
        <v>30</v>
      </c>
      <c r="B35" s="83" t="s">
        <v>41</v>
      </c>
      <c r="C35" s="84">
        <v>4144</v>
      </c>
      <c r="D35" s="85">
        <f>G35+J35+M35+P35+S35+V35</f>
        <v>89</v>
      </c>
      <c r="E35" s="86">
        <f t="shared" si="12"/>
        <v>73.2</v>
      </c>
      <c r="F35" s="86">
        <f t="shared" si="12"/>
        <v>15.799999999999999</v>
      </c>
      <c r="G35" s="87">
        <f>SUM(H35:I35)</f>
        <v>0</v>
      </c>
      <c r="H35" s="88">
        <v>0</v>
      </c>
      <c r="I35" s="88">
        <v>0</v>
      </c>
      <c r="J35" s="87">
        <f t="shared" si="13"/>
        <v>69.9</v>
      </c>
      <c r="K35" s="88">
        <v>60.7</v>
      </c>
      <c r="L35" s="88">
        <v>9.2</v>
      </c>
      <c r="M35" s="87">
        <f t="shared" si="14"/>
        <v>9.3</v>
      </c>
      <c r="N35" s="88">
        <v>3.1</v>
      </c>
      <c r="O35" s="88">
        <v>6.2</v>
      </c>
      <c r="P35" s="87">
        <f>SUM(Q35:R35)</f>
        <v>9.8</v>
      </c>
      <c r="Q35" s="88">
        <v>9.4</v>
      </c>
      <c r="R35" s="88">
        <v>0.4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26.8</v>
      </c>
      <c r="Z35" s="89">
        <f>D35+Y35</f>
        <v>115.8</v>
      </c>
      <c r="AA35" s="70">
        <f t="shared" si="3"/>
        <v>89</v>
      </c>
      <c r="AB35" s="71">
        <f>G35+J35+M35+S35+V35</f>
        <v>79.2</v>
      </c>
      <c r="AC35" s="72">
        <f>P35</f>
        <v>9.8</v>
      </c>
      <c r="AD35" s="73">
        <f t="shared" si="6"/>
        <v>692.8010960269024</v>
      </c>
      <c r="AE35" s="74">
        <f t="shared" si="7"/>
        <v>616.515132644165</v>
      </c>
      <c r="AF35" s="75">
        <f t="shared" si="8"/>
        <v>76.28596338273758</v>
      </c>
      <c r="AG35" s="76">
        <f t="shared" si="9"/>
        <v>901.4198530327561</v>
      </c>
      <c r="AH35" s="77">
        <f t="shared" si="10"/>
        <v>208.61875700585378</v>
      </c>
      <c r="AI35" s="78">
        <f t="shared" si="11"/>
        <v>11.011235955056181</v>
      </c>
    </row>
    <row r="36" spans="1:36" s="8" customFormat="1" ht="19.5" customHeight="1">
      <c r="A36" s="82">
        <v>31</v>
      </c>
      <c r="B36" s="83" t="s">
        <v>60</v>
      </c>
      <c r="C36" s="84">
        <v>5558</v>
      </c>
      <c r="D36" s="85">
        <f t="shared" si="12"/>
        <v>92.7</v>
      </c>
      <c r="E36" s="86">
        <f t="shared" si="12"/>
        <v>90.3</v>
      </c>
      <c r="F36" s="86">
        <f t="shared" si="12"/>
        <v>2.4</v>
      </c>
      <c r="G36" s="87">
        <f t="shared" si="1"/>
        <v>0</v>
      </c>
      <c r="H36" s="88">
        <v>0</v>
      </c>
      <c r="I36" s="88">
        <v>0</v>
      </c>
      <c r="J36" s="87">
        <f t="shared" si="13"/>
        <v>72.89999999999999</v>
      </c>
      <c r="K36" s="88">
        <v>72.3</v>
      </c>
      <c r="L36" s="88">
        <v>0.6</v>
      </c>
      <c r="M36" s="87">
        <f t="shared" si="14"/>
        <v>4.9</v>
      </c>
      <c r="N36" s="88">
        <v>4.5</v>
      </c>
      <c r="O36" s="88">
        <v>0.4</v>
      </c>
      <c r="P36" s="87">
        <f t="shared" si="16"/>
        <v>9.2</v>
      </c>
      <c r="Q36" s="88">
        <v>9</v>
      </c>
      <c r="R36" s="88">
        <v>0.2</v>
      </c>
      <c r="S36" s="87">
        <f t="shared" si="17"/>
        <v>0</v>
      </c>
      <c r="T36" s="88">
        <v>0</v>
      </c>
      <c r="U36" s="88">
        <v>0</v>
      </c>
      <c r="V36" s="87">
        <f t="shared" si="15"/>
        <v>5.7</v>
      </c>
      <c r="W36" s="88">
        <v>4.5</v>
      </c>
      <c r="X36" s="88">
        <v>1.2</v>
      </c>
      <c r="Y36" s="68">
        <v>14.8</v>
      </c>
      <c r="Z36" s="89">
        <f t="shared" si="2"/>
        <v>107.5</v>
      </c>
      <c r="AA36" s="70">
        <f t="shared" si="3"/>
        <v>92.7</v>
      </c>
      <c r="AB36" s="71">
        <f t="shared" si="4"/>
        <v>83.5</v>
      </c>
      <c r="AC36" s="72">
        <f t="shared" si="5"/>
        <v>9.2</v>
      </c>
      <c r="AD36" s="73">
        <f t="shared" si="6"/>
        <v>538.0213351286724</v>
      </c>
      <c r="AE36" s="74">
        <f t="shared" si="7"/>
        <v>484.6254744686531</v>
      </c>
      <c r="AF36" s="75">
        <f t="shared" si="8"/>
        <v>53.39586066001927</v>
      </c>
      <c r="AG36" s="76">
        <f t="shared" si="9"/>
        <v>623.9190240165294</v>
      </c>
      <c r="AH36" s="77">
        <f t="shared" si="10"/>
        <v>85.89768888785709</v>
      </c>
      <c r="AI36" s="78">
        <f t="shared" si="11"/>
        <v>9.924487594390506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15923</v>
      </c>
      <c r="D37" s="85">
        <f t="shared" si="12"/>
        <v>327.9</v>
      </c>
      <c r="E37" s="86">
        <f t="shared" si="12"/>
        <v>260.2</v>
      </c>
      <c r="F37" s="86">
        <f t="shared" si="12"/>
        <v>67.7</v>
      </c>
      <c r="G37" s="87">
        <f t="shared" si="1"/>
        <v>0</v>
      </c>
      <c r="H37" s="88">
        <v>0</v>
      </c>
      <c r="I37" s="88">
        <v>0</v>
      </c>
      <c r="J37" s="87">
        <f t="shared" si="13"/>
        <v>261.9</v>
      </c>
      <c r="K37" s="88">
        <v>216.6</v>
      </c>
      <c r="L37" s="88">
        <v>45.3</v>
      </c>
      <c r="M37" s="87">
        <f t="shared" si="14"/>
        <v>29.6</v>
      </c>
      <c r="N37" s="88">
        <v>11</v>
      </c>
      <c r="O37" s="88">
        <v>18.6</v>
      </c>
      <c r="P37" s="87">
        <f t="shared" si="16"/>
        <v>36.4</v>
      </c>
      <c r="Q37" s="88">
        <v>32.6</v>
      </c>
      <c r="R37" s="88">
        <v>3.8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68.1</v>
      </c>
      <c r="Z37" s="89">
        <f t="shared" si="2"/>
        <v>396</v>
      </c>
      <c r="AA37" s="70">
        <f t="shared" si="3"/>
        <v>327.9</v>
      </c>
      <c r="AB37" s="71">
        <f t="shared" si="4"/>
        <v>291.5</v>
      </c>
      <c r="AC37" s="72">
        <f t="shared" si="5"/>
        <v>36.4</v>
      </c>
      <c r="AD37" s="73">
        <f t="shared" si="6"/>
        <v>664.2855840506631</v>
      </c>
      <c r="AE37" s="74">
        <f t="shared" si="7"/>
        <v>590.5436039974636</v>
      </c>
      <c r="AF37" s="75">
        <f t="shared" si="8"/>
        <v>73.74198005319958</v>
      </c>
      <c r="AG37" s="76">
        <f t="shared" si="9"/>
        <v>802.2479148644788</v>
      </c>
      <c r="AH37" s="77">
        <f t="shared" si="10"/>
        <v>137.96233081381567</v>
      </c>
      <c r="AI37" s="78">
        <f t="shared" si="11"/>
        <v>11.100945410186034</v>
      </c>
    </row>
    <row r="38" spans="1:35" s="8" customFormat="1" ht="19.5" customHeight="1" thickBot="1">
      <c r="A38" s="98">
        <v>33</v>
      </c>
      <c r="B38" s="99" t="s">
        <v>43</v>
      </c>
      <c r="C38" s="100">
        <v>11779</v>
      </c>
      <c r="D38" s="101">
        <f t="shared" si="12"/>
        <v>216.8</v>
      </c>
      <c r="E38" s="102">
        <f t="shared" si="12"/>
        <v>206.30000000000004</v>
      </c>
      <c r="F38" s="102">
        <f t="shared" si="12"/>
        <v>10.5</v>
      </c>
      <c r="G38" s="103">
        <f t="shared" si="1"/>
        <v>0</v>
      </c>
      <c r="H38" s="104">
        <v>0</v>
      </c>
      <c r="I38" s="104">
        <v>0</v>
      </c>
      <c r="J38" s="103">
        <f t="shared" si="13"/>
        <v>139.4</v>
      </c>
      <c r="K38" s="104">
        <v>136.4</v>
      </c>
      <c r="L38" s="104">
        <v>3</v>
      </c>
      <c r="M38" s="103">
        <f t="shared" si="14"/>
        <v>9.200000000000001</v>
      </c>
      <c r="N38" s="104">
        <v>8.3</v>
      </c>
      <c r="O38" s="104">
        <v>0.9</v>
      </c>
      <c r="P38" s="103">
        <f t="shared" si="16"/>
        <v>54.300000000000004</v>
      </c>
      <c r="Q38" s="104">
        <v>53.7</v>
      </c>
      <c r="R38" s="104">
        <v>0.6</v>
      </c>
      <c r="S38" s="103">
        <f t="shared" si="17"/>
        <v>0</v>
      </c>
      <c r="T38" s="104">
        <v>0</v>
      </c>
      <c r="U38" s="104">
        <v>0</v>
      </c>
      <c r="V38" s="103">
        <f t="shared" si="15"/>
        <v>13.9</v>
      </c>
      <c r="W38" s="104">
        <v>7.9</v>
      </c>
      <c r="X38" s="104">
        <v>6</v>
      </c>
      <c r="Y38" s="105">
        <v>76.9</v>
      </c>
      <c r="Z38" s="106">
        <f t="shared" si="2"/>
        <v>293.70000000000005</v>
      </c>
      <c r="AA38" s="107">
        <f t="shared" si="3"/>
        <v>216.8</v>
      </c>
      <c r="AB38" s="108">
        <f t="shared" si="4"/>
        <v>162.5</v>
      </c>
      <c r="AC38" s="109">
        <f t="shared" si="5"/>
        <v>54.300000000000004</v>
      </c>
      <c r="AD38" s="110">
        <f t="shared" si="6"/>
        <v>593.7302306729582</v>
      </c>
      <c r="AE38" s="111">
        <f t="shared" si="7"/>
        <v>445.02381219721264</v>
      </c>
      <c r="AF38" s="112">
        <f t="shared" si="8"/>
        <v>148.70641847574552</v>
      </c>
      <c r="AG38" s="113">
        <f t="shared" si="9"/>
        <v>804.3291916450545</v>
      </c>
      <c r="AH38" s="114">
        <f t="shared" si="10"/>
        <v>210.59896097209636</v>
      </c>
      <c r="AI38" s="117">
        <f t="shared" si="11"/>
        <v>25.04612546125461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1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62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1227830</v>
      </c>
      <c r="D5" s="35">
        <f>SUM(E5:F5)</f>
        <v>22310.299999999996</v>
      </c>
      <c r="E5" s="36">
        <f>SUM(E6:E38)</f>
        <v>20113.099999999995</v>
      </c>
      <c r="F5" s="36">
        <f>SUM(F6:F38)</f>
        <v>2197.2</v>
      </c>
      <c r="G5" s="37">
        <f>SUM(H5:I5)</f>
        <v>466.8</v>
      </c>
      <c r="H5" s="37">
        <f aca="true" t="shared" si="0" ref="H5:AC5">SUM(H6:H38)</f>
        <v>466.8</v>
      </c>
      <c r="I5" s="37">
        <f t="shared" si="0"/>
        <v>0</v>
      </c>
      <c r="J5" s="37">
        <f>SUM(K5:L5)</f>
        <v>16512.9</v>
      </c>
      <c r="K5" s="37">
        <f t="shared" si="0"/>
        <v>15168.900000000001</v>
      </c>
      <c r="L5" s="37">
        <f t="shared" si="0"/>
        <v>1344.0000000000002</v>
      </c>
      <c r="M5" s="37">
        <f>SUM(N5:O5)</f>
        <v>1274.9000000000005</v>
      </c>
      <c r="N5" s="37">
        <f t="shared" si="0"/>
        <v>964.5000000000003</v>
      </c>
      <c r="O5" s="37">
        <f t="shared" si="0"/>
        <v>310.4000000000001</v>
      </c>
      <c r="P5" s="37">
        <f>SUM(Q5:R5)</f>
        <v>3339.3000000000006</v>
      </c>
      <c r="Q5" s="37">
        <f t="shared" si="0"/>
        <v>3199.7000000000007</v>
      </c>
      <c r="R5" s="37">
        <f t="shared" si="0"/>
        <v>139.60000000000002</v>
      </c>
      <c r="S5" s="37">
        <f>SUM(T5:U5)</f>
        <v>1.7000000000000002</v>
      </c>
      <c r="T5" s="37">
        <f t="shared" si="0"/>
        <v>1.6</v>
      </c>
      <c r="U5" s="37">
        <f t="shared" si="0"/>
        <v>0.1</v>
      </c>
      <c r="V5" s="37">
        <f>SUM(W5:X5)</f>
        <v>714.7</v>
      </c>
      <c r="W5" s="37">
        <f t="shared" si="0"/>
        <v>311.6</v>
      </c>
      <c r="X5" s="37">
        <f t="shared" si="0"/>
        <v>403.09999999999997</v>
      </c>
      <c r="Y5" s="38">
        <f t="shared" si="0"/>
        <v>9961.799999999997</v>
      </c>
      <c r="Z5" s="39">
        <f t="shared" si="0"/>
        <v>32272.1</v>
      </c>
      <c r="AA5" s="40">
        <f t="shared" si="0"/>
        <v>22310.299999999996</v>
      </c>
      <c r="AB5" s="41">
        <f t="shared" si="0"/>
        <v>18971</v>
      </c>
      <c r="AC5" s="42">
        <f t="shared" si="0"/>
        <v>3339.3000000000006</v>
      </c>
      <c r="AD5" s="43">
        <f>AA5/C5/30*1000000</f>
        <v>605.683740148609</v>
      </c>
      <c r="AE5" s="44">
        <f>AB5/C5/30*1000000</f>
        <v>515.0278675929621</v>
      </c>
      <c r="AF5" s="45">
        <f>AC5/C5/30*1000000</f>
        <v>90.65587255564697</v>
      </c>
      <c r="AG5" s="46">
        <f>Z5/C5/30*1000000</f>
        <v>876.128345672175</v>
      </c>
      <c r="AH5" s="47">
        <f>Y5/C5/30*1000000</f>
        <v>270.44460552356594</v>
      </c>
      <c r="AI5" s="48">
        <f>AC5*100/AA5</f>
        <v>14.967526209867197</v>
      </c>
    </row>
    <row r="6" spans="1:35" s="8" customFormat="1" ht="19.5" customHeight="1" thickTop="1">
      <c r="A6" s="14">
        <v>1</v>
      </c>
      <c r="B6" s="15" t="s">
        <v>19</v>
      </c>
      <c r="C6" s="49">
        <v>287578</v>
      </c>
      <c r="D6" s="50">
        <f>G6+J6+M6+P6+S6+V6</f>
        <v>4956</v>
      </c>
      <c r="E6" s="51">
        <f>H6+K6+N6+Q6+T6+W6</f>
        <v>4866</v>
      </c>
      <c r="F6" s="51">
        <f>I6+L6+O6+R6+U6+X6</f>
        <v>90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3599.5</v>
      </c>
      <c r="K6" s="16">
        <v>3543.6</v>
      </c>
      <c r="L6" s="16">
        <v>55.9</v>
      </c>
      <c r="M6" s="52">
        <f>SUM(N6:O6)</f>
        <v>356.7</v>
      </c>
      <c r="N6" s="16">
        <v>352.3</v>
      </c>
      <c r="O6" s="16">
        <v>4.4</v>
      </c>
      <c r="P6" s="52">
        <f>SUM(Q6:R6)</f>
        <v>880.1</v>
      </c>
      <c r="Q6" s="16">
        <v>873</v>
      </c>
      <c r="R6" s="16">
        <v>7.1</v>
      </c>
      <c r="S6" s="52">
        <f>SUM(T6:U6)</f>
        <v>0</v>
      </c>
      <c r="T6" s="16">
        <v>0</v>
      </c>
      <c r="U6" s="16">
        <v>0</v>
      </c>
      <c r="V6" s="52">
        <f>SUM(W6:X6)</f>
        <v>119.69999999999999</v>
      </c>
      <c r="W6" s="16">
        <v>97.1</v>
      </c>
      <c r="X6" s="16">
        <v>22.6</v>
      </c>
      <c r="Y6" s="53">
        <v>2835.4</v>
      </c>
      <c r="Z6" s="54">
        <f aca="true" t="shared" si="2" ref="Z6:Z38">D6+Y6</f>
        <v>7791.4</v>
      </c>
      <c r="AA6" s="55">
        <f aca="true" t="shared" si="3" ref="AA6:AA38">SUM(AB6:AC6)</f>
        <v>4956</v>
      </c>
      <c r="AB6" s="56">
        <f aca="true" t="shared" si="4" ref="AB6:AB38">G6+J6+M6+S6+V6</f>
        <v>4075.8999999999996</v>
      </c>
      <c r="AC6" s="57">
        <f aca="true" t="shared" si="5" ref="AC6:AC38">P6</f>
        <v>880.1</v>
      </c>
      <c r="AD6" s="58">
        <f aca="true" t="shared" si="6" ref="AD6:AD38">AA6/C6/30*1000000</f>
        <v>574.4528440979491</v>
      </c>
      <c r="AE6" s="59">
        <f aca="true" t="shared" si="7" ref="AE6:AE38">AB6/C6/30*1000000</f>
        <v>472.43994093196744</v>
      </c>
      <c r="AF6" s="60">
        <f aca="true" t="shared" si="8" ref="AF6:AF38">AC6/C6/30*1000000</f>
        <v>102.01290316598164</v>
      </c>
      <c r="AG6" s="61">
        <f aca="true" t="shared" si="9" ref="AG6:AG38">Z6/C6/30*1000000</f>
        <v>903.1057081325182</v>
      </c>
      <c r="AH6" s="62">
        <f aca="true" t="shared" si="10" ref="AH6:AH38">Y6/C6/30*1000000</f>
        <v>328.6528640345692</v>
      </c>
      <c r="AI6" s="63">
        <f aca="true" t="shared" si="11" ref="AI6:AI38">AC6*100/AA6</f>
        <v>17.75827280064568</v>
      </c>
    </row>
    <row r="7" spans="1:35" s="65" customFormat="1" ht="19.5" customHeight="1">
      <c r="A7" s="13">
        <v>2</v>
      </c>
      <c r="B7" s="17" t="s">
        <v>20</v>
      </c>
      <c r="C7" s="64">
        <v>51150</v>
      </c>
      <c r="D7" s="50">
        <f aca="true" t="shared" si="12" ref="D7:F38">G7+J7+M7+P7+S7+V7</f>
        <v>1095.1000000000001</v>
      </c>
      <c r="E7" s="51">
        <f t="shared" si="12"/>
        <v>866.9000000000001</v>
      </c>
      <c r="F7" s="51">
        <f t="shared" si="12"/>
        <v>228.2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813.9000000000001</v>
      </c>
      <c r="K7" s="16">
        <v>719.2</v>
      </c>
      <c r="L7" s="16">
        <v>94.7</v>
      </c>
      <c r="M7" s="52">
        <f aca="true" t="shared" si="14" ref="M7:M38">SUM(N7:O7)</f>
        <v>52.6</v>
      </c>
      <c r="N7" s="16">
        <v>30.1</v>
      </c>
      <c r="O7" s="16">
        <v>22.5</v>
      </c>
      <c r="P7" s="52">
        <f>SUM(Q7:R7)</f>
        <v>154.8</v>
      </c>
      <c r="Q7" s="16">
        <v>112.6</v>
      </c>
      <c r="R7" s="16">
        <v>42.2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73.8</v>
      </c>
      <c r="W7" s="16">
        <v>5</v>
      </c>
      <c r="X7" s="16">
        <v>68.8</v>
      </c>
      <c r="Y7" s="53">
        <v>425.4</v>
      </c>
      <c r="Z7" s="54">
        <f>D7+Y7</f>
        <v>1520.5</v>
      </c>
      <c r="AA7" s="55">
        <f>SUM(AB7:AC7)</f>
        <v>1095.1000000000001</v>
      </c>
      <c r="AB7" s="56">
        <f>G7+J7+M7+S7+V7</f>
        <v>940.3000000000001</v>
      </c>
      <c r="AC7" s="57">
        <f>P7</f>
        <v>154.8</v>
      </c>
      <c r="AD7" s="58">
        <f t="shared" si="6"/>
        <v>713.6526555881396</v>
      </c>
      <c r="AE7" s="59">
        <f t="shared" si="7"/>
        <v>612.7728901922452</v>
      </c>
      <c r="AF7" s="60">
        <f t="shared" si="8"/>
        <v>100.87976539589444</v>
      </c>
      <c r="AG7" s="61">
        <f t="shared" si="9"/>
        <v>990.8765070055392</v>
      </c>
      <c r="AH7" s="62">
        <f t="shared" si="10"/>
        <v>277.22385141739977</v>
      </c>
      <c r="AI7" s="63">
        <f>AC7*100/AA7</f>
        <v>14.135695370285818</v>
      </c>
    </row>
    <row r="8" spans="1:35" s="65" customFormat="1" ht="19.5" customHeight="1">
      <c r="A8" s="13">
        <v>3</v>
      </c>
      <c r="B8" s="18" t="s">
        <v>21</v>
      </c>
      <c r="C8" s="64">
        <v>35452</v>
      </c>
      <c r="D8" s="50">
        <f t="shared" si="12"/>
        <v>717.4000000000001</v>
      </c>
      <c r="E8" s="51">
        <f t="shared" si="12"/>
        <v>615</v>
      </c>
      <c r="F8" s="51">
        <f t="shared" si="12"/>
        <v>102.39999999999999</v>
      </c>
      <c r="G8" s="52">
        <f>SUM(H8:I8)</f>
        <v>0</v>
      </c>
      <c r="H8" s="16">
        <v>0</v>
      </c>
      <c r="I8" s="16">
        <v>0</v>
      </c>
      <c r="J8" s="52">
        <f t="shared" si="13"/>
        <v>601.2</v>
      </c>
      <c r="K8" s="16">
        <v>535</v>
      </c>
      <c r="L8" s="16">
        <v>66.2</v>
      </c>
      <c r="M8" s="52">
        <f t="shared" si="14"/>
        <v>81</v>
      </c>
      <c r="N8" s="16">
        <v>51.1</v>
      </c>
      <c r="O8" s="16">
        <v>29.9</v>
      </c>
      <c r="P8" s="52">
        <f>SUM(Q8:R8)</f>
        <v>35.199999999999996</v>
      </c>
      <c r="Q8" s="16">
        <v>28.9</v>
      </c>
      <c r="R8" s="16">
        <v>6.3</v>
      </c>
      <c r="S8" s="52">
        <f aca="true" t="shared" si="16" ref="S8:S38"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74.7</v>
      </c>
      <c r="Z8" s="54">
        <f>D8+Y8</f>
        <v>792.1000000000001</v>
      </c>
      <c r="AA8" s="55">
        <f>SUM(AB8:AC8)</f>
        <v>717.4000000000001</v>
      </c>
      <c r="AB8" s="56">
        <f>G8+J8+M8+S8+V8</f>
        <v>682.2</v>
      </c>
      <c r="AC8" s="57">
        <f>P8</f>
        <v>35.199999999999996</v>
      </c>
      <c r="AD8" s="58">
        <f t="shared" si="6"/>
        <v>674.5270600624319</v>
      </c>
      <c r="AE8" s="59">
        <f t="shared" si="7"/>
        <v>641.4306668171049</v>
      </c>
      <c r="AF8" s="60">
        <f t="shared" si="8"/>
        <v>33.09639324532701</v>
      </c>
      <c r="AG8" s="61">
        <f t="shared" si="9"/>
        <v>744.7628718643049</v>
      </c>
      <c r="AH8" s="62">
        <f t="shared" si="10"/>
        <v>70.23581180187297</v>
      </c>
      <c r="AI8" s="63">
        <f>AC8*100/AA8</f>
        <v>4.906607192640088</v>
      </c>
    </row>
    <row r="9" spans="1:35" s="8" customFormat="1" ht="19.5" customHeight="1">
      <c r="A9" s="19">
        <v>4</v>
      </c>
      <c r="B9" s="18" t="s">
        <v>22</v>
      </c>
      <c r="C9" s="64">
        <v>94805</v>
      </c>
      <c r="D9" s="66">
        <f t="shared" si="12"/>
        <v>1457.0999999999997</v>
      </c>
      <c r="E9" s="51">
        <f t="shared" si="12"/>
        <v>1403.6</v>
      </c>
      <c r="F9" s="51">
        <f t="shared" si="12"/>
        <v>53.5</v>
      </c>
      <c r="G9" s="67">
        <f t="shared" si="1"/>
        <v>0</v>
      </c>
      <c r="H9" s="20">
        <v>0</v>
      </c>
      <c r="I9" s="20">
        <v>0</v>
      </c>
      <c r="J9" s="67">
        <f t="shared" si="13"/>
        <v>1207.6999999999998</v>
      </c>
      <c r="K9" s="16">
        <v>1176.1</v>
      </c>
      <c r="L9" s="16">
        <v>31.6</v>
      </c>
      <c r="M9" s="67">
        <f t="shared" si="14"/>
        <v>99.3</v>
      </c>
      <c r="N9" s="16">
        <v>86.2</v>
      </c>
      <c r="O9" s="16">
        <v>13.1</v>
      </c>
      <c r="P9" s="67">
        <f aca="true" t="shared" si="17" ref="P9:P38">SUM(Q9:R9)</f>
        <v>141.3</v>
      </c>
      <c r="Q9" s="16">
        <v>141.3</v>
      </c>
      <c r="R9" s="16">
        <v>0</v>
      </c>
      <c r="S9" s="52">
        <f t="shared" si="16"/>
        <v>0</v>
      </c>
      <c r="T9" s="20">
        <v>0</v>
      </c>
      <c r="U9" s="20">
        <v>0</v>
      </c>
      <c r="V9" s="67">
        <f t="shared" si="15"/>
        <v>8.8</v>
      </c>
      <c r="W9" s="16">
        <v>0</v>
      </c>
      <c r="X9" s="16">
        <v>8.8</v>
      </c>
      <c r="Y9" s="68">
        <v>811.9</v>
      </c>
      <c r="Z9" s="69">
        <f t="shared" si="2"/>
        <v>2268.9999999999995</v>
      </c>
      <c r="AA9" s="70">
        <f t="shared" si="3"/>
        <v>1457.0999999999997</v>
      </c>
      <c r="AB9" s="71">
        <f t="shared" si="4"/>
        <v>1315.7999999999997</v>
      </c>
      <c r="AC9" s="72">
        <f t="shared" si="5"/>
        <v>141.3</v>
      </c>
      <c r="AD9" s="73">
        <f t="shared" si="6"/>
        <v>512.3147513316807</v>
      </c>
      <c r="AE9" s="74">
        <f t="shared" si="7"/>
        <v>462.6338273297821</v>
      </c>
      <c r="AF9" s="75">
        <f t="shared" si="8"/>
        <v>49.68092400189863</v>
      </c>
      <c r="AG9" s="76">
        <f t="shared" si="9"/>
        <v>797.7778949774096</v>
      </c>
      <c r="AH9" s="77">
        <f t="shared" si="10"/>
        <v>285.46314364572896</v>
      </c>
      <c r="AI9" s="78">
        <f t="shared" si="11"/>
        <v>9.697344039530577</v>
      </c>
    </row>
    <row r="10" spans="1:35" s="8" customFormat="1" ht="19.5" customHeight="1">
      <c r="A10" s="19">
        <v>5</v>
      </c>
      <c r="B10" s="18" t="s">
        <v>55</v>
      </c>
      <c r="C10" s="64">
        <v>92408</v>
      </c>
      <c r="D10" s="66">
        <f t="shared" si="12"/>
        <v>1504.2999999999997</v>
      </c>
      <c r="E10" s="51">
        <f t="shared" si="12"/>
        <v>1391.2999999999997</v>
      </c>
      <c r="F10" s="51">
        <f t="shared" si="12"/>
        <v>113</v>
      </c>
      <c r="G10" s="67">
        <f t="shared" si="1"/>
        <v>0</v>
      </c>
      <c r="H10" s="20">
        <v>0</v>
      </c>
      <c r="I10" s="20">
        <v>0</v>
      </c>
      <c r="J10" s="67">
        <f t="shared" si="13"/>
        <v>1106.6</v>
      </c>
      <c r="K10" s="20">
        <v>1027.3</v>
      </c>
      <c r="L10" s="20">
        <v>79.3</v>
      </c>
      <c r="M10" s="67">
        <f t="shared" si="14"/>
        <v>97.30000000000001</v>
      </c>
      <c r="N10" s="20">
        <v>63.6</v>
      </c>
      <c r="O10" s="20">
        <v>33.7</v>
      </c>
      <c r="P10" s="67">
        <f t="shared" si="17"/>
        <v>300.4</v>
      </c>
      <c r="Q10" s="20">
        <v>300.4</v>
      </c>
      <c r="R10" s="20">
        <v>0</v>
      </c>
      <c r="S10" s="52">
        <f t="shared" si="16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655.9</v>
      </c>
      <c r="Z10" s="69">
        <f t="shared" si="2"/>
        <v>2160.2</v>
      </c>
      <c r="AA10" s="70">
        <f t="shared" si="3"/>
        <v>1504.2999999999997</v>
      </c>
      <c r="AB10" s="71">
        <f t="shared" si="4"/>
        <v>1203.8999999999999</v>
      </c>
      <c r="AC10" s="72">
        <f t="shared" si="5"/>
        <v>300.4</v>
      </c>
      <c r="AD10" s="73">
        <f t="shared" si="6"/>
        <v>542.6297867428505</v>
      </c>
      <c r="AE10" s="74">
        <f t="shared" si="7"/>
        <v>434.26976019392254</v>
      </c>
      <c r="AF10" s="75">
        <f t="shared" si="8"/>
        <v>108.36002654892795</v>
      </c>
      <c r="AG10" s="76">
        <f t="shared" si="9"/>
        <v>779.2254638848007</v>
      </c>
      <c r="AH10" s="77">
        <f t="shared" si="10"/>
        <v>236.59567714195018</v>
      </c>
      <c r="AI10" s="78">
        <f t="shared" si="11"/>
        <v>19.969420993152962</v>
      </c>
    </row>
    <row r="11" spans="1:36" s="8" customFormat="1" ht="19.5" customHeight="1">
      <c r="A11" s="19">
        <v>6</v>
      </c>
      <c r="B11" s="18" t="s">
        <v>24</v>
      </c>
      <c r="C11" s="64">
        <v>34373</v>
      </c>
      <c r="D11" s="66">
        <f>G11+J11+M11+P11+S11+V11</f>
        <v>702.4000000000001</v>
      </c>
      <c r="E11" s="51">
        <f t="shared" si="12"/>
        <v>517.8000000000001</v>
      </c>
      <c r="F11" s="51">
        <f t="shared" si="12"/>
        <v>184.6</v>
      </c>
      <c r="G11" s="67">
        <f>SUM(H11:I11)</f>
        <v>0</v>
      </c>
      <c r="H11" s="20">
        <v>0</v>
      </c>
      <c r="I11" s="20">
        <v>0</v>
      </c>
      <c r="J11" s="67">
        <f t="shared" si="13"/>
        <v>539.4</v>
      </c>
      <c r="K11" s="20">
        <v>403.8</v>
      </c>
      <c r="L11" s="20">
        <v>135.6</v>
      </c>
      <c r="M11" s="67">
        <f t="shared" si="14"/>
        <v>59.7</v>
      </c>
      <c r="N11" s="20">
        <v>19.1</v>
      </c>
      <c r="O11" s="20">
        <v>40.6</v>
      </c>
      <c r="P11" s="67">
        <f t="shared" si="17"/>
        <v>103.30000000000001</v>
      </c>
      <c r="Q11" s="20">
        <v>94.9</v>
      </c>
      <c r="R11" s="20">
        <v>8.4</v>
      </c>
      <c r="S11" s="52">
        <f t="shared" si="16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314.4</v>
      </c>
      <c r="Z11" s="69">
        <f t="shared" si="2"/>
        <v>1016.8000000000001</v>
      </c>
      <c r="AA11" s="70">
        <f t="shared" si="3"/>
        <v>702.4000000000001</v>
      </c>
      <c r="AB11" s="71">
        <f t="shared" si="4"/>
        <v>599.1</v>
      </c>
      <c r="AC11" s="72">
        <f t="shared" si="5"/>
        <v>103.30000000000001</v>
      </c>
      <c r="AD11" s="73">
        <f t="shared" si="6"/>
        <v>681.1547823388514</v>
      </c>
      <c r="AE11" s="74">
        <f t="shared" si="7"/>
        <v>580.9792569749512</v>
      </c>
      <c r="AF11" s="75">
        <f t="shared" si="8"/>
        <v>100.17552536389998</v>
      </c>
      <c r="AG11" s="76">
        <f t="shared" si="9"/>
        <v>986.0452486932575</v>
      </c>
      <c r="AH11" s="77">
        <f t="shared" si="10"/>
        <v>304.89046635440604</v>
      </c>
      <c r="AI11" s="78">
        <f t="shared" si="11"/>
        <v>14.706719817767654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26309</v>
      </c>
      <c r="D12" s="66">
        <f>G12+J12+M12+P12+S12+V12</f>
        <v>508.4</v>
      </c>
      <c r="E12" s="51">
        <f t="shared" si="12"/>
        <v>468.59999999999997</v>
      </c>
      <c r="F12" s="51">
        <f t="shared" si="12"/>
        <v>39.800000000000004</v>
      </c>
      <c r="G12" s="67">
        <f>SUM(H12:I12)</f>
        <v>0</v>
      </c>
      <c r="H12" s="20">
        <v>0</v>
      </c>
      <c r="I12" s="20">
        <v>0</v>
      </c>
      <c r="J12" s="67">
        <f t="shared" si="13"/>
        <v>348.8</v>
      </c>
      <c r="K12" s="20">
        <v>333.2</v>
      </c>
      <c r="L12" s="20">
        <v>15.6</v>
      </c>
      <c r="M12" s="67">
        <f t="shared" si="14"/>
        <v>27</v>
      </c>
      <c r="N12" s="20">
        <v>21.1</v>
      </c>
      <c r="O12" s="20">
        <v>5.9</v>
      </c>
      <c r="P12" s="67">
        <f>SUM(Q12:R12)</f>
        <v>120.2</v>
      </c>
      <c r="Q12" s="20">
        <v>105.2</v>
      </c>
      <c r="R12" s="20">
        <v>15</v>
      </c>
      <c r="S12" s="52">
        <f t="shared" si="16"/>
        <v>0.5</v>
      </c>
      <c r="T12" s="20">
        <v>0.4</v>
      </c>
      <c r="U12" s="20">
        <v>0.1</v>
      </c>
      <c r="V12" s="67">
        <f t="shared" si="15"/>
        <v>11.899999999999999</v>
      </c>
      <c r="W12" s="20">
        <v>8.7</v>
      </c>
      <c r="X12" s="20">
        <v>3.2</v>
      </c>
      <c r="Y12" s="68">
        <v>180.3</v>
      </c>
      <c r="Z12" s="69">
        <f>D12+Y12</f>
        <v>688.7</v>
      </c>
      <c r="AA12" s="70">
        <f>SUM(AB12:AC12)</f>
        <v>508.4</v>
      </c>
      <c r="AB12" s="71">
        <f>G12+J12+M12+S12+V12</f>
        <v>388.2</v>
      </c>
      <c r="AC12" s="72">
        <f>P12</f>
        <v>120.2</v>
      </c>
      <c r="AD12" s="73">
        <f t="shared" si="6"/>
        <v>644.1395213298365</v>
      </c>
      <c r="AE12" s="74">
        <f t="shared" si="7"/>
        <v>491.84689649929675</v>
      </c>
      <c r="AF12" s="75">
        <f t="shared" si="8"/>
        <v>152.29262483053964</v>
      </c>
      <c r="AG12" s="76">
        <f t="shared" si="9"/>
        <v>872.5784585756459</v>
      </c>
      <c r="AH12" s="77">
        <f t="shared" si="10"/>
        <v>228.43893724580943</v>
      </c>
      <c r="AI12" s="78">
        <f>AC12*100/AA12</f>
        <v>23.642800944138475</v>
      </c>
    </row>
    <row r="13" spans="1:35" s="8" customFormat="1" ht="19.5" customHeight="1">
      <c r="A13" s="19">
        <v>8</v>
      </c>
      <c r="B13" s="18" t="s">
        <v>48</v>
      </c>
      <c r="C13" s="64">
        <v>114476</v>
      </c>
      <c r="D13" s="66">
        <f t="shared" si="12"/>
        <v>1997.4</v>
      </c>
      <c r="E13" s="51">
        <f t="shared" si="12"/>
        <v>1785.4</v>
      </c>
      <c r="F13" s="51">
        <f t="shared" si="12"/>
        <v>212</v>
      </c>
      <c r="G13" s="67">
        <f t="shared" si="1"/>
        <v>0</v>
      </c>
      <c r="H13" s="20">
        <v>0</v>
      </c>
      <c r="I13" s="20">
        <v>0</v>
      </c>
      <c r="J13" s="67">
        <f t="shared" si="13"/>
        <v>1576.7</v>
      </c>
      <c r="K13" s="20">
        <v>1438.5</v>
      </c>
      <c r="L13" s="20">
        <v>138.2</v>
      </c>
      <c r="M13" s="67">
        <f t="shared" si="14"/>
        <v>136.6</v>
      </c>
      <c r="N13" s="20">
        <v>109.2</v>
      </c>
      <c r="O13" s="20">
        <v>27.4</v>
      </c>
      <c r="P13" s="67">
        <f t="shared" si="17"/>
        <v>237.7</v>
      </c>
      <c r="Q13" s="20">
        <v>237.7</v>
      </c>
      <c r="R13" s="20">
        <v>0</v>
      </c>
      <c r="S13" s="52">
        <f t="shared" si="16"/>
        <v>0</v>
      </c>
      <c r="T13" s="20">
        <v>0</v>
      </c>
      <c r="U13" s="20">
        <v>0</v>
      </c>
      <c r="V13" s="67">
        <f t="shared" si="15"/>
        <v>46.4</v>
      </c>
      <c r="W13" s="20">
        <v>0</v>
      </c>
      <c r="X13" s="20">
        <v>46.4</v>
      </c>
      <c r="Y13" s="68">
        <v>725.5</v>
      </c>
      <c r="Z13" s="69">
        <f t="shared" si="2"/>
        <v>2722.9</v>
      </c>
      <c r="AA13" s="70">
        <f t="shared" si="3"/>
        <v>1997.4</v>
      </c>
      <c r="AB13" s="71">
        <f t="shared" si="4"/>
        <v>1759.7</v>
      </c>
      <c r="AC13" s="72">
        <f t="shared" si="5"/>
        <v>237.7</v>
      </c>
      <c r="AD13" s="73">
        <f t="shared" si="6"/>
        <v>581.6066249694259</v>
      </c>
      <c r="AE13" s="74">
        <f t="shared" si="7"/>
        <v>512.3926994886847</v>
      </c>
      <c r="AF13" s="75">
        <f t="shared" si="8"/>
        <v>69.21392548074122</v>
      </c>
      <c r="AG13" s="76">
        <f t="shared" si="9"/>
        <v>792.8590563378642</v>
      </c>
      <c r="AH13" s="77">
        <f t="shared" si="10"/>
        <v>211.2524313684382</v>
      </c>
      <c r="AI13" s="78">
        <f t="shared" si="11"/>
        <v>11.900470611795333</v>
      </c>
    </row>
    <row r="14" spans="1:35" s="65" customFormat="1" ht="17.25" customHeight="1">
      <c r="A14" s="13">
        <v>9</v>
      </c>
      <c r="B14" s="18" t="s">
        <v>56</v>
      </c>
      <c r="C14" s="64">
        <v>18766</v>
      </c>
      <c r="D14" s="66">
        <f t="shared" si="12"/>
        <v>404.1</v>
      </c>
      <c r="E14" s="51">
        <f t="shared" si="12"/>
        <v>301.59999999999997</v>
      </c>
      <c r="F14" s="51">
        <f t="shared" si="12"/>
        <v>102.5</v>
      </c>
      <c r="G14" s="67">
        <f>SUM(H14:I14)</f>
        <v>0</v>
      </c>
      <c r="H14" s="20">
        <v>0</v>
      </c>
      <c r="I14" s="20">
        <v>0</v>
      </c>
      <c r="J14" s="67">
        <f t="shared" si="13"/>
        <v>328</v>
      </c>
      <c r="K14" s="20">
        <v>247</v>
      </c>
      <c r="L14" s="20">
        <v>81</v>
      </c>
      <c r="M14" s="67">
        <f t="shared" si="14"/>
        <v>20.5</v>
      </c>
      <c r="N14" s="20">
        <v>11.7</v>
      </c>
      <c r="O14" s="20">
        <v>8.8</v>
      </c>
      <c r="P14" s="67">
        <f t="shared" si="17"/>
        <v>55.599999999999994</v>
      </c>
      <c r="Q14" s="20">
        <v>42.9</v>
      </c>
      <c r="R14" s="20">
        <v>12.7</v>
      </c>
      <c r="S14" s="52">
        <f t="shared" si="16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71.1</v>
      </c>
      <c r="Z14" s="69">
        <f t="shared" si="2"/>
        <v>475.20000000000005</v>
      </c>
      <c r="AA14" s="70">
        <f t="shared" si="3"/>
        <v>404.1</v>
      </c>
      <c r="AB14" s="71">
        <f>G14+J14+M14+S14+V14</f>
        <v>348.5</v>
      </c>
      <c r="AC14" s="72">
        <f>P14</f>
        <v>55.599999999999994</v>
      </c>
      <c r="AD14" s="80">
        <f t="shared" si="6"/>
        <v>717.7874880102314</v>
      </c>
      <c r="AE14" s="74">
        <f t="shared" si="7"/>
        <v>619.0273189100856</v>
      </c>
      <c r="AF14" s="75">
        <f t="shared" si="8"/>
        <v>98.76016910014565</v>
      </c>
      <c r="AG14" s="76">
        <f t="shared" si="9"/>
        <v>844.0797186400939</v>
      </c>
      <c r="AH14" s="81">
        <f t="shared" si="10"/>
        <v>126.2922306298625</v>
      </c>
      <c r="AI14" s="78">
        <f>AC14*100/AA14</f>
        <v>13.7589705518436</v>
      </c>
    </row>
    <row r="15" spans="1:35" s="65" customFormat="1" ht="19.5" customHeight="1">
      <c r="A15" s="13">
        <v>10</v>
      </c>
      <c r="B15" s="18" t="s">
        <v>27</v>
      </c>
      <c r="C15" s="64">
        <v>32510</v>
      </c>
      <c r="D15" s="66">
        <f t="shared" si="12"/>
        <v>661.5</v>
      </c>
      <c r="E15" s="51">
        <f t="shared" si="12"/>
        <v>561.3000000000001</v>
      </c>
      <c r="F15" s="51">
        <f t="shared" si="12"/>
        <v>100.19999999999999</v>
      </c>
      <c r="G15" s="67">
        <f t="shared" si="1"/>
        <v>466.8</v>
      </c>
      <c r="H15" s="20">
        <v>466.8</v>
      </c>
      <c r="I15" s="20">
        <v>0</v>
      </c>
      <c r="J15" s="67">
        <f t="shared" si="13"/>
        <v>67.3</v>
      </c>
      <c r="K15" s="20">
        <v>0</v>
      </c>
      <c r="L15" s="20">
        <v>67.3</v>
      </c>
      <c r="M15" s="67">
        <f t="shared" si="14"/>
        <v>10.1</v>
      </c>
      <c r="N15" s="20">
        <v>0</v>
      </c>
      <c r="O15" s="20">
        <v>10.1</v>
      </c>
      <c r="P15" s="67">
        <f t="shared" si="17"/>
        <v>89.4</v>
      </c>
      <c r="Q15" s="20">
        <v>89.4</v>
      </c>
      <c r="R15" s="20">
        <v>0</v>
      </c>
      <c r="S15" s="52">
        <f t="shared" si="16"/>
        <v>0</v>
      </c>
      <c r="T15" s="20">
        <v>0</v>
      </c>
      <c r="U15" s="20">
        <v>0</v>
      </c>
      <c r="V15" s="67">
        <f t="shared" si="15"/>
        <v>27.9</v>
      </c>
      <c r="W15" s="20">
        <v>5.1</v>
      </c>
      <c r="X15" s="20">
        <v>22.8</v>
      </c>
      <c r="Y15" s="68">
        <v>394.6</v>
      </c>
      <c r="Z15" s="69">
        <f t="shared" si="2"/>
        <v>1056.1</v>
      </c>
      <c r="AA15" s="70">
        <f t="shared" si="3"/>
        <v>661.5</v>
      </c>
      <c r="AB15" s="71">
        <f>G15+J15+M15+S15+V15</f>
        <v>572.1</v>
      </c>
      <c r="AC15" s="72">
        <f>P15</f>
        <v>89.4</v>
      </c>
      <c r="AD15" s="73">
        <f t="shared" si="6"/>
        <v>678.2528452783758</v>
      </c>
      <c r="AE15" s="74">
        <f t="shared" si="7"/>
        <v>586.5887419255614</v>
      </c>
      <c r="AF15" s="75">
        <f t="shared" si="8"/>
        <v>91.66410335281454</v>
      </c>
      <c r="AG15" s="76">
        <f t="shared" si="9"/>
        <v>1082.846303701425</v>
      </c>
      <c r="AH15" s="77">
        <f t="shared" si="10"/>
        <v>404.5934584230493</v>
      </c>
      <c r="AI15" s="78">
        <f>AC15*100/AA15</f>
        <v>13.514739229024944</v>
      </c>
    </row>
    <row r="16" spans="1:35" s="8" customFormat="1" ht="19.5" customHeight="1">
      <c r="A16" s="19">
        <v>11</v>
      </c>
      <c r="B16" s="18" t="s">
        <v>57</v>
      </c>
      <c r="C16" s="64">
        <v>26380</v>
      </c>
      <c r="D16" s="66">
        <f>G16+J16+M16+P16+S16+V16</f>
        <v>486.4</v>
      </c>
      <c r="E16" s="51">
        <f t="shared" si="12"/>
        <v>461.4</v>
      </c>
      <c r="F16" s="51">
        <f t="shared" si="12"/>
        <v>25</v>
      </c>
      <c r="G16" s="67">
        <f t="shared" si="1"/>
        <v>0</v>
      </c>
      <c r="H16" s="20">
        <v>0</v>
      </c>
      <c r="I16" s="20">
        <v>0</v>
      </c>
      <c r="J16" s="67">
        <f t="shared" si="13"/>
        <v>372.9</v>
      </c>
      <c r="K16" s="20">
        <v>364.7</v>
      </c>
      <c r="L16" s="20">
        <v>8.2</v>
      </c>
      <c r="M16" s="67">
        <f t="shared" si="14"/>
        <v>23.5</v>
      </c>
      <c r="N16" s="20">
        <v>19.4</v>
      </c>
      <c r="O16" s="20">
        <v>4.1</v>
      </c>
      <c r="P16" s="67">
        <f t="shared" si="17"/>
        <v>56</v>
      </c>
      <c r="Q16" s="20">
        <v>54.8</v>
      </c>
      <c r="R16" s="20">
        <v>1.2</v>
      </c>
      <c r="S16" s="52">
        <f t="shared" si="16"/>
        <v>0</v>
      </c>
      <c r="T16" s="20">
        <v>0</v>
      </c>
      <c r="U16" s="20">
        <v>0</v>
      </c>
      <c r="V16" s="67">
        <f t="shared" si="15"/>
        <v>34</v>
      </c>
      <c r="W16" s="20">
        <v>22.5</v>
      </c>
      <c r="X16" s="20">
        <v>11.5</v>
      </c>
      <c r="Y16" s="68">
        <v>180.5</v>
      </c>
      <c r="Z16" s="69">
        <f t="shared" si="2"/>
        <v>666.9</v>
      </c>
      <c r="AA16" s="70">
        <f t="shared" si="3"/>
        <v>486.4</v>
      </c>
      <c r="AB16" s="71">
        <f t="shared" si="4"/>
        <v>430.4</v>
      </c>
      <c r="AC16" s="72">
        <f t="shared" si="5"/>
        <v>56</v>
      </c>
      <c r="AD16" s="73">
        <f t="shared" si="6"/>
        <v>614.6070255243872</v>
      </c>
      <c r="AE16" s="74">
        <f t="shared" si="7"/>
        <v>543.8463482436189</v>
      </c>
      <c r="AF16" s="75">
        <f t="shared" si="8"/>
        <v>70.76067728076825</v>
      </c>
      <c r="AG16" s="76">
        <f t="shared" si="9"/>
        <v>842.6838514025777</v>
      </c>
      <c r="AH16" s="77">
        <f t="shared" si="10"/>
        <v>228.07682587819056</v>
      </c>
      <c r="AI16" s="78">
        <f t="shared" si="11"/>
        <v>11.513157894736842</v>
      </c>
    </row>
    <row r="17" spans="1:35" s="8" customFormat="1" ht="19.5" customHeight="1">
      <c r="A17" s="19">
        <v>12</v>
      </c>
      <c r="B17" s="18" t="s">
        <v>49</v>
      </c>
      <c r="C17" s="64">
        <v>25063</v>
      </c>
      <c r="D17" s="66">
        <f t="shared" si="12"/>
        <v>610.3</v>
      </c>
      <c r="E17" s="51">
        <f t="shared" si="12"/>
        <v>456.59999999999997</v>
      </c>
      <c r="F17" s="51">
        <f t="shared" si="12"/>
        <v>153.70000000000002</v>
      </c>
      <c r="G17" s="67">
        <f t="shared" si="1"/>
        <v>0</v>
      </c>
      <c r="H17" s="20">
        <v>0</v>
      </c>
      <c r="I17" s="20">
        <v>0</v>
      </c>
      <c r="J17" s="67">
        <f t="shared" si="13"/>
        <v>477.9</v>
      </c>
      <c r="K17" s="20">
        <v>373.4</v>
      </c>
      <c r="L17" s="20">
        <v>104.5</v>
      </c>
      <c r="M17" s="67">
        <f t="shared" si="14"/>
        <v>25.7</v>
      </c>
      <c r="N17" s="20">
        <v>24.8</v>
      </c>
      <c r="O17" s="20">
        <v>0.9</v>
      </c>
      <c r="P17" s="67">
        <f t="shared" si="17"/>
        <v>67.8</v>
      </c>
      <c r="Q17" s="20">
        <v>58.4</v>
      </c>
      <c r="R17" s="20">
        <v>9.4</v>
      </c>
      <c r="S17" s="52">
        <f t="shared" si="16"/>
        <v>0</v>
      </c>
      <c r="T17" s="20">
        <v>0</v>
      </c>
      <c r="U17" s="20">
        <v>0</v>
      </c>
      <c r="V17" s="67">
        <f t="shared" si="15"/>
        <v>38.9</v>
      </c>
      <c r="W17" s="20">
        <v>0</v>
      </c>
      <c r="X17" s="20">
        <v>38.9</v>
      </c>
      <c r="Y17" s="68">
        <v>232.8</v>
      </c>
      <c r="Z17" s="69">
        <f t="shared" si="2"/>
        <v>843.0999999999999</v>
      </c>
      <c r="AA17" s="70">
        <f t="shared" si="3"/>
        <v>610.3</v>
      </c>
      <c r="AB17" s="71">
        <f t="shared" si="4"/>
        <v>542.5</v>
      </c>
      <c r="AC17" s="72">
        <f t="shared" si="5"/>
        <v>67.8</v>
      </c>
      <c r="AD17" s="73">
        <f t="shared" si="6"/>
        <v>811.6878798760457</v>
      </c>
      <c r="AE17" s="74">
        <f t="shared" si="7"/>
        <v>721.5151152429213</v>
      </c>
      <c r="AF17" s="75">
        <f t="shared" si="8"/>
        <v>90.17276463312452</v>
      </c>
      <c r="AG17" s="76">
        <f t="shared" si="9"/>
        <v>1121.307638085358</v>
      </c>
      <c r="AH17" s="77">
        <f t="shared" si="10"/>
        <v>309.6197582093126</v>
      </c>
      <c r="AI17" s="78">
        <f t="shared" si="11"/>
        <v>11.109290512862527</v>
      </c>
    </row>
    <row r="18" spans="1:35" s="8" customFormat="1" ht="19.5" customHeight="1">
      <c r="A18" s="19">
        <v>13</v>
      </c>
      <c r="B18" s="18" t="s">
        <v>58</v>
      </c>
      <c r="C18" s="64">
        <v>115264</v>
      </c>
      <c r="D18" s="66">
        <f t="shared" si="12"/>
        <v>2010.6</v>
      </c>
      <c r="E18" s="51">
        <f t="shared" si="12"/>
        <v>1819.6</v>
      </c>
      <c r="F18" s="51">
        <f t="shared" si="12"/>
        <v>191</v>
      </c>
      <c r="G18" s="67">
        <f t="shared" si="1"/>
        <v>0</v>
      </c>
      <c r="H18" s="20">
        <v>0</v>
      </c>
      <c r="I18" s="20">
        <v>0</v>
      </c>
      <c r="J18" s="67">
        <f t="shared" si="13"/>
        <v>1664</v>
      </c>
      <c r="K18" s="20">
        <v>1523.8</v>
      </c>
      <c r="L18" s="20">
        <v>140.2</v>
      </c>
      <c r="M18" s="67">
        <f t="shared" si="14"/>
        <v>122.8</v>
      </c>
      <c r="N18" s="20">
        <v>72</v>
      </c>
      <c r="O18" s="20">
        <v>50.8</v>
      </c>
      <c r="P18" s="67">
        <f t="shared" si="17"/>
        <v>223.8</v>
      </c>
      <c r="Q18" s="20">
        <v>223.8</v>
      </c>
      <c r="R18" s="20">
        <v>0</v>
      </c>
      <c r="S18" s="52">
        <f t="shared" si="16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1147.4</v>
      </c>
      <c r="Z18" s="69">
        <f t="shared" si="2"/>
        <v>3158</v>
      </c>
      <c r="AA18" s="70">
        <f t="shared" si="3"/>
        <v>2010.6</v>
      </c>
      <c r="AB18" s="71">
        <f t="shared" si="4"/>
        <v>1786.8</v>
      </c>
      <c r="AC18" s="72">
        <f t="shared" si="5"/>
        <v>223.8</v>
      </c>
      <c r="AD18" s="73">
        <f t="shared" si="6"/>
        <v>581.4478067740143</v>
      </c>
      <c r="AE18" s="74">
        <f t="shared" si="7"/>
        <v>516.7268184342032</v>
      </c>
      <c r="AF18" s="75">
        <f t="shared" si="8"/>
        <v>64.72098833981121</v>
      </c>
      <c r="AG18" s="61">
        <f t="shared" si="9"/>
        <v>913.2657782713308</v>
      </c>
      <c r="AH18" s="77">
        <f t="shared" si="10"/>
        <v>331.8179714973163</v>
      </c>
      <c r="AI18" s="78">
        <f t="shared" si="11"/>
        <v>11.13100566994927</v>
      </c>
    </row>
    <row r="19" spans="1:35" s="8" customFormat="1" ht="19.5" customHeight="1">
      <c r="A19" s="19">
        <v>14</v>
      </c>
      <c r="B19" s="18" t="s">
        <v>44</v>
      </c>
      <c r="C19" s="64">
        <v>55328</v>
      </c>
      <c r="D19" s="66">
        <f t="shared" si="12"/>
        <v>1111.2</v>
      </c>
      <c r="E19" s="51">
        <f t="shared" si="12"/>
        <v>995.3000000000001</v>
      </c>
      <c r="F19" s="51">
        <f t="shared" si="12"/>
        <v>115.89999999999999</v>
      </c>
      <c r="G19" s="67">
        <f t="shared" si="1"/>
        <v>0</v>
      </c>
      <c r="H19" s="20">
        <v>0</v>
      </c>
      <c r="I19" s="20">
        <v>0</v>
      </c>
      <c r="J19" s="67">
        <f t="shared" si="13"/>
        <v>811.6</v>
      </c>
      <c r="K19" s="20">
        <v>774.7</v>
      </c>
      <c r="L19" s="20">
        <v>36.9</v>
      </c>
      <c r="M19" s="67">
        <f t="shared" si="14"/>
        <v>0</v>
      </c>
      <c r="N19" s="20">
        <v>0</v>
      </c>
      <c r="O19" s="20">
        <v>0</v>
      </c>
      <c r="P19" s="67">
        <f t="shared" si="17"/>
        <v>199.6</v>
      </c>
      <c r="Q19" s="20">
        <v>176.9</v>
      </c>
      <c r="R19" s="20">
        <v>22.7</v>
      </c>
      <c r="S19" s="52">
        <f t="shared" si="16"/>
        <v>0</v>
      </c>
      <c r="T19" s="20">
        <v>0</v>
      </c>
      <c r="U19" s="20">
        <v>0</v>
      </c>
      <c r="V19" s="67">
        <f t="shared" si="15"/>
        <v>100</v>
      </c>
      <c r="W19" s="20">
        <v>43.7</v>
      </c>
      <c r="X19" s="20">
        <v>56.3</v>
      </c>
      <c r="Y19" s="68">
        <v>278.3</v>
      </c>
      <c r="Z19" s="69">
        <f t="shared" si="2"/>
        <v>1389.5</v>
      </c>
      <c r="AA19" s="70">
        <f t="shared" si="3"/>
        <v>1111.2</v>
      </c>
      <c r="AB19" s="71">
        <f t="shared" si="4"/>
        <v>911.6</v>
      </c>
      <c r="AC19" s="72">
        <f t="shared" si="5"/>
        <v>199.6</v>
      </c>
      <c r="AD19" s="73">
        <f t="shared" si="6"/>
        <v>669.4621168305379</v>
      </c>
      <c r="AE19" s="74">
        <f t="shared" si="7"/>
        <v>549.2095623674571</v>
      </c>
      <c r="AF19" s="75">
        <f t="shared" si="8"/>
        <v>120.25255446308078</v>
      </c>
      <c r="AG19" s="61">
        <f t="shared" si="9"/>
        <v>837.1288798920377</v>
      </c>
      <c r="AH19" s="77">
        <f t="shared" si="10"/>
        <v>167.66676306149992</v>
      </c>
      <c r="AI19" s="78">
        <f t="shared" si="11"/>
        <v>17.962562994960404</v>
      </c>
    </row>
    <row r="20" spans="1:35" s="8" customFormat="1" ht="19.5" customHeight="1">
      <c r="A20" s="19">
        <v>15</v>
      </c>
      <c r="B20" s="18" t="s">
        <v>45</v>
      </c>
      <c r="C20" s="64">
        <v>16255</v>
      </c>
      <c r="D20" s="66">
        <f t="shared" si="12"/>
        <v>379.09999999999997</v>
      </c>
      <c r="E20" s="51">
        <f t="shared" si="12"/>
        <v>332.59999999999997</v>
      </c>
      <c r="F20" s="51">
        <f t="shared" si="12"/>
        <v>46.5</v>
      </c>
      <c r="G20" s="67">
        <f>SUM(H20:I20)</f>
        <v>0</v>
      </c>
      <c r="H20" s="20">
        <v>0</v>
      </c>
      <c r="I20" s="20">
        <v>0</v>
      </c>
      <c r="J20" s="67">
        <f t="shared" si="13"/>
        <v>282.4</v>
      </c>
      <c r="K20" s="20">
        <v>269.9</v>
      </c>
      <c r="L20" s="20">
        <v>12.5</v>
      </c>
      <c r="M20" s="67">
        <f t="shared" si="14"/>
        <v>0</v>
      </c>
      <c r="N20" s="20">
        <v>0</v>
      </c>
      <c r="O20" s="20">
        <v>0</v>
      </c>
      <c r="P20" s="67">
        <f>SUM(Q20:R20)</f>
        <v>50.4</v>
      </c>
      <c r="Q20" s="20">
        <v>50.4</v>
      </c>
      <c r="R20" s="20">
        <v>0</v>
      </c>
      <c r="S20" s="52">
        <f t="shared" si="16"/>
        <v>0</v>
      </c>
      <c r="T20" s="20">
        <v>0</v>
      </c>
      <c r="U20" s="20">
        <v>0</v>
      </c>
      <c r="V20" s="67">
        <f t="shared" si="15"/>
        <v>46.3</v>
      </c>
      <c r="W20" s="20">
        <v>12.3</v>
      </c>
      <c r="X20" s="20">
        <v>34</v>
      </c>
      <c r="Y20" s="68">
        <v>158.5</v>
      </c>
      <c r="Z20" s="69">
        <f>D20+Y20</f>
        <v>537.5999999999999</v>
      </c>
      <c r="AA20" s="70">
        <f>SUM(AB20:AC20)</f>
        <v>379.09999999999997</v>
      </c>
      <c r="AB20" s="71">
        <f>G20+J20+M20+S20+V20</f>
        <v>328.7</v>
      </c>
      <c r="AC20" s="72">
        <f>P20</f>
        <v>50.4</v>
      </c>
      <c r="AD20" s="73">
        <f t="shared" si="6"/>
        <v>777.4018250794626</v>
      </c>
      <c r="AE20" s="74">
        <f t="shared" si="7"/>
        <v>674.0490105608532</v>
      </c>
      <c r="AF20" s="75">
        <f t="shared" si="8"/>
        <v>103.35281451860965</v>
      </c>
      <c r="AG20" s="76">
        <f t="shared" si="9"/>
        <v>1102.4300215318362</v>
      </c>
      <c r="AH20" s="77">
        <f t="shared" si="10"/>
        <v>325.0281964523736</v>
      </c>
      <c r="AI20" s="78">
        <f>AC20*100/AA20</f>
        <v>13.29464521234503</v>
      </c>
    </row>
    <row r="21" spans="1:35" s="8" customFormat="1" ht="19.5" customHeight="1">
      <c r="A21" s="82">
        <v>16</v>
      </c>
      <c r="B21" s="83" t="s">
        <v>46</v>
      </c>
      <c r="C21" s="84">
        <v>5938</v>
      </c>
      <c r="D21" s="85">
        <f t="shared" si="12"/>
        <v>122.4</v>
      </c>
      <c r="E21" s="86">
        <f t="shared" si="12"/>
        <v>108.9</v>
      </c>
      <c r="F21" s="86">
        <f t="shared" si="12"/>
        <v>13.5</v>
      </c>
      <c r="G21" s="87">
        <f>SUM(H21:I21)</f>
        <v>0</v>
      </c>
      <c r="H21" s="88">
        <v>0</v>
      </c>
      <c r="I21" s="88">
        <v>0</v>
      </c>
      <c r="J21" s="87">
        <f t="shared" si="13"/>
        <v>65.5</v>
      </c>
      <c r="K21" s="88">
        <v>62.8</v>
      </c>
      <c r="L21" s="88">
        <v>2.7</v>
      </c>
      <c r="M21" s="87">
        <f t="shared" si="14"/>
        <v>18.5</v>
      </c>
      <c r="N21" s="88">
        <v>7.7</v>
      </c>
      <c r="O21" s="88">
        <v>10.8</v>
      </c>
      <c r="P21" s="87">
        <f>SUM(Q21:R21)</f>
        <v>38.4</v>
      </c>
      <c r="Q21" s="88">
        <v>38.4</v>
      </c>
      <c r="R21" s="88">
        <v>0</v>
      </c>
      <c r="S21" s="52">
        <f t="shared" si="16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39.4</v>
      </c>
      <c r="Z21" s="89">
        <f t="shared" si="2"/>
        <v>161.8</v>
      </c>
      <c r="AA21" s="70">
        <f t="shared" si="3"/>
        <v>122.4</v>
      </c>
      <c r="AB21" s="71">
        <f t="shared" si="4"/>
        <v>84</v>
      </c>
      <c r="AC21" s="72">
        <f t="shared" si="5"/>
        <v>38.4</v>
      </c>
      <c r="AD21" s="73">
        <f t="shared" si="6"/>
        <v>687.1000336813743</v>
      </c>
      <c r="AE21" s="74">
        <f t="shared" si="7"/>
        <v>471.5392388009431</v>
      </c>
      <c r="AF21" s="75">
        <f t="shared" si="8"/>
        <v>215.56079488043113</v>
      </c>
      <c r="AG21" s="76">
        <f t="shared" si="9"/>
        <v>908.2743909284832</v>
      </c>
      <c r="AH21" s="77">
        <f t="shared" si="10"/>
        <v>221.174357247109</v>
      </c>
      <c r="AI21" s="78">
        <f t="shared" si="11"/>
        <v>31.372549019607842</v>
      </c>
    </row>
    <row r="22" spans="1:35" s="8" customFormat="1" ht="19.5" customHeight="1">
      <c r="A22" s="82">
        <v>17</v>
      </c>
      <c r="B22" s="83" t="s">
        <v>47</v>
      </c>
      <c r="C22" s="84">
        <v>13011</v>
      </c>
      <c r="D22" s="85">
        <f t="shared" si="12"/>
        <v>242.2</v>
      </c>
      <c r="E22" s="86">
        <f t="shared" si="12"/>
        <v>214.3</v>
      </c>
      <c r="F22" s="86">
        <f t="shared" si="12"/>
        <v>27.900000000000002</v>
      </c>
      <c r="G22" s="87">
        <f t="shared" si="1"/>
        <v>0</v>
      </c>
      <c r="H22" s="88">
        <v>0</v>
      </c>
      <c r="I22" s="88">
        <v>0</v>
      </c>
      <c r="J22" s="87">
        <f t="shared" si="13"/>
        <v>187.70000000000002</v>
      </c>
      <c r="K22" s="88">
        <v>169.4</v>
      </c>
      <c r="L22" s="88">
        <v>18.3</v>
      </c>
      <c r="M22" s="87">
        <f t="shared" si="14"/>
        <v>12.7</v>
      </c>
      <c r="N22" s="90">
        <v>7.4</v>
      </c>
      <c r="O22" s="90">
        <v>5.3</v>
      </c>
      <c r="P22" s="87">
        <f t="shared" si="17"/>
        <v>38.3</v>
      </c>
      <c r="Q22" s="90">
        <v>36.3</v>
      </c>
      <c r="R22" s="88">
        <v>2</v>
      </c>
      <c r="S22" s="52">
        <f t="shared" si="16"/>
        <v>1.2</v>
      </c>
      <c r="T22" s="90">
        <v>1.2</v>
      </c>
      <c r="U22" s="88">
        <v>0</v>
      </c>
      <c r="V22" s="87">
        <f t="shared" si="15"/>
        <v>2.3</v>
      </c>
      <c r="W22" s="88">
        <v>0</v>
      </c>
      <c r="X22" s="88">
        <v>2.3</v>
      </c>
      <c r="Y22" s="68">
        <v>70.4</v>
      </c>
      <c r="Z22" s="89">
        <f t="shared" si="2"/>
        <v>312.6</v>
      </c>
      <c r="AA22" s="70">
        <f t="shared" si="3"/>
        <v>242.2</v>
      </c>
      <c r="AB22" s="71">
        <f t="shared" si="4"/>
        <v>203.9</v>
      </c>
      <c r="AC22" s="72">
        <f t="shared" si="5"/>
        <v>38.3</v>
      </c>
      <c r="AD22" s="73">
        <f t="shared" si="6"/>
        <v>620.5006020546716</v>
      </c>
      <c r="AE22" s="74">
        <f t="shared" si="7"/>
        <v>522.3785002433838</v>
      </c>
      <c r="AF22" s="75">
        <f t="shared" si="8"/>
        <v>98.12210181128788</v>
      </c>
      <c r="AG22" s="76">
        <f t="shared" si="9"/>
        <v>800.8608100837753</v>
      </c>
      <c r="AH22" s="77">
        <f t="shared" si="10"/>
        <v>180.36020802910357</v>
      </c>
      <c r="AI22" s="78">
        <f>AC22*100/AA22</f>
        <v>15.813377374071015</v>
      </c>
    </row>
    <row r="23" spans="1:35" s="8" customFormat="1" ht="19.5" customHeight="1">
      <c r="A23" s="82">
        <v>18</v>
      </c>
      <c r="B23" s="83" t="s">
        <v>50</v>
      </c>
      <c r="C23" s="84">
        <v>33156</v>
      </c>
      <c r="D23" s="85">
        <f t="shared" si="12"/>
        <v>603.4</v>
      </c>
      <c r="E23" s="86">
        <f t="shared" si="12"/>
        <v>508.6</v>
      </c>
      <c r="F23" s="86">
        <f t="shared" si="12"/>
        <v>94.80000000000001</v>
      </c>
      <c r="G23" s="87">
        <v>0</v>
      </c>
      <c r="H23" s="88">
        <v>0</v>
      </c>
      <c r="I23" s="91">
        <v>0</v>
      </c>
      <c r="J23" s="87">
        <f t="shared" si="13"/>
        <v>416.5</v>
      </c>
      <c r="K23" s="88">
        <v>353.6</v>
      </c>
      <c r="L23" s="91">
        <v>62.9</v>
      </c>
      <c r="M23" s="87">
        <f t="shared" si="14"/>
        <v>0</v>
      </c>
      <c r="N23" s="88">
        <v>0</v>
      </c>
      <c r="O23" s="91">
        <v>0</v>
      </c>
      <c r="P23" s="87">
        <f t="shared" si="17"/>
        <v>113.3</v>
      </c>
      <c r="Q23" s="88">
        <v>111.8</v>
      </c>
      <c r="R23" s="92">
        <v>1.5</v>
      </c>
      <c r="S23" s="52">
        <f t="shared" si="16"/>
        <v>0</v>
      </c>
      <c r="T23" s="88">
        <v>0</v>
      </c>
      <c r="U23" s="91">
        <v>0</v>
      </c>
      <c r="V23" s="87">
        <f t="shared" si="15"/>
        <v>73.6</v>
      </c>
      <c r="W23" s="88">
        <v>43.2</v>
      </c>
      <c r="X23" s="91">
        <v>30.4</v>
      </c>
      <c r="Y23" s="68">
        <v>282</v>
      </c>
      <c r="Z23" s="89">
        <f t="shared" si="2"/>
        <v>885.4</v>
      </c>
      <c r="AA23" s="70">
        <f t="shared" si="3"/>
        <v>603.4</v>
      </c>
      <c r="AB23" s="71">
        <f t="shared" si="4"/>
        <v>490.1</v>
      </c>
      <c r="AC23" s="72">
        <f t="shared" si="5"/>
        <v>113.3</v>
      </c>
      <c r="AD23" s="73">
        <f t="shared" si="6"/>
        <v>606.6272570072788</v>
      </c>
      <c r="AE23" s="74">
        <f t="shared" si="7"/>
        <v>492.7212771946756</v>
      </c>
      <c r="AF23" s="75">
        <f t="shared" si="8"/>
        <v>113.90597981260304</v>
      </c>
      <c r="AG23" s="76">
        <f t="shared" si="9"/>
        <v>890.1355209715688</v>
      </c>
      <c r="AH23" s="77">
        <f t="shared" si="10"/>
        <v>283.50826396429</v>
      </c>
      <c r="AI23" s="78">
        <f t="shared" si="11"/>
        <v>18.776930725886643</v>
      </c>
    </row>
    <row r="24" spans="1:35" s="8" customFormat="1" ht="19.5" customHeight="1">
      <c r="A24" s="82">
        <v>19</v>
      </c>
      <c r="B24" s="83" t="s">
        <v>59</v>
      </c>
      <c r="C24" s="84">
        <v>27256</v>
      </c>
      <c r="D24" s="85">
        <f t="shared" si="12"/>
        <v>522.5</v>
      </c>
      <c r="E24" s="86">
        <f t="shared" si="12"/>
        <v>450.50000000000006</v>
      </c>
      <c r="F24" s="86">
        <f t="shared" si="12"/>
        <v>72</v>
      </c>
      <c r="G24" s="87">
        <v>0</v>
      </c>
      <c r="H24" s="88">
        <v>0</v>
      </c>
      <c r="I24" s="88">
        <v>0</v>
      </c>
      <c r="J24" s="87">
        <f t="shared" si="13"/>
        <v>352.70000000000005</v>
      </c>
      <c r="K24" s="88">
        <v>302.6</v>
      </c>
      <c r="L24" s="88">
        <v>50.1</v>
      </c>
      <c r="M24" s="87">
        <f t="shared" si="14"/>
        <v>0</v>
      </c>
      <c r="N24" s="88">
        <v>0</v>
      </c>
      <c r="O24" s="88">
        <v>0</v>
      </c>
      <c r="P24" s="87">
        <f t="shared" si="17"/>
        <v>110.8</v>
      </c>
      <c r="Q24" s="88">
        <v>109.6</v>
      </c>
      <c r="R24" s="88">
        <v>1.2</v>
      </c>
      <c r="S24" s="52">
        <f t="shared" si="16"/>
        <v>0</v>
      </c>
      <c r="T24" s="88">
        <v>0</v>
      </c>
      <c r="U24" s="88">
        <v>0</v>
      </c>
      <c r="V24" s="87">
        <f t="shared" si="15"/>
        <v>59</v>
      </c>
      <c r="W24" s="88">
        <v>38.3</v>
      </c>
      <c r="X24" s="88">
        <v>20.7</v>
      </c>
      <c r="Y24" s="68">
        <v>408.7</v>
      </c>
      <c r="Z24" s="89">
        <f t="shared" si="2"/>
        <v>931.2</v>
      </c>
      <c r="AA24" s="70">
        <f t="shared" si="3"/>
        <v>522.5</v>
      </c>
      <c r="AB24" s="71">
        <f t="shared" si="4"/>
        <v>411.70000000000005</v>
      </c>
      <c r="AC24" s="72">
        <f t="shared" si="5"/>
        <v>110.8</v>
      </c>
      <c r="AD24" s="73">
        <f t="shared" si="6"/>
        <v>639.0030329713335</v>
      </c>
      <c r="AE24" s="74">
        <f t="shared" si="7"/>
        <v>503.49770081205367</v>
      </c>
      <c r="AF24" s="75">
        <f t="shared" si="8"/>
        <v>135.5053321592799</v>
      </c>
      <c r="AG24" s="76">
        <f t="shared" si="9"/>
        <v>1138.8318168476667</v>
      </c>
      <c r="AH24" s="77">
        <f t="shared" si="10"/>
        <v>499.828783876333</v>
      </c>
      <c r="AI24" s="78">
        <f t="shared" si="11"/>
        <v>21.205741626794257</v>
      </c>
    </row>
    <row r="25" spans="1:35" s="8" customFormat="1" ht="19.5" customHeight="1">
      <c r="A25" s="82">
        <v>20</v>
      </c>
      <c r="B25" s="83" t="s">
        <v>33</v>
      </c>
      <c r="C25" s="84">
        <v>5442</v>
      </c>
      <c r="D25" s="85">
        <f t="shared" si="12"/>
        <v>79.2</v>
      </c>
      <c r="E25" s="86">
        <f t="shared" si="12"/>
        <v>77.80000000000001</v>
      </c>
      <c r="F25" s="86">
        <f t="shared" si="12"/>
        <v>1.4</v>
      </c>
      <c r="G25" s="87">
        <f t="shared" si="1"/>
        <v>0</v>
      </c>
      <c r="H25" s="88">
        <v>0</v>
      </c>
      <c r="I25" s="88">
        <v>0</v>
      </c>
      <c r="J25" s="87">
        <f t="shared" si="13"/>
        <v>60.6</v>
      </c>
      <c r="K25" s="88">
        <v>59.2</v>
      </c>
      <c r="L25" s="88">
        <v>1.4</v>
      </c>
      <c r="M25" s="87">
        <f t="shared" si="14"/>
        <v>4.1</v>
      </c>
      <c r="N25" s="88">
        <v>4.1</v>
      </c>
      <c r="O25" s="88">
        <v>0</v>
      </c>
      <c r="P25" s="87">
        <f t="shared" si="17"/>
        <v>14.5</v>
      </c>
      <c r="Q25" s="88">
        <v>14.5</v>
      </c>
      <c r="R25" s="88">
        <v>0</v>
      </c>
      <c r="S25" s="52">
        <f t="shared" si="16"/>
        <v>0</v>
      </c>
      <c r="T25" s="88">
        <v>0</v>
      </c>
      <c r="U25" s="88">
        <v>0</v>
      </c>
      <c r="V25" s="87">
        <f t="shared" si="15"/>
        <v>0</v>
      </c>
      <c r="W25" s="88">
        <v>0</v>
      </c>
      <c r="X25" s="88">
        <v>0</v>
      </c>
      <c r="Y25" s="68">
        <v>41.8</v>
      </c>
      <c r="Z25" s="89">
        <f t="shared" si="2"/>
        <v>121</v>
      </c>
      <c r="AA25" s="70">
        <f t="shared" si="3"/>
        <v>79.2</v>
      </c>
      <c r="AB25" s="71">
        <f t="shared" si="4"/>
        <v>64.7</v>
      </c>
      <c r="AC25" s="72">
        <f t="shared" si="5"/>
        <v>14.5</v>
      </c>
      <c r="AD25" s="73">
        <f t="shared" si="6"/>
        <v>485.11576626240355</v>
      </c>
      <c r="AE25" s="74">
        <f t="shared" si="7"/>
        <v>396.30037976234235</v>
      </c>
      <c r="AF25" s="75">
        <f t="shared" si="8"/>
        <v>88.81538650006125</v>
      </c>
      <c r="AG25" s="76">
        <f t="shared" si="9"/>
        <v>741.1490873453387</v>
      </c>
      <c r="AH25" s="77">
        <f t="shared" si="10"/>
        <v>256.0333210829352</v>
      </c>
      <c r="AI25" s="78">
        <f t="shared" si="11"/>
        <v>18.308080808080806</v>
      </c>
    </row>
    <row r="26" spans="1:35" s="8" customFormat="1" ht="19.5" customHeight="1">
      <c r="A26" s="82">
        <v>21</v>
      </c>
      <c r="B26" s="83" t="s">
        <v>34</v>
      </c>
      <c r="C26" s="84">
        <v>15580</v>
      </c>
      <c r="D26" s="85">
        <f t="shared" si="12"/>
        <v>229.1</v>
      </c>
      <c r="E26" s="86">
        <f t="shared" si="12"/>
        <v>189.6</v>
      </c>
      <c r="F26" s="86">
        <f t="shared" si="12"/>
        <v>39.5</v>
      </c>
      <c r="G26" s="87">
        <f t="shared" si="1"/>
        <v>0</v>
      </c>
      <c r="H26" s="88">
        <v>0</v>
      </c>
      <c r="I26" s="88">
        <v>0</v>
      </c>
      <c r="J26" s="87">
        <f t="shared" si="13"/>
        <v>186.79999999999998</v>
      </c>
      <c r="K26" s="88">
        <v>157.1</v>
      </c>
      <c r="L26" s="88">
        <v>29.7</v>
      </c>
      <c r="M26" s="87">
        <f t="shared" si="14"/>
        <v>13.8</v>
      </c>
      <c r="N26" s="88">
        <v>4</v>
      </c>
      <c r="O26" s="88">
        <v>9.8</v>
      </c>
      <c r="P26" s="87">
        <f t="shared" si="17"/>
        <v>28.5</v>
      </c>
      <c r="Q26" s="88">
        <v>28.5</v>
      </c>
      <c r="R26" s="88">
        <v>0</v>
      </c>
      <c r="S26" s="52">
        <f t="shared" si="16"/>
        <v>0</v>
      </c>
      <c r="T26" s="88">
        <v>0</v>
      </c>
      <c r="U26" s="88">
        <v>0</v>
      </c>
      <c r="V26" s="87">
        <f t="shared" si="15"/>
        <v>0</v>
      </c>
      <c r="W26" s="88">
        <v>0</v>
      </c>
      <c r="X26" s="88">
        <v>0</v>
      </c>
      <c r="Y26" s="68">
        <v>131.3</v>
      </c>
      <c r="Z26" s="89">
        <f t="shared" si="2"/>
        <v>360.4</v>
      </c>
      <c r="AA26" s="70">
        <f t="shared" si="3"/>
        <v>229.1</v>
      </c>
      <c r="AB26" s="71">
        <f t="shared" si="4"/>
        <v>200.6</v>
      </c>
      <c r="AC26" s="72">
        <f t="shared" si="5"/>
        <v>28.5</v>
      </c>
      <c r="AD26" s="73">
        <f t="shared" si="6"/>
        <v>490.15832263585787</v>
      </c>
      <c r="AE26" s="74">
        <f t="shared" si="7"/>
        <v>429.1827128797604</v>
      </c>
      <c r="AF26" s="75">
        <f t="shared" si="8"/>
        <v>60.97560975609757</v>
      </c>
      <c r="AG26" s="76">
        <f t="shared" si="9"/>
        <v>771.0740265297388</v>
      </c>
      <c r="AH26" s="77">
        <f t="shared" si="10"/>
        <v>280.9157038938811</v>
      </c>
      <c r="AI26" s="78">
        <f t="shared" si="11"/>
        <v>12.439982540375382</v>
      </c>
    </row>
    <row r="27" spans="1:35" s="8" customFormat="1" ht="19.5" customHeight="1">
      <c r="A27" s="93">
        <v>22</v>
      </c>
      <c r="B27" s="83" t="s">
        <v>35</v>
      </c>
      <c r="C27" s="84">
        <v>7408</v>
      </c>
      <c r="D27" s="85">
        <f t="shared" si="12"/>
        <v>137.20000000000002</v>
      </c>
      <c r="E27" s="86">
        <f t="shared" si="12"/>
        <v>119.1</v>
      </c>
      <c r="F27" s="86">
        <f t="shared" si="12"/>
        <v>18.1</v>
      </c>
      <c r="G27" s="87">
        <f t="shared" si="1"/>
        <v>0</v>
      </c>
      <c r="H27" s="88">
        <v>0</v>
      </c>
      <c r="I27" s="88">
        <v>0</v>
      </c>
      <c r="J27" s="87">
        <f t="shared" si="13"/>
        <v>104.60000000000001</v>
      </c>
      <c r="K27" s="88">
        <v>94.9</v>
      </c>
      <c r="L27" s="88">
        <v>9.7</v>
      </c>
      <c r="M27" s="87">
        <f t="shared" si="14"/>
        <v>11.1</v>
      </c>
      <c r="N27" s="88">
        <v>7.6</v>
      </c>
      <c r="O27" s="88">
        <v>3.5</v>
      </c>
      <c r="P27" s="87">
        <f t="shared" si="17"/>
        <v>16.6</v>
      </c>
      <c r="Q27" s="88">
        <v>16.6</v>
      </c>
      <c r="R27" s="88">
        <v>0</v>
      </c>
      <c r="S27" s="52">
        <f t="shared" si="16"/>
        <v>0</v>
      </c>
      <c r="T27" s="88">
        <v>0</v>
      </c>
      <c r="U27" s="88">
        <v>0</v>
      </c>
      <c r="V27" s="87">
        <f t="shared" si="15"/>
        <v>4.9</v>
      </c>
      <c r="W27" s="88">
        <v>0</v>
      </c>
      <c r="X27" s="88">
        <v>4.9</v>
      </c>
      <c r="Y27" s="68">
        <v>38.6</v>
      </c>
      <c r="Z27" s="89">
        <f t="shared" si="2"/>
        <v>175.8</v>
      </c>
      <c r="AA27" s="70">
        <f t="shared" si="3"/>
        <v>137.20000000000002</v>
      </c>
      <c r="AB27" s="71">
        <f t="shared" si="4"/>
        <v>120.60000000000001</v>
      </c>
      <c r="AC27" s="72">
        <f t="shared" si="5"/>
        <v>16.6</v>
      </c>
      <c r="AD27" s="73">
        <f>AA27/C27/30*1000000</f>
        <v>617.350611951044</v>
      </c>
      <c r="AE27" s="74">
        <f t="shared" si="7"/>
        <v>542.6565874730022</v>
      </c>
      <c r="AF27" s="75">
        <f t="shared" si="8"/>
        <v>74.69402447804175</v>
      </c>
      <c r="AG27" s="76">
        <f t="shared" si="9"/>
        <v>791.036717062635</v>
      </c>
      <c r="AH27" s="77">
        <f t="shared" si="10"/>
        <v>173.68610511159108</v>
      </c>
      <c r="AI27" s="78">
        <f t="shared" si="11"/>
        <v>12.099125364431487</v>
      </c>
    </row>
    <row r="28" spans="1:35" s="65" customFormat="1" ht="19.5" customHeight="1">
      <c r="A28" s="82">
        <v>23</v>
      </c>
      <c r="B28" s="83" t="s">
        <v>36</v>
      </c>
      <c r="C28" s="84">
        <v>5315</v>
      </c>
      <c r="D28" s="85">
        <f t="shared" si="12"/>
        <v>97</v>
      </c>
      <c r="E28" s="86">
        <f t="shared" si="12"/>
        <v>91.89999999999999</v>
      </c>
      <c r="F28" s="86">
        <f t="shared" si="12"/>
        <v>5.1</v>
      </c>
      <c r="G28" s="87">
        <f t="shared" si="1"/>
        <v>0</v>
      </c>
      <c r="H28" s="88">
        <v>0</v>
      </c>
      <c r="I28" s="88">
        <v>0</v>
      </c>
      <c r="J28" s="87">
        <f t="shared" si="13"/>
        <v>81.3</v>
      </c>
      <c r="K28" s="88">
        <v>78</v>
      </c>
      <c r="L28" s="88">
        <v>3.3</v>
      </c>
      <c r="M28" s="87">
        <f t="shared" si="14"/>
        <v>11.3</v>
      </c>
      <c r="N28" s="88">
        <v>9.8</v>
      </c>
      <c r="O28" s="88">
        <v>1.5</v>
      </c>
      <c r="P28" s="87">
        <f t="shared" si="17"/>
        <v>4.3999999999999995</v>
      </c>
      <c r="Q28" s="88">
        <v>4.1</v>
      </c>
      <c r="R28" s="20">
        <v>0.3</v>
      </c>
      <c r="S28" s="52">
        <f t="shared" si="16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97</v>
      </c>
      <c r="AA28" s="70">
        <f t="shared" si="3"/>
        <v>97</v>
      </c>
      <c r="AB28" s="71">
        <f t="shared" si="4"/>
        <v>92.6</v>
      </c>
      <c r="AC28" s="72">
        <f t="shared" si="5"/>
        <v>4.3999999999999995</v>
      </c>
      <c r="AD28" s="73">
        <f t="shared" si="6"/>
        <v>608.3411727814363</v>
      </c>
      <c r="AE28" s="74">
        <f t="shared" si="7"/>
        <v>580.7463154593917</v>
      </c>
      <c r="AF28" s="75">
        <f t="shared" si="8"/>
        <v>27.594857322044522</v>
      </c>
      <c r="AG28" s="76">
        <f t="shared" si="9"/>
        <v>608.3411727814363</v>
      </c>
      <c r="AH28" s="77">
        <f t="shared" si="10"/>
        <v>0</v>
      </c>
      <c r="AI28" s="78">
        <f t="shared" si="11"/>
        <v>4.536082474226803</v>
      </c>
    </row>
    <row r="29" spans="1:35" s="65" customFormat="1" ht="19.5" customHeight="1">
      <c r="A29" s="82">
        <v>24</v>
      </c>
      <c r="B29" s="83" t="s">
        <v>37</v>
      </c>
      <c r="C29" s="84">
        <v>11557</v>
      </c>
      <c r="D29" s="85">
        <f>G29+J29+M29+P29+S29+V29</f>
        <v>231.3</v>
      </c>
      <c r="E29" s="86">
        <f t="shared" si="12"/>
        <v>209</v>
      </c>
      <c r="F29" s="86">
        <f t="shared" si="12"/>
        <v>22.3</v>
      </c>
      <c r="G29" s="87">
        <f>SUM(H29:I29)</f>
        <v>0</v>
      </c>
      <c r="H29" s="88">
        <v>0</v>
      </c>
      <c r="I29" s="88">
        <v>0</v>
      </c>
      <c r="J29" s="87">
        <f t="shared" si="13"/>
        <v>166.3</v>
      </c>
      <c r="K29" s="88">
        <v>148.5</v>
      </c>
      <c r="L29" s="88">
        <v>17.8</v>
      </c>
      <c r="M29" s="87">
        <f t="shared" si="14"/>
        <v>9.4</v>
      </c>
      <c r="N29" s="88">
        <v>6.7</v>
      </c>
      <c r="O29" s="88">
        <v>2.7</v>
      </c>
      <c r="P29" s="87">
        <f>SUM(Q29:R29)</f>
        <v>52.3</v>
      </c>
      <c r="Q29" s="88">
        <v>50.5</v>
      </c>
      <c r="R29" s="88">
        <v>1.8</v>
      </c>
      <c r="S29" s="52">
        <f t="shared" si="16"/>
        <v>0</v>
      </c>
      <c r="T29" s="88">
        <v>0</v>
      </c>
      <c r="U29" s="88">
        <v>0</v>
      </c>
      <c r="V29" s="87">
        <f t="shared" si="15"/>
        <v>3.3</v>
      </c>
      <c r="W29" s="88">
        <v>3.3</v>
      </c>
      <c r="X29" s="88">
        <v>0</v>
      </c>
      <c r="Y29" s="68">
        <v>119.7</v>
      </c>
      <c r="Z29" s="89">
        <f>D29+Y29</f>
        <v>351</v>
      </c>
      <c r="AA29" s="94">
        <f>SUM(AB29:AC29)</f>
        <v>231.3</v>
      </c>
      <c r="AB29" s="87">
        <f>G29+J29+M29+S29+V29</f>
        <v>179.00000000000003</v>
      </c>
      <c r="AC29" s="95">
        <f>P29</f>
        <v>52.3</v>
      </c>
      <c r="AD29" s="73">
        <f t="shared" si="6"/>
        <v>667.1281474431081</v>
      </c>
      <c r="AE29" s="74">
        <f t="shared" si="7"/>
        <v>516.2816186438235</v>
      </c>
      <c r="AF29" s="75">
        <f t="shared" si="8"/>
        <v>150.84652879928473</v>
      </c>
      <c r="AG29" s="76">
        <f t="shared" si="9"/>
        <v>1012.3734533183351</v>
      </c>
      <c r="AH29" s="77">
        <f t="shared" si="10"/>
        <v>345.24530587522713</v>
      </c>
      <c r="AI29" s="78">
        <f>AC29*100/AA29</f>
        <v>22.61132728058798</v>
      </c>
    </row>
    <row r="30" spans="1:35" s="65" customFormat="1" ht="19.5" customHeight="1">
      <c r="A30" s="82">
        <v>25</v>
      </c>
      <c r="B30" s="83" t="s">
        <v>38</v>
      </c>
      <c r="C30" s="84">
        <v>15195</v>
      </c>
      <c r="D30" s="85">
        <f t="shared" si="12"/>
        <v>304.70000000000005</v>
      </c>
      <c r="E30" s="86">
        <f t="shared" si="12"/>
        <v>268.3</v>
      </c>
      <c r="F30" s="86">
        <f t="shared" si="12"/>
        <v>36.400000000000006</v>
      </c>
      <c r="G30" s="87">
        <f t="shared" si="1"/>
        <v>0</v>
      </c>
      <c r="H30" s="88">
        <v>0</v>
      </c>
      <c r="I30" s="88">
        <v>0</v>
      </c>
      <c r="J30" s="87">
        <f t="shared" si="13"/>
        <v>249.3</v>
      </c>
      <c r="K30" s="88">
        <v>235.5</v>
      </c>
      <c r="L30" s="88">
        <v>13.8</v>
      </c>
      <c r="M30" s="87">
        <f t="shared" si="14"/>
        <v>13.1</v>
      </c>
      <c r="N30" s="88">
        <v>9.5</v>
      </c>
      <c r="O30" s="88">
        <v>3.6</v>
      </c>
      <c r="P30" s="87">
        <f t="shared" si="17"/>
        <v>23.5</v>
      </c>
      <c r="Q30" s="88">
        <v>22.2</v>
      </c>
      <c r="R30" s="88">
        <v>1.3</v>
      </c>
      <c r="S30" s="87">
        <f t="shared" si="16"/>
        <v>0</v>
      </c>
      <c r="T30" s="88">
        <v>0</v>
      </c>
      <c r="U30" s="88">
        <v>0</v>
      </c>
      <c r="V30" s="87">
        <f t="shared" si="15"/>
        <v>18.8</v>
      </c>
      <c r="W30" s="88">
        <v>1.1</v>
      </c>
      <c r="X30" s="88">
        <v>17.7</v>
      </c>
      <c r="Y30" s="68">
        <v>67.9</v>
      </c>
      <c r="Z30" s="89">
        <f t="shared" si="2"/>
        <v>372.6</v>
      </c>
      <c r="AA30" s="70">
        <f t="shared" si="3"/>
        <v>304.70000000000005</v>
      </c>
      <c r="AB30" s="71">
        <f t="shared" si="4"/>
        <v>281.20000000000005</v>
      </c>
      <c r="AC30" s="72">
        <f t="shared" si="5"/>
        <v>23.5</v>
      </c>
      <c r="AD30" s="73">
        <f t="shared" si="6"/>
        <v>668.4216299221235</v>
      </c>
      <c r="AE30" s="74">
        <f t="shared" si="7"/>
        <v>616.8695842930789</v>
      </c>
      <c r="AF30" s="75">
        <f t="shared" si="8"/>
        <v>51.55204562904464</v>
      </c>
      <c r="AG30" s="76">
        <f t="shared" si="9"/>
        <v>817.3741362290227</v>
      </c>
      <c r="AH30" s="77">
        <f t="shared" si="10"/>
        <v>148.9525063068992</v>
      </c>
      <c r="AI30" s="78">
        <f t="shared" si="11"/>
        <v>7.712504102395798</v>
      </c>
    </row>
    <row r="31" spans="1:35" s="65" customFormat="1" ht="19.5" customHeight="1">
      <c r="A31" s="82">
        <v>26</v>
      </c>
      <c r="B31" s="83" t="s">
        <v>51</v>
      </c>
      <c r="C31" s="84">
        <v>8984</v>
      </c>
      <c r="D31" s="85">
        <f t="shared" si="12"/>
        <v>157</v>
      </c>
      <c r="E31" s="86">
        <f t="shared" si="12"/>
        <v>149.70000000000002</v>
      </c>
      <c r="F31" s="86">
        <f t="shared" si="12"/>
        <v>7.3</v>
      </c>
      <c r="G31" s="87">
        <f t="shared" si="1"/>
        <v>0</v>
      </c>
      <c r="H31" s="88">
        <v>0</v>
      </c>
      <c r="I31" s="88">
        <v>0</v>
      </c>
      <c r="J31" s="87">
        <f t="shared" si="13"/>
        <v>119.30000000000001</v>
      </c>
      <c r="K31" s="88">
        <v>117.9</v>
      </c>
      <c r="L31" s="88">
        <v>1.4</v>
      </c>
      <c r="M31" s="87">
        <f t="shared" si="14"/>
        <v>8.7</v>
      </c>
      <c r="N31" s="88">
        <v>8</v>
      </c>
      <c r="O31" s="88">
        <v>0.7</v>
      </c>
      <c r="P31" s="87">
        <f t="shared" si="17"/>
        <v>24.5</v>
      </c>
      <c r="Q31" s="88">
        <v>23.8</v>
      </c>
      <c r="R31" s="88">
        <v>0.7</v>
      </c>
      <c r="S31" s="87">
        <f t="shared" si="16"/>
        <v>0</v>
      </c>
      <c r="T31" s="88">
        <v>0</v>
      </c>
      <c r="U31" s="88">
        <v>0</v>
      </c>
      <c r="V31" s="87">
        <f t="shared" si="15"/>
        <v>4.5</v>
      </c>
      <c r="W31" s="88">
        <v>0</v>
      </c>
      <c r="X31" s="88">
        <v>4.5</v>
      </c>
      <c r="Y31" s="68">
        <v>52.2</v>
      </c>
      <c r="Z31" s="89">
        <f t="shared" si="2"/>
        <v>209.2</v>
      </c>
      <c r="AA31" s="96">
        <f t="shared" si="3"/>
        <v>157</v>
      </c>
      <c r="AB31" s="71">
        <f t="shared" si="4"/>
        <v>132.5</v>
      </c>
      <c r="AC31" s="72">
        <f t="shared" si="5"/>
        <v>24.5</v>
      </c>
      <c r="AD31" s="73">
        <f t="shared" si="6"/>
        <v>582.5170673790442</v>
      </c>
      <c r="AE31" s="74">
        <f t="shared" si="7"/>
        <v>491.6147224695755</v>
      </c>
      <c r="AF31" s="75">
        <f t="shared" si="8"/>
        <v>90.9023449094687</v>
      </c>
      <c r="AG31" s="76">
        <f t="shared" si="9"/>
        <v>776.1947165330957</v>
      </c>
      <c r="AH31" s="77">
        <f t="shared" si="10"/>
        <v>193.67764915405166</v>
      </c>
      <c r="AI31" s="78">
        <f t="shared" si="11"/>
        <v>15.605095541401274</v>
      </c>
    </row>
    <row r="32" spans="1:35" s="65" customFormat="1" ht="19.5" customHeight="1">
      <c r="A32" s="82">
        <v>27</v>
      </c>
      <c r="B32" s="83" t="s">
        <v>39</v>
      </c>
      <c r="C32" s="84">
        <v>3244</v>
      </c>
      <c r="D32" s="85">
        <f t="shared" si="12"/>
        <v>61.10000000000001</v>
      </c>
      <c r="E32" s="86">
        <f t="shared" si="12"/>
        <v>58.400000000000006</v>
      </c>
      <c r="F32" s="86">
        <f t="shared" si="12"/>
        <v>2.7</v>
      </c>
      <c r="G32" s="87">
        <f>SUM(H32:I32)</f>
        <v>0</v>
      </c>
      <c r="H32" s="88">
        <v>0</v>
      </c>
      <c r="I32" s="88">
        <v>0</v>
      </c>
      <c r="J32" s="87">
        <f t="shared" si="13"/>
        <v>47.7</v>
      </c>
      <c r="K32" s="88">
        <v>47.2</v>
      </c>
      <c r="L32" s="88">
        <v>0.5</v>
      </c>
      <c r="M32" s="87">
        <f t="shared" si="14"/>
        <v>2.7</v>
      </c>
      <c r="N32" s="88">
        <v>2.6</v>
      </c>
      <c r="O32" s="88">
        <v>0.1</v>
      </c>
      <c r="P32" s="87">
        <f>SUM(Q32:R32)</f>
        <v>8.5</v>
      </c>
      <c r="Q32" s="88">
        <v>7.6</v>
      </c>
      <c r="R32" s="88">
        <v>0.9</v>
      </c>
      <c r="S32" s="87">
        <f>SUM(T32:U32)</f>
        <v>0</v>
      </c>
      <c r="T32" s="88">
        <v>0</v>
      </c>
      <c r="U32" s="88">
        <v>0</v>
      </c>
      <c r="V32" s="87">
        <f t="shared" si="15"/>
        <v>2.2</v>
      </c>
      <c r="W32" s="88">
        <v>1</v>
      </c>
      <c r="X32" s="88">
        <v>1.2</v>
      </c>
      <c r="Y32" s="68">
        <v>14.7</v>
      </c>
      <c r="Z32" s="89">
        <f>D32+Y32</f>
        <v>75.80000000000001</v>
      </c>
      <c r="AA32" s="70">
        <f>SUM(AB32:AC32)</f>
        <v>61.10000000000001</v>
      </c>
      <c r="AB32" s="71">
        <f>G32+J32+M32+S32+V32</f>
        <v>52.60000000000001</v>
      </c>
      <c r="AC32" s="72">
        <f>P32</f>
        <v>8.5</v>
      </c>
      <c r="AD32" s="73">
        <f t="shared" si="6"/>
        <v>627.8257295519935</v>
      </c>
      <c r="AE32" s="74">
        <f t="shared" si="7"/>
        <v>540.484997944924</v>
      </c>
      <c r="AF32" s="75">
        <f t="shared" si="8"/>
        <v>87.34073160706946</v>
      </c>
      <c r="AG32" s="76">
        <f t="shared" si="9"/>
        <v>778.8738183312784</v>
      </c>
      <c r="AH32" s="77">
        <f t="shared" si="10"/>
        <v>151.04808877928483</v>
      </c>
      <c r="AI32" s="78">
        <f>AC32*100/AA32</f>
        <v>13.911620294599016</v>
      </c>
    </row>
    <row r="33" spans="1:35" s="8" customFormat="1" ht="19.5" customHeight="1">
      <c r="A33" s="93">
        <v>28</v>
      </c>
      <c r="B33" s="83" t="s">
        <v>52</v>
      </c>
      <c r="C33" s="84">
        <v>2603</v>
      </c>
      <c r="D33" s="85">
        <f t="shared" si="12"/>
        <v>64.89999999999999</v>
      </c>
      <c r="E33" s="86">
        <f t="shared" si="12"/>
        <v>58.699999999999996</v>
      </c>
      <c r="F33" s="86">
        <f t="shared" si="12"/>
        <v>6.2</v>
      </c>
      <c r="G33" s="87">
        <f t="shared" si="1"/>
        <v>0</v>
      </c>
      <c r="H33" s="88">
        <v>0</v>
      </c>
      <c r="I33" s="88">
        <v>0</v>
      </c>
      <c r="J33" s="87">
        <f t="shared" si="13"/>
        <v>53.3</v>
      </c>
      <c r="K33" s="88">
        <v>48.9</v>
      </c>
      <c r="L33" s="88">
        <v>4.4</v>
      </c>
      <c r="M33" s="87">
        <f t="shared" si="14"/>
        <v>3.4</v>
      </c>
      <c r="N33" s="88">
        <v>1.9</v>
      </c>
      <c r="O33" s="88">
        <v>1.5</v>
      </c>
      <c r="P33" s="87">
        <f t="shared" si="17"/>
        <v>8.200000000000001</v>
      </c>
      <c r="Q33" s="88">
        <v>7.9</v>
      </c>
      <c r="R33" s="90">
        <v>0.3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15.7</v>
      </c>
      <c r="Z33" s="89">
        <f>D33+Y33</f>
        <v>80.6</v>
      </c>
      <c r="AA33" s="70">
        <f>SUM(AB33:AC33)</f>
        <v>64.89999999999999</v>
      </c>
      <c r="AB33" s="71">
        <f t="shared" si="4"/>
        <v>56.699999999999996</v>
      </c>
      <c r="AC33" s="72">
        <f t="shared" si="5"/>
        <v>8.200000000000001</v>
      </c>
      <c r="AD33" s="73">
        <f t="shared" si="6"/>
        <v>831.0923293635548</v>
      </c>
      <c r="AE33" s="74">
        <f t="shared" si="7"/>
        <v>726.0852862082213</v>
      </c>
      <c r="AF33" s="75">
        <f t="shared" si="8"/>
        <v>105.0070431553336</v>
      </c>
      <c r="AG33" s="76">
        <f t="shared" si="9"/>
        <v>1032.142399795108</v>
      </c>
      <c r="AH33" s="77">
        <f t="shared" si="10"/>
        <v>201.05007043155334</v>
      </c>
      <c r="AI33" s="78">
        <f t="shared" si="11"/>
        <v>12.634822804314334</v>
      </c>
    </row>
    <row r="34" spans="1:35" s="8" customFormat="1" ht="19.5" customHeight="1">
      <c r="A34" s="82">
        <v>29</v>
      </c>
      <c r="B34" s="83" t="s">
        <v>40</v>
      </c>
      <c r="C34" s="84">
        <v>8891</v>
      </c>
      <c r="D34" s="85">
        <f t="shared" si="12"/>
        <v>142.6</v>
      </c>
      <c r="E34" s="86">
        <f t="shared" si="12"/>
        <v>138.9</v>
      </c>
      <c r="F34" s="86">
        <f t="shared" si="12"/>
        <v>3.7</v>
      </c>
      <c r="G34" s="87">
        <f t="shared" si="1"/>
        <v>0</v>
      </c>
      <c r="H34" s="88">
        <v>0</v>
      </c>
      <c r="I34" s="88">
        <v>0</v>
      </c>
      <c r="J34" s="87">
        <f t="shared" si="13"/>
        <v>100.1</v>
      </c>
      <c r="K34" s="88">
        <v>99.6</v>
      </c>
      <c r="L34" s="88">
        <v>0.5</v>
      </c>
      <c r="M34" s="87">
        <f t="shared" si="14"/>
        <v>7.8</v>
      </c>
      <c r="N34" s="88">
        <v>7.7</v>
      </c>
      <c r="O34" s="88">
        <v>0.1</v>
      </c>
      <c r="P34" s="87">
        <f t="shared" si="17"/>
        <v>31.700000000000003</v>
      </c>
      <c r="Q34" s="88">
        <v>31.6</v>
      </c>
      <c r="R34" s="88">
        <v>0.1</v>
      </c>
      <c r="S34" s="87">
        <f t="shared" si="16"/>
        <v>0</v>
      </c>
      <c r="T34" s="88">
        <v>0</v>
      </c>
      <c r="U34" s="88">
        <v>0</v>
      </c>
      <c r="V34" s="87">
        <f t="shared" si="15"/>
        <v>3</v>
      </c>
      <c r="W34" s="88">
        <v>0</v>
      </c>
      <c r="X34" s="88">
        <v>3</v>
      </c>
      <c r="Y34" s="68">
        <v>30.9</v>
      </c>
      <c r="Z34" s="89">
        <f t="shared" si="2"/>
        <v>173.5</v>
      </c>
      <c r="AA34" s="70">
        <f>SUM(AB34:AC34)</f>
        <v>142.6</v>
      </c>
      <c r="AB34" s="71">
        <f t="shared" si="4"/>
        <v>110.89999999999999</v>
      </c>
      <c r="AC34" s="72">
        <f t="shared" si="5"/>
        <v>31.700000000000003</v>
      </c>
      <c r="AD34" s="73">
        <f t="shared" si="6"/>
        <v>534.6230270310801</v>
      </c>
      <c r="AE34" s="74">
        <f t="shared" si="7"/>
        <v>415.77625313987926</v>
      </c>
      <c r="AF34" s="75">
        <f t="shared" si="8"/>
        <v>118.84677389120084</v>
      </c>
      <c r="AG34" s="76">
        <f t="shared" si="9"/>
        <v>650.4705132531024</v>
      </c>
      <c r="AH34" s="77">
        <f t="shared" si="10"/>
        <v>115.84748622202227</v>
      </c>
      <c r="AI34" s="78">
        <f t="shared" si="11"/>
        <v>22.230014025245445</v>
      </c>
    </row>
    <row r="35" spans="1:35" s="65" customFormat="1" ht="19.5" customHeight="1">
      <c r="A35" s="82">
        <v>30</v>
      </c>
      <c r="B35" s="83" t="s">
        <v>41</v>
      </c>
      <c r="C35" s="84">
        <v>4196</v>
      </c>
      <c r="D35" s="85">
        <f>G35+J35+M35+P35+S35+V35</f>
        <v>82.60000000000001</v>
      </c>
      <c r="E35" s="86">
        <f t="shared" si="12"/>
        <v>74</v>
      </c>
      <c r="F35" s="86">
        <f t="shared" si="12"/>
        <v>8.6</v>
      </c>
      <c r="G35" s="87">
        <f>SUM(H35:I35)</f>
        <v>0</v>
      </c>
      <c r="H35" s="88">
        <v>0</v>
      </c>
      <c r="I35" s="88">
        <v>0</v>
      </c>
      <c r="J35" s="87">
        <f t="shared" si="13"/>
        <v>68</v>
      </c>
      <c r="K35" s="88">
        <v>61.8</v>
      </c>
      <c r="L35" s="88">
        <v>6.2</v>
      </c>
      <c r="M35" s="87">
        <f t="shared" si="14"/>
        <v>4.199999999999999</v>
      </c>
      <c r="N35" s="88">
        <v>2.8</v>
      </c>
      <c r="O35" s="88">
        <v>1.4</v>
      </c>
      <c r="P35" s="87">
        <f>SUM(Q35:R35)</f>
        <v>10.4</v>
      </c>
      <c r="Q35" s="88">
        <v>9.4</v>
      </c>
      <c r="R35" s="88">
        <v>1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25.4</v>
      </c>
      <c r="Z35" s="89">
        <f>D35+Y35</f>
        <v>108</v>
      </c>
      <c r="AA35" s="70">
        <f t="shared" si="3"/>
        <v>82.60000000000001</v>
      </c>
      <c r="AB35" s="71">
        <f>G35+J35+M35+S35+V35</f>
        <v>72.2</v>
      </c>
      <c r="AC35" s="72">
        <f>P35</f>
        <v>10.4</v>
      </c>
      <c r="AD35" s="73">
        <f t="shared" si="6"/>
        <v>656.1804893549413</v>
      </c>
      <c r="AE35" s="74">
        <f t="shared" si="7"/>
        <v>573.5621226564982</v>
      </c>
      <c r="AF35" s="75">
        <f t="shared" si="8"/>
        <v>82.61836669844295</v>
      </c>
      <c r="AG35" s="76">
        <f t="shared" si="9"/>
        <v>857.9599618684462</v>
      </c>
      <c r="AH35" s="77">
        <f t="shared" si="10"/>
        <v>201.7794725135049</v>
      </c>
      <c r="AI35" s="78">
        <f>AC35*100/AA35</f>
        <v>12.590799031476996</v>
      </c>
    </row>
    <row r="36" spans="1:35" s="8" customFormat="1" ht="19.5" customHeight="1">
      <c r="A36" s="82">
        <v>31</v>
      </c>
      <c r="B36" s="83" t="s">
        <v>60</v>
      </c>
      <c r="C36" s="84">
        <v>5650</v>
      </c>
      <c r="D36" s="85">
        <f t="shared" si="12"/>
        <v>106.6</v>
      </c>
      <c r="E36" s="86">
        <f t="shared" si="12"/>
        <v>106.1</v>
      </c>
      <c r="F36" s="86">
        <f t="shared" si="12"/>
        <v>0.5</v>
      </c>
      <c r="G36" s="87">
        <f t="shared" si="1"/>
        <v>0</v>
      </c>
      <c r="H36" s="88">
        <v>0</v>
      </c>
      <c r="I36" s="88">
        <v>0</v>
      </c>
      <c r="J36" s="87">
        <f t="shared" si="13"/>
        <v>78</v>
      </c>
      <c r="K36" s="88">
        <v>77.7</v>
      </c>
      <c r="L36" s="88">
        <v>0.3</v>
      </c>
      <c r="M36" s="87">
        <f t="shared" si="14"/>
        <v>4.8</v>
      </c>
      <c r="N36" s="88">
        <v>4.7</v>
      </c>
      <c r="O36" s="88">
        <v>0.1</v>
      </c>
      <c r="P36" s="87">
        <f t="shared" si="17"/>
        <v>11.1</v>
      </c>
      <c r="Q36" s="88">
        <v>11.1</v>
      </c>
      <c r="R36" s="88">
        <v>0</v>
      </c>
      <c r="S36" s="87">
        <f t="shared" si="16"/>
        <v>0</v>
      </c>
      <c r="T36" s="88">
        <v>0</v>
      </c>
      <c r="U36" s="88">
        <v>0</v>
      </c>
      <c r="V36" s="87">
        <f t="shared" si="15"/>
        <v>12.7</v>
      </c>
      <c r="W36" s="88">
        <v>12.6</v>
      </c>
      <c r="X36" s="88">
        <v>0.1</v>
      </c>
      <c r="Y36" s="68">
        <v>17.8</v>
      </c>
      <c r="Z36" s="89">
        <f t="shared" si="2"/>
        <v>124.39999999999999</v>
      </c>
      <c r="AA36" s="70">
        <f t="shared" si="3"/>
        <v>106.6</v>
      </c>
      <c r="AB36" s="71">
        <f t="shared" si="4"/>
        <v>95.5</v>
      </c>
      <c r="AC36" s="72">
        <f t="shared" si="5"/>
        <v>11.1</v>
      </c>
      <c r="AD36" s="73">
        <f t="shared" si="6"/>
        <v>628.9085545722713</v>
      </c>
      <c r="AE36" s="74">
        <f t="shared" si="7"/>
        <v>563.4218289085545</v>
      </c>
      <c r="AF36" s="75">
        <f t="shared" si="8"/>
        <v>65.48672566371681</v>
      </c>
      <c r="AG36" s="76">
        <f t="shared" si="9"/>
        <v>733.9233038348083</v>
      </c>
      <c r="AH36" s="77">
        <f t="shared" si="10"/>
        <v>105.01474926253687</v>
      </c>
      <c r="AI36" s="78">
        <f t="shared" si="11"/>
        <v>10.412757973733584</v>
      </c>
    </row>
    <row r="37" spans="1:35" s="8" customFormat="1" ht="19.5" customHeight="1">
      <c r="A37" s="82">
        <v>32</v>
      </c>
      <c r="B37" s="83" t="s">
        <v>54</v>
      </c>
      <c r="C37" s="84">
        <v>16225</v>
      </c>
      <c r="D37" s="85">
        <f t="shared" si="12"/>
        <v>312.20000000000005</v>
      </c>
      <c r="E37" s="86">
        <f t="shared" si="12"/>
        <v>243.7</v>
      </c>
      <c r="F37" s="86">
        <f t="shared" si="12"/>
        <v>68.5</v>
      </c>
      <c r="G37" s="87">
        <f t="shared" si="1"/>
        <v>0</v>
      </c>
      <c r="H37" s="88">
        <v>0</v>
      </c>
      <c r="I37" s="88">
        <v>0</v>
      </c>
      <c r="J37" s="87">
        <f t="shared" si="13"/>
        <v>245.60000000000002</v>
      </c>
      <c r="K37" s="88">
        <v>196.3</v>
      </c>
      <c r="L37" s="88">
        <v>49.3</v>
      </c>
      <c r="M37" s="87">
        <f t="shared" si="14"/>
        <v>28</v>
      </c>
      <c r="N37" s="88">
        <v>12.2</v>
      </c>
      <c r="O37" s="88">
        <v>15.8</v>
      </c>
      <c r="P37" s="87">
        <f t="shared" si="17"/>
        <v>38.6</v>
      </c>
      <c r="Q37" s="88">
        <v>35.2</v>
      </c>
      <c r="R37" s="88">
        <v>3.4</v>
      </c>
      <c r="S37" s="87">
        <f t="shared" si="16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63.3</v>
      </c>
      <c r="Z37" s="89">
        <f t="shared" si="2"/>
        <v>375.50000000000006</v>
      </c>
      <c r="AA37" s="70">
        <f t="shared" si="3"/>
        <v>312.20000000000005</v>
      </c>
      <c r="AB37" s="71">
        <f t="shared" si="4"/>
        <v>273.6</v>
      </c>
      <c r="AC37" s="72">
        <f t="shared" si="5"/>
        <v>38.6</v>
      </c>
      <c r="AD37" s="73">
        <f t="shared" si="6"/>
        <v>641.397021058038</v>
      </c>
      <c r="AE37" s="74">
        <f t="shared" si="7"/>
        <v>562.0955315870572</v>
      </c>
      <c r="AF37" s="75">
        <f t="shared" si="8"/>
        <v>79.30148947098101</v>
      </c>
      <c r="AG37" s="76">
        <f t="shared" si="9"/>
        <v>771.4432460195172</v>
      </c>
      <c r="AH37" s="77">
        <f t="shared" si="10"/>
        <v>130.0462249614792</v>
      </c>
      <c r="AI37" s="78">
        <f t="shared" si="11"/>
        <v>12.363869314541958</v>
      </c>
    </row>
    <row r="38" spans="1:35" s="8" customFormat="1" ht="19.5" customHeight="1" thickBot="1">
      <c r="A38" s="98">
        <v>33</v>
      </c>
      <c r="B38" s="99" t="s">
        <v>43</v>
      </c>
      <c r="C38" s="100">
        <v>12062</v>
      </c>
      <c r="D38" s="101">
        <f t="shared" si="12"/>
        <v>212.99999999999997</v>
      </c>
      <c r="E38" s="102">
        <f t="shared" si="12"/>
        <v>202.6</v>
      </c>
      <c r="F38" s="102">
        <f t="shared" si="12"/>
        <v>10.399999999999999</v>
      </c>
      <c r="G38" s="103">
        <f t="shared" si="1"/>
        <v>0</v>
      </c>
      <c r="H38" s="104">
        <v>0</v>
      </c>
      <c r="I38" s="104">
        <v>0</v>
      </c>
      <c r="J38" s="103">
        <f t="shared" si="13"/>
        <v>131.7</v>
      </c>
      <c r="K38" s="104">
        <v>127.7</v>
      </c>
      <c r="L38" s="104">
        <v>4</v>
      </c>
      <c r="M38" s="103">
        <f t="shared" si="14"/>
        <v>8.5</v>
      </c>
      <c r="N38" s="104">
        <v>7.2</v>
      </c>
      <c r="O38" s="104">
        <v>1.3</v>
      </c>
      <c r="P38" s="103">
        <f t="shared" si="17"/>
        <v>50.1</v>
      </c>
      <c r="Q38" s="104">
        <v>50</v>
      </c>
      <c r="R38" s="104">
        <v>0.1</v>
      </c>
      <c r="S38" s="103">
        <f t="shared" si="16"/>
        <v>0</v>
      </c>
      <c r="T38" s="104">
        <v>0</v>
      </c>
      <c r="U38" s="104">
        <v>0</v>
      </c>
      <c r="V38" s="103">
        <f t="shared" si="15"/>
        <v>22.7</v>
      </c>
      <c r="W38" s="104">
        <v>17.7</v>
      </c>
      <c r="X38" s="104">
        <v>5</v>
      </c>
      <c r="Y38" s="105">
        <v>55.3</v>
      </c>
      <c r="Z38" s="106">
        <f t="shared" si="2"/>
        <v>268.29999999999995</v>
      </c>
      <c r="AA38" s="107">
        <f t="shared" si="3"/>
        <v>212.99999999999997</v>
      </c>
      <c r="AB38" s="108">
        <f t="shared" si="4"/>
        <v>162.89999999999998</v>
      </c>
      <c r="AC38" s="109">
        <f t="shared" si="5"/>
        <v>50.1</v>
      </c>
      <c r="AD38" s="110">
        <f t="shared" si="6"/>
        <v>588.625435251202</v>
      </c>
      <c r="AE38" s="111">
        <f t="shared" si="7"/>
        <v>450.1741004808489</v>
      </c>
      <c r="AF38" s="112">
        <f t="shared" si="8"/>
        <v>138.45133477035318</v>
      </c>
      <c r="AG38" s="113">
        <f t="shared" si="9"/>
        <v>741.4469684408333</v>
      </c>
      <c r="AH38" s="114">
        <f t="shared" si="10"/>
        <v>152.82153318963134</v>
      </c>
      <c r="AI38" s="115">
        <f t="shared" si="11"/>
        <v>23.521126760563384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9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63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1226920</v>
      </c>
      <c r="D5" s="35">
        <f>SUM(E5:F5)</f>
        <v>25438.799999999996</v>
      </c>
      <c r="E5" s="36">
        <f>SUM(E6:E38)</f>
        <v>22890.399999999998</v>
      </c>
      <c r="F5" s="36">
        <f>SUM(F6:F38)</f>
        <v>2548.399999999999</v>
      </c>
      <c r="G5" s="37">
        <f>SUM(H5:I5)</f>
        <v>504.7</v>
      </c>
      <c r="H5" s="37">
        <f aca="true" t="shared" si="0" ref="H5:AC5">SUM(H6:H38)</f>
        <v>504.7</v>
      </c>
      <c r="I5" s="37">
        <f t="shared" si="0"/>
        <v>0</v>
      </c>
      <c r="J5" s="37">
        <f>SUM(K5:L5)</f>
        <v>18878.800000000007</v>
      </c>
      <c r="K5" s="37">
        <f t="shared" si="0"/>
        <v>17347.100000000006</v>
      </c>
      <c r="L5" s="37">
        <f t="shared" si="0"/>
        <v>1531.7</v>
      </c>
      <c r="M5" s="37">
        <f>SUM(N5:O5)</f>
        <v>1562.4</v>
      </c>
      <c r="N5" s="37">
        <f t="shared" si="0"/>
        <v>1199</v>
      </c>
      <c r="O5" s="37">
        <f t="shared" si="0"/>
        <v>363.40000000000003</v>
      </c>
      <c r="P5" s="37">
        <f>SUM(Q5:R5)</f>
        <v>3611.1999999999985</v>
      </c>
      <c r="Q5" s="37">
        <f t="shared" si="0"/>
        <v>3465.4999999999986</v>
      </c>
      <c r="R5" s="37">
        <f t="shared" si="0"/>
        <v>145.70000000000002</v>
      </c>
      <c r="S5" s="37">
        <f>SUM(T5:U5)</f>
        <v>1.5999999999999999</v>
      </c>
      <c r="T5" s="37">
        <f t="shared" si="0"/>
        <v>1.4</v>
      </c>
      <c r="U5" s="37">
        <f t="shared" si="0"/>
        <v>0.2</v>
      </c>
      <c r="V5" s="37">
        <f>SUM(W5:X5)</f>
        <v>880.0999999999999</v>
      </c>
      <c r="W5" s="37">
        <f t="shared" si="0"/>
        <v>372.7</v>
      </c>
      <c r="X5" s="37">
        <f t="shared" si="0"/>
        <v>507.4</v>
      </c>
      <c r="Y5" s="38">
        <f t="shared" si="0"/>
        <v>9501.700000000003</v>
      </c>
      <c r="Z5" s="39">
        <f t="shared" si="0"/>
        <v>34940.49999999999</v>
      </c>
      <c r="AA5" s="40">
        <f t="shared" si="0"/>
        <v>25438.799999999996</v>
      </c>
      <c r="AB5" s="41">
        <f t="shared" si="0"/>
        <v>21827.6</v>
      </c>
      <c r="AC5" s="42">
        <f t="shared" si="0"/>
        <v>3611.2</v>
      </c>
      <c r="AD5" s="43">
        <f>AA5/C5/31*1000000</f>
        <v>668.8345219027345</v>
      </c>
      <c r="AE5" s="44">
        <f>AB5/C5/31*1000000</f>
        <v>573.8891932907263</v>
      </c>
      <c r="AF5" s="45">
        <f>AC5/C5/31*1000000</f>
        <v>94.94532861200824</v>
      </c>
      <c r="AG5" s="46">
        <f>Z5/C5/31*1000000</f>
        <v>918.6523189986358</v>
      </c>
      <c r="AH5" s="47">
        <f>Y5/C5/31*1000000</f>
        <v>249.81779709590137</v>
      </c>
      <c r="AI5" s="48">
        <f>AC5*100/AA5</f>
        <v>14.195638159032661</v>
      </c>
    </row>
    <row r="6" spans="1:35" s="8" customFormat="1" ht="19.5" customHeight="1" thickTop="1">
      <c r="A6" s="14">
        <v>1</v>
      </c>
      <c r="B6" s="15" t="s">
        <v>19</v>
      </c>
      <c r="C6" s="49">
        <v>287572</v>
      </c>
      <c r="D6" s="50">
        <f>G6+J6+M6+P6+S6+V6</f>
        <v>5982.3</v>
      </c>
      <c r="E6" s="51">
        <f>H6+K6+N6+Q6+T6+W6</f>
        <v>5871.2</v>
      </c>
      <c r="F6" s="51">
        <f>I6+L6+O6+R6+U6+X6</f>
        <v>111.1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4392</v>
      </c>
      <c r="K6" s="16">
        <v>4325.3</v>
      </c>
      <c r="L6" s="16">
        <v>66.7</v>
      </c>
      <c r="M6" s="52">
        <f>SUM(N6:O6)</f>
        <v>443.59999999999997</v>
      </c>
      <c r="N6" s="16">
        <v>437.2</v>
      </c>
      <c r="O6" s="16">
        <v>6.4</v>
      </c>
      <c r="P6" s="52">
        <f>SUM(Q6:R6)</f>
        <v>1002.3000000000001</v>
      </c>
      <c r="Q6" s="16">
        <v>999.2</v>
      </c>
      <c r="R6" s="16">
        <v>3.1</v>
      </c>
      <c r="S6" s="52">
        <f>SUM(T6:U6)</f>
        <v>0</v>
      </c>
      <c r="T6" s="16">
        <v>0</v>
      </c>
      <c r="U6" s="16">
        <v>0</v>
      </c>
      <c r="V6" s="52">
        <f>SUM(W6:X6)</f>
        <v>144.4</v>
      </c>
      <c r="W6" s="16">
        <v>109.5</v>
      </c>
      <c r="X6" s="16">
        <v>34.9</v>
      </c>
      <c r="Y6" s="53">
        <v>2885</v>
      </c>
      <c r="Z6" s="54">
        <f aca="true" t="shared" si="2" ref="Z6:Z38">D6+Y6</f>
        <v>8867.3</v>
      </c>
      <c r="AA6" s="55">
        <f aca="true" t="shared" si="3" ref="AA6:AA38">SUM(AB6:AC6)</f>
        <v>5982.3</v>
      </c>
      <c r="AB6" s="56">
        <f aca="true" t="shared" si="4" ref="AB6:AB38">G6+J6+M6+S6+V6</f>
        <v>4980</v>
      </c>
      <c r="AC6" s="57">
        <f aca="true" t="shared" si="5" ref="AC6:AC38">P6</f>
        <v>1002.3000000000001</v>
      </c>
      <c r="AD6" s="58">
        <f aca="true" t="shared" si="6" ref="AD6:AD38">AA6/C6/31*1000000</f>
        <v>671.0577502498112</v>
      </c>
      <c r="AE6" s="59">
        <f aca="true" t="shared" si="7" ref="AE6:AE38">AB6/C6/31*1000000</f>
        <v>558.6258790505423</v>
      </c>
      <c r="AF6" s="60">
        <f aca="true" t="shared" si="8" ref="AF6:AF38">AC6/C6/31*1000000</f>
        <v>112.43187119926881</v>
      </c>
      <c r="AG6" s="61">
        <f aca="true" t="shared" si="9" ref="AG6:AG38">Z6/C6/31*1000000</f>
        <v>994.6793689367217</v>
      </c>
      <c r="AH6" s="62">
        <f aca="true" t="shared" si="10" ref="AH6:AH38">Y6/C6/31*1000000</f>
        <v>323.62161868691055</v>
      </c>
      <c r="AI6" s="63">
        <f aca="true" t="shared" si="11" ref="AI6:AI38">AC6*100/AA6</f>
        <v>16.754425555388394</v>
      </c>
    </row>
    <row r="7" spans="1:35" s="65" customFormat="1" ht="19.5" customHeight="1">
      <c r="A7" s="13">
        <v>2</v>
      </c>
      <c r="B7" s="17" t="s">
        <v>20</v>
      </c>
      <c r="C7" s="64">
        <v>50988</v>
      </c>
      <c r="D7" s="50">
        <f aca="true" t="shared" si="12" ref="D7:F38">G7+J7+M7+P7+S7+V7</f>
        <v>1302.7</v>
      </c>
      <c r="E7" s="51">
        <f t="shared" si="12"/>
        <v>968.2</v>
      </c>
      <c r="F7" s="51">
        <f t="shared" si="12"/>
        <v>334.5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944.3</v>
      </c>
      <c r="K7" s="16">
        <v>814.1</v>
      </c>
      <c r="L7" s="16">
        <v>130.2</v>
      </c>
      <c r="M7" s="52">
        <f aca="true" t="shared" si="14" ref="M7:M38">SUM(N7:O7)</f>
        <v>77.1</v>
      </c>
      <c r="N7" s="16">
        <v>39.9</v>
      </c>
      <c r="O7" s="16">
        <v>37.2</v>
      </c>
      <c r="P7" s="52">
        <f>SUM(Q7:R7)</f>
        <v>160.9</v>
      </c>
      <c r="Q7" s="16">
        <v>113.2</v>
      </c>
      <c r="R7" s="16">
        <v>47.7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120.4</v>
      </c>
      <c r="W7" s="16">
        <v>1</v>
      </c>
      <c r="X7" s="16">
        <v>119.4</v>
      </c>
      <c r="Y7" s="53">
        <v>444.6</v>
      </c>
      <c r="Z7" s="54">
        <f>D7+Y7</f>
        <v>1747.3000000000002</v>
      </c>
      <c r="AA7" s="55">
        <f>SUM(AB7:AC7)</f>
        <v>1302.7</v>
      </c>
      <c r="AB7" s="56">
        <f>G7+J7+M7+S7+V7</f>
        <v>1141.8</v>
      </c>
      <c r="AC7" s="57">
        <f>P7</f>
        <v>160.9</v>
      </c>
      <c r="AD7" s="58">
        <f t="shared" si="6"/>
        <v>824.1660909461302</v>
      </c>
      <c r="AE7" s="59">
        <f t="shared" si="7"/>
        <v>722.37110819244</v>
      </c>
      <c r="AF7" s="60">
        <f t="shared" si="8"/>
        <v>101.7949827536903</v>
      </c>
      <c r="AG7" s="61">
        <f t="shared" si="9"/>
        <v>1105.4466958702492</v>
      </c>
      <c r="AH7" s="62">
        <f t="shared" si="10"/>
        <v>281.2806049241188</v>
      </c>
      <c r="AI7" s="63">
        <f>AC7*100/AA7</f>
        <v>12.35127043832041</v>
      </c>
    </row>
    <row r="8" spans="1:35" s="65" customFormat="1" ht="19.5" customHeight="1">
      <c r="A8" s="13">
        <v>3</v>
      </c>
      <c r="B8" s="18" t="s">
        <v>21</v>
      </c>
      <c r="C8" s="64">
        <v>35405</v>
      </c>
      <c r="D8" s="50">
        <f t="shared" si="12"/>
        <v>792.6</v>
      </c>
      <c r="E8" s="51">
        <f t="shared" si="12"/>
        <v>666.8000000000001</v>
      </c>
      <c r="F8" s="51">
        <f t="shared" si="12"/>
        <v>125.8</v>
      </c>
      <c r="G8" s="52">
        <f>SUM(H8:I8)</f>
        <v>0</v>
      </c>
      <c r="H8" s="16">
        <v>0</v>
      </c>
      <c r="I8" s="16">
        <v>0</v>
      </c>
      <c r="J8" s="52">
        <f t="shared" si="13"/>
        <v>668.3000000000001</v>
      </c>
      <c r="K8" s="16">
        <v>580.2</v>
      </c>
      <c r="L8" s="16">
        <v>88.1</v>
      </c>
      <c r="M8" s="52">
        <f t="shared" si="14"/>
        <v>89.3</v>
      </c>
      <c r="N8" s="16">
        <v>57.9</v>
      </c>
      <c r="O8" s="16">
        <v>31.4</v>
      </c>
      <c r="P8" s="52">
        <f>SUM(Q8:R8)</f>
        <v>35</v>
      </c>
      <c r="Q8" s="16">
        <v>28.7</v>
      </c>
      <c r="R8" s="16">
        <v>6.3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62.8</v>
      </c>
      <c r="Z8" s="54">
        <f>D8+Y8</f>
        <v>855.4</v>
      </c>
      <c r="AA8" s="55">
        <f>SUM(AB8:AC8)</f>
        <v>792.6</v>
      </c>
      <c r="AB8" s="56">
        <f>G8+J8+M8+S8+V8</f>
        <v>757.6</v>
      </c>
      <c r="AC8" s="57">
        <f>P8</f>
        <v>35</v>
      </c>
      <c r="AD8" s="58">
        <f t="shared" si="6"/>
        <v>722.15059837548</v>
      </c>
      <c r="AE8" s="59">
        <f t="shared" si="7"/>
        <v>690.2615358683619</v>
      </c>
      <c r="AF8" s="60">
        <f t="shared" si="8"/>
        <v>31.889062507118098</v>
      </c>
      <c r="AG8" s="61">
        <f t="shared" si="9"/>
        <v>779.3686876739662</v>
      </c>
      <c r="AH8" s="62">
        <f t="shared" si="10"/>
        <v>57.21808929848618</v>
      </c>
      <c r="AI8" s="63">
        <f>AC8*100/AA8</f>
        <v>4.415846580873076</v>
      </c>
    </row>
    <row r="9" spans="1:35" s="8" customFormat="1" ht="19.5" customHeight="1">
      <c r="A9" s="19">
        <v>4</v>
      </c>
      <c r="B9" s="18" t="s">
        <v>22</v>
      </c>
      <c r="C9" s="64">
        <v>94777</v>
      </c>
      <c r="D9" s="66">
        <f t="shared" si="12"/>
        <v>1634.6</v>
      </c>
      <c r="E9" s="51">
        <f t="shared" si="12"/>
        <v>1569.3</v>
      </c>
      <c r="F9" s="51">
        <f t="shared" si="12"/>
        <v>65.3</v>
      </c>
      <c r="G9" s="67">
        <f t="shared" si="1"/>
        <v>0</v>
      </c>
      <c r="H9" s="20">
        <v>0</v>
      </c>
      <c r="I9" s="20">
        <v>0</v>
      </c>
      <c r="J9" s="67">
        <f t="shared" si="13"/>
        <v>1399.5</v>
      </c>
      <c r="K9" s="16">
        <v>1354.6</v>
      </c>
      <c r="L9" s="16">
        <v>44.9</v>
      </c>
      <c r="M9" s="67">
        <f t="shared" si="14"/>
        <v>111.10000000000001</v>
      </c>
      <c r="N9" s="16">
        <v>97.9</v>
      </c>
      <c r="O9" s="16">
        <v>13.2</v>
      </c>
      <c r="P9" s="67">
        <f aca="true" t="shared" si="16" ref="P9:P38">SUM(Q9:R9)</f>
        <v>116.8</v>
      </c>
      <c r="Q9" s="16">
        <v>116.8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7.2</v>
      </c>
      <c r="W9" s="16">
        <v>0</v>
      </c>
      <c r="X9" s="16">
        <v>7.2</v>
      </c>
      <c r="Y9" s="68">
        <v>786.1</v>
      </c>
      <c r="Z9" s="69">
        <f t="shared" si="2"/>
        <v>2420.7</v>
      </c>
      <c r="AA9" s="70">
        <f t="shared" si="3"/>
        <v>1634.6</v>
      </c>
      <c r="AB9" s="71">
        <f t="shared" si="4"/>
        <v>1517.8</v>
      </c>
      <c r="AC9" s="72">
        <f t="shared" si="5"/>
        <v>116.8</v>
      </c>
      <c r="AD9" s="73">
        <f t="shared" si="6"/>
        <v>556.3483994857878</v>
      </c>
      <c r="AE9" s="74">
        <f t="shared" si="7"/>
        <v>516.5946413431597</v>
      </c>
      <c r="AF9" s="75">
        <f t="shared" si="8"/>
        <v>39.75375814262817</v>
      </c>
      <c r="AG9" s="76">
        <f t="shared" si="9"/>
        <v>823.9034446563359</v>
      </c>
      <c r="AH9" s="77">
        <f t="shared" si="10"/>
        <v>267.55504517054806</v>
      </c>
      <c r="AI9" s="78">
        <f t="shared" si="11"/>
        <v>7.145479016273095</v>
      </c>
    </row>
    <row r="10" spans="1:35" s="8" customFormat="1" ht="19.5" customHeight="1">
      <c r="A10" s="19">
        <v>5</v>
      </c>
      <c r="B10" s="18" t="s">
        <v>55</v>
      </c>
      <c r="C10" s="64">
        <v>92433</v>
      </c>
      <c r="D10" s="66">
        <f t="shared" si="12"/>
        <v>1700.7999999999997</v>
      </c>
      <c r="E10" s="51">
        <f t="shared" si="12"/>
        <v>1549.1</v>
      </c>
      <c r="F10" s="51">
        <f t="shared" si="12"/>
        <v>151.7</v>
      </c>
      <c r="G10" s="67">
        <f t="shared" si="1"/>
        <v>0</v>
      </c>
      <c r="H10" s="20">
        <v>0</v>
      </c>
      <c r="I10" s="20">
        <v>0</v>
      </c>
      <c r="J10" s="67">
        <f t="shared" si="13"/>
        <v>1251.8</v>
      </c>
      <c r="K10" s="20">
        <v>1140.7</v>
      </c>
      <c r="L10" s="20">
        <v>111.1</v>
      </c>
      <c r="M10" s="67">
        <f t="shared" si="14"/>
        <v>118.1</v>
      </c>
      <c r="N10" s="20">
        <v>77.5</v>
      </c>
      <c r="O10" s="20">
        <v>40.6</v>
      </c>
      <c r="P10" s="67">
        <f t="shared" si="16"/>
        <v>330.9</v>
      </c>
      <c r="Q10" s="20">
        <v>330.9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627.4</v>
      </c>
      <c r="Z10" s="69">
        <f t="shared" si="2"/>
        <v>2328.2</v>
      </c>
      <c r="AA10" s="70">
        <f t="shared" si="3"/>
        <v>1700.7999999999997</v>
      </c>
      <c r="AB10" s="71">
        <f t="shared" si="4"/>
        <v>1369.8999999999999</v>
      </c>
      <c r="AC10" s="72">
        <f t="shared" si="5"/>
        <v>330.9</v>
      </c>
      <c r="AD10" s="73">
        <f t="shared" si="6"/>
        <v>593.5598339232985</v>
      </c>
      <c r="AE10" s="74">
        <f t="shared" si="7"/>
        <v>478.079501700098</v>
      </c>
      <c r="AF10" s="75">
        <f t="shared" si="8"/>
        <v>115.48033222320053</v>
      </c>
      <c r="AG10" s="76">
        <f t="shared" si="9"/>
        <v>812.515290063631</v>
      </c>
      <c r="AH10" s="77">
        <f t="shared" si="10"/>
        <v>218.95545614033253</v>
      </c>
      <c r="AI10" s="78">
        <f t="shared" si="11"/>
        <v>19.455550329256823</v>
      </c>
    </row>
    <row r="11" spans="1:36" s="8" customFormat="1" ht="19.5" customHeight="1">
      <c r="A11" s="19">
        <v>6</v>
      </c>
      <c r="B11" s="18" t="s">
        <v>24</v>
      </c>
      <c r="C11" s="64">
        <v>34362</v>
      </c>
      <c r="D11" s="66">
        <f>G11+J11+M11+P11+S11+V11</f>
        <v>811.6</v>
      </c>
      <c r="E11" s="51">
        <f t="shared" si="12"/>
        <v>595.5</v>
      </c>
      <c r="F11" s="51">
        <f t="shared" si="12"/>
        <v>216.1</v>
      </c>
      <c r="G11" s="67">
        <f>SUM(H11:I11)</f>
        <v>0</v>
      </c>
      <c r="H11" s="20">
        <v>0</v>
      </c>
      <c r="I11" s="20">
        <v>0</v>
      </c>
      <c r="J11" s="67">
        <f t="shared" si="13"/>
        <v>638.1</v>
      </c>
      <c r="K11" s="20">
        <v>474.6</v>
      </c>
      <c r="L11" s="20">
        <v>163.5</v>
      </c>
      <c r="M11" s="67">
        <f t="shared" si="14"/>
        <v>68</v>
      </c>
      <c r="N11" s="20">
        <v>23.5</v>
      </c>
      <c r="O11" s="20">
        <v>44.5</v>
      </c>
      <c r="P11" s="67">
        <f t="shared" si="16"/>
        <v>105.5</v>
      </c>
      <c r="Q11" s="20">
        <v>97.4</v>
      </c>
      <c r="R11" s="20">
        <v>8.1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295</v>
      </c>
      <c r="Z11" s="69">
        <f t="shared" si="2"/>
        <v>1106.6</v>
      </c>
      <c r="AA11" s="70">
        <f t="shared" si="3"/>
        <v>811.6</v>
      </c>
      <c r="AB11" s="71">
        <f t="shared" si="4"/>
        <v>706.1</v>
      </c>
      <c r="AC11" s="72">
        <f t="shared" si="5"/>
        <v>105.5</v>
      </c>
      <c r="AD11" s="73">
        <f t="shared" si="6"/>
        <v>761.906907668073</v>
      </c>
      <c r="AE11" s="74">
        <f t="shared" si="7"/>
        <v>662.8665198428122</v>
      </c>
      <c r="AF11" s="75">
        <f t="shared" si="8"/>
        <v>99.04038782526084</v>
      </c>
      <c r="AG11" s="76">
        <f t="shared" si="9"/>
        <v>1038.844484999371</v>
      </c>
      <c r="AH11" s="77">
        <f t="shared" si="10"/>
        <v>276.9375773312981</v>
      </c>
      <c r="AI11" s="78">
        <f t="shared" si="11"/>
        <v>12.999014292755051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26287</v>
      </c>
      <c r="D12" s="66">
        <f>G12+J12+M12+P12+S12+V12</f>
        <v>551.4</v>
      </c>
      <c r="E12" s="51">
        <f t="shared" si="12"/>
        <v>500.5</v>
      </c>
      <c r="F12" s="51">
        <f t="shared" si="12"/>
        <v>50.9</v>
      </c>
      <c r="G12" s="67">
        <f>SUM(H12:I12)</f>
        <v>0</v>
      </c>
      <c r="H12" s="20">
        <v>0</v>
      </c>
      <c r="I12" s="20">
        <v>0</v>
      </c>
      <c r="J12" s="67">
        <f t="shared" si="13"/>
        <v>371</v>
      </c>
      <c r="K12" s="20">
        <v>351.1</v>
      </c>
      <c r="L12" s="20">
        <v>19.9</v>
      </c>
      <c r="M12" s="67">
        <f t="shared" si="14"/>
        <v>40.7</v>
      </c>
      <c r="N12" s="20">
        <v>32.4</v>
      </c>
      <c r="O12" s="20">
        <v>8.3</v>
      </c>
      <c r="P12" s="67">
        <f>SUM(Q12:R12)</f>
        <v>118.8</v>
      </c>
      <c r="Q12" s="20">
        <v>103.6</v>
      </c>
      <c r="R12" s="20">
        <v>15.2</v>
      </c>
      <c r="S12" s="67">
        <f t="shared" si="17"/>
        <v>0.5</v>
      </c>
      <c r="T12" s="20">
        <v>0.4</v>
      </c>
      <c r="U12" s="20">
        <v>0.1</v>
      </c>
      <c r="V12" s="67">
        <f t="shared" si="15"/>
        <v>20.4</v>
      </c>
      <c r="W12" s="20">
        <v>13</v>
      </c>
      <c r="X12" s="20">
        <v>7.4</v>
      </c>
      <c r="Y12" s="68">
        <v>167</v>
      </c>
      <c r="Z12" s="69">
        <f>D12+Y12</f>
        <v>718.4</v>
      </c>
      <c r="AA12" s="70">
        <f>SUM(AB12:AC12)</f>
        <v>551.4</v>
      </c>
      <c r="AB12" s="71">
        <f>G12+J12+M12+S12+V12</f>
        <v>432.59999999999997</v>
      </c>
      <c r="AC12" s="72">
        <f>P12</f>
        <v>118.8</v>
      </c>
      <c r="AD12" s="73">
        <f t="shared" si="6"/>
        <v>676.6499324454501</v>
      </c>
      <c r="AE12" s="74">
        <f t="shared" si="7"/>
        <v>530.8646368804891</v>
      </c>
      <c r="AF12" s="75">
        <f t="shared" si="8"/>
        <v>145.785295564961</v>
      </c>
      <c r="AG12" s="76">
        <f t="shared" si="9"/>
        <v>881.583807524141</v>
      </c>
      <c r="AH12" s="77">
        <f t="shared" si="10"/>
        <v>204.93387507869093</v>
      </c>
      <c r="AI12" s="78">
        <f>AC12*100/AA12</f>
        <v>21.545157780195865</v>
      </c>
    </row>
    <row r="13" spans="1:35" s="8" customFormat="1" ht="19.5" customHeight="1">
      <c r="A13" s="19">
        <v>8</v>
      </c>
      <c r="B13" s="18" t="s">
        <v>48</v>
      </c>
      <c r="C13" s="64">
        <v>114389</v>
      </c>
      <c r="D13" s="66">
        <f t="shared" si="12"/>
        <v>2299.9</v>
      </c>
      <c r="E13" s="51">
        <f t="shared" si="12"/>
        <v>2069.6</v>
      </c>
      <c r="F13" s="51">
        <f t="shared" si="12"/>
        <v>230.3</v>
      </c>
      <c r="G13" s="67">
        <f t="shared" si="1"/>
        <v>0</v>
      </c>
      <c r="H13" s="20">
        <v>0</v>
      </c>
      <c r="I13" s="20">
        <v>0</v>
      </c>
      <c r="J13" s="67">
        <f t="shared" si="13"/>
        <v>1804.6</v>
      </c>
      <c r="K13" s="20">
        <v>1659.8</v>
      </c>
      <c r="L13" s="20">
        <v>144.8</v>
      </c>
      <c r="M13" s="67">
        <f t="shared" si="14"/>
        <v>179.6</v>
      </c>
      <c r="N13" s="20">
        <v>150.1</v>
      </c>
      <c r="O13" s="20">
        <v>29.5</v>
      </c>
      <c r="P13" s="67">
        <f t="shared" si="16"/>
        <v>259.8</v>
      </c>
      <c r="Q13" s="20">
        <v>259.7</v>
      </c>
      <c r="R13" s="20">
        <v>0.1</v>
      </c>
      <c r="S13" s="67">
        <f t="shared" si="17"/>
        <v>0</v>
      </c>
      <c r="T13" s="20">
        <v>0</v>
      </c>
      <c r="U13" s="20">
        <v>0</v>
      </c>
      <c r="V13" s="67">
        <f t="shared" si="15"/>
        <v>55.9</v>
      </c>
      <c r="W13" s="20">
        <v>0</v>
      </c>
      <c r="X13" s="20">
        <v>55.9</v>
      </c>
      <c r="Y13" s="68">
        <v>659.6</v>
      </c>
      <c r="Z13" s="69">
        <f t="shared" si="2"/>
        <v>2959.5</v>
      </c>
      <c r="AA13" s="70">
        <f t="shared" si="3"/>
        <v>2299.9</v>
      </c>
      <c r="AB13" s="71">
        <f t="shared" si="4"/>
        <v>2040.1</v>
      </c>
      <c r="AC13" s="72">
        <f t="shared" si="5"/>
        <v>259.8</v>
      </c>
      <c r="AD13" s="73">
        <f t="shared" si="6"/>
        <v>648.5791691565199</v>
      </c>
      <c r="AE13" s="74">
        <f t="shared" si="7"/>
        <v>575.3147367260386</v>
      </c>
      <c r="AF13" s="75">
        <f t="shared" si="8"/>
        <v>73.26443243048126</v>
      </c>
      <c r="AG13" s="76">
        <f t="shared" si="9"/>
        <v>834.5884825943393</v>
      </c>
      <c r="AH13" s="77">
        <f t="shared" si="10"/>
        <v>186.0093134378193</v>
      </c>
      <c r="AI13" s="78">
        <f t="shared" si="11"/>
        <v>11.29614331057872</v>
      </c>
    </row>
    <row r="14" spans="1:35" s="65" customFormat="1" ht="17.25" customHeight="1">
      <c r="A14" s="13">
        <v>9</v>
      </c>
      <c r="B14" s="18" t="s">
        <v>56</v>
      </c>
      <c r="C14" s="64">
        <v>18750</v>
      </c>
      <c r="D14" s="66">
        <f t="shared" si="12"/>
        <v>366.40000000000003</v>
      </c>
      <c r="E14" s="51">
        <f t="shared" si="12"/>
        <v>267.1</v>
      </c>
      <c r="F14" s="51">
        <f t="shared" si="12"/>
        <v>99.3</v>
      </c>
      <c r="G14" s="67">
        <f>SUM(H14:I14)</f>
        <v>0</v>
      </c>
      <c r="H14" s="20">
        <v>0</v>
      </c>
      <c r="I14" s="20">
        <v>0</v>
      </c>
      <c r="J14" s="67">
        <f t="shared" si="13"/>
        <v>295.8</v>
      </c>
      <c r="K14" s="20">
        <v>214.6</v>
      </c>
      <c r="L14" s="20">
        <v>81.2</v>
      </c>
      <c r="M14" s="67">
        <f t="shared" si="14"/>
        <v>16.1</v>
      </c>
      <c r="N14" s="20">
        <v>7.3</v>
      </c>
      <c r="O14" s="20">
        <v>8.8</v>
      </c>
      <c r="P14" s="67">
        <f t="shared" si="16"/>
        <v>54.5</v>
      </c>
      <c r="Q14" s="20">
        <v>45.2</v>
      </c>
      <c r="R14" s="20">
        <v>9.3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66.7</v>
      </c>
      <c r="Z14" s="69">
        <f t="shared" si="2"/>
        <v>433.1</v>
      </c>
      <c r="AA14" s="70">
        <f t="shared" si="3"/>
        <v>366.40000000000003</v>
      </c>
      <c r="AB14" s="71">
        <f>G14+J14+M14+S14+V14</f>
        <v>311.90000000000003</v>
      </c>
      <c r="AC14" s="72">
        <f>P14</f>
        <v>54.5</v>
      </c>
      <c r="AD14" s="80">
        <f t="shared" si="6"/>
        <v>630.3655913978495</v>
      </c>
      <c r="AE14" s="74">
        <f t="shared" si="7"/>
        <v>536.6021505376345</v>
      </c>
      <c r="AF14" s="75">
        <f t="shared" si="8"/>
        <v>93.76344086021507</v>
      </c>
      <c r="AG14" s="76">
        <f t="shared" si="9"/>
        <v>745.1182795698925</v>
      </c>
      <c r="AH14" s="81">
        <f t="shared" si="10"/>
        <v>114.75268817204301</v>
      </c>
      <c r="AI14" s="78">
        <f>AC14*100/AA14</f>
        <v>14.874454148471614</v>
      </c>
    </row>
    <row r="15" spans="1:35" s="65" customFormat="1" ht="19.5" customHeight="1">
      <c r="A15" s="13">
        <v>10</v>
      </c>
      <c r="B15" s="18" t="s">
        <v>27</v>
      </c>
      <c r="C15" s="64">
        <v>32479</v>
      </c>
      <c r="D15" s="66">
        <f t="shared" si="12"/>
        <v>720.1</v>
      </c>
      <c r="E15" s="51">
        <f t="shared" si="12"/>
        <v>614.9</v>
      </c>
      <c r="F15" s="51">
        <f t="shared" si="12"/>
        <v>105.2</v>
      </c>
      <c r="G15" s="67">
        <f t="shared" si="1"/>
        <v>504.7</v>
      </c>
      <c r="H15" s="20">
        <v>504.7</v>
      </c>
      <c r="I15" s="20">
        <v>0</v>
      </c>
      <c r="J15" s="67">
        <f t="shared" si="13"/>
        <v>72</v>
      </c>
      <c r="K15" s="20">
        <v>0</v>
      </c>
      <c r="L15" s="20">
        <v>72</v>
      </c>
      <c r="M15" s="67">
        <f t="shared" si="14"/>
        <v>10.5</v>
      </c>
      <c r="N15" s="20">
        <v>0</v>
      </c>
      <c r="O15" s="20">
        <v>10.5</v>
      </c>
      <c r="P15" s="67">
        <f t="shared" si="16"/>
        <v>105.9</v>
      </c>
      <c r="Q15" s="20">
        <v>105.9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27</v>
      </c>
      <c r="W15" s="20">
        <v>4.3</v>
      </c>
      <c r="X15" s="20">
        <v>22.7</v>
      </c>
      <c r="Y15" s="68">
        <v>335.5</v>
      </c>
      <c r="Z15" s="69">
        <f t="shared" si="2"/>
        <v>1055.6</v>
      </c>
      <c r="AA15" s="70">
        <f t="shared" si="3"/>
        <v>720.1</v>
      </c>
      <c r="AB15" s="71">
        <f>G15+J15+M15+S15+V15</f>
        <v>614.2</v>
      </c>
      <c r="AC15" s="72">
        <f>P15</f>
        <v>105.9</v>
      </c>
      <c r="AD15" s="73">
        <f t="shared" si="6"/>
        <v>715.2015843487951</v>
      </c>
      <c r="AE15" s="74">
        <f t="shared" si="7"/>
        <v>610.0219595987086</v>
      </c>
      <c r="AF15" s="75">
        <f t="shared" si="8"/>
        <v>105.17962475008667</v>
      </c>
      <c r="AG15" s="76">
        <f t="shared" si="9"/>
        <v>1048.419375695859</v>
      </c>
      <c r="AH15" s="77">
        <f t="shared" si="10"/>
        <v>333.21779134706395</v>
      </c>
      <c r="AI15" s="78">
        <f>AC15*100/AA15</f>
        <v>14.706290792945424</v>
      </c>
    </row>
    <row r="16" spans="1:35" s="8" customFormat="1" ht="19.5" customHeight="1">
      <c r="A16" s="19">
        <v>11</v>
      </c>
      <c r="B16" s="18" t="s">
        <v>57</v>
      </c>
      <c r="C16" s="64">
        <v>26337</v>
      </c>
      <c r="D16" s="66">
        <f>G16+J16+M16+P16+S16+V16</f>
        <v>563.2</v>
      </c>
      <c r="E16" s="51">
        <f t="shared" si="12"/>
        <v>523.0000000000001</v>
      </c>
      <c r="F16" s="51">
        <f t="shared" si="12"/>
        <v>40.2</v>
      </c>
      <c r="G16" s="67">
        <f t="shared" si="1"/>
        <v>0</v>
      </c>
      <c r="H16" s="20">
        <v>0</v>
      </c>
      <c r="I16" s="20">
        <v>0</v>
      </c>
      <c r="J16" s="67">
        <f t="shared" si="13"/>
        <v>440.40000000000003</v>
      </c>
      <c r="K16" s="20">
        <v>423.1</v>
      </c>
      <c r="L16" s="20">
        <v>17.3</v>
      </c>
      <c r="M16" s="67">
        <f t="shared" si="14"/>
        <v>31.400000000000002</v>
      </c>
      <c r="N16" s="20">
        <v>22.6</v>
      </c>
      <c r="O16" s="20">
        <v>8.8</v>
      </c>
      <c r="P16" s="67">
        <f t="shared" si="16"/>
        <v>62.800000000000004</v>
      </c>
      <c r="Q16" s="20">
        <v>61.1</v>
      </c>
      <c r="R16" s="20">
        <v>1.7</v>
      </c>
      <c r="S16" s="67">
        <f t="shared" si="17"/>
        <v>0</v>
      </c>
      <c r="T16" s="20">
        <v>0</v>
      </c>
      <c r="U16" s="20">
        <v>0</v>
      </c>
      <c r="V16" s="67">
        <f t="shared" si="15"/>
        <v>28.6</v>
      </c>
      <c r="W16" s="20">
        <v>16.2</v>
      </c>
      <c r="X16" s="20">
        <v>12.4</v>
      </c>
      <c r="Y16" s="68">
        <v>177.7</v>
      </c>
      <c r="Z16" s="69">
        <f t="shared" si="2"/>
        <v>740.9000000000001</v>
      </c>
      <c r="AA16" s="70">
        <f t="shared" si="3"/>
        <v>563.2</v>
      </c>
      <c r="AB16" s="71">
        <f t="shared" si="4"/>
        <v>500.40000000000003</v>
      </c>
      <c r="AC16" s="72">
        <f t="shared" si="5"/>
        <v>62.800000000000004</v>
      </c>
      <c r="AD16" s="73">
        <f t="shared" si="6"/>
        <v>689.8182000791234</v>
      </c>
      <c r="AE16" s="74">
        <f t="shared" si="7"/>
        <v>612.8995513487097</v>
      </c>
      <c r="AF16" s="75">
        <f t="shared" si="8"/>
        <v>76.91864873041361</v>
      </c>
      <c r="AG16" s="76">
        <f t="shared" si="9"/>
        <v>907.4685803242587</v>
      </c>
      <c r="AH16" s="77">
        <f t="shared" si="10"/>
        <v>217.65038024513532</v>
      </c>
      <c r="AI16" s="78">
        <f t="shared" si="11"/>
        <v>11.150568181818182</v>
      </c>
    </row>
    <row r="17" spans="1:35" s="8" customFormat="1" ht="19.5" customHeight="1">
      <c r="A17" s="19">
        <v>12</v>
      </c>
      <c r="B17" s="18" t="s">
        <v>49</v>
      </c>
      <c r="C17" s="64">
        <v>25011</v>
      </c>
      <c r="D17" s="66">
        <f t="shared" si="12"/>
        <v>599.8</v>
      </c>
      <c r="E17" s="51">
        <f t="shared" si="12"/>
        <v>481.9</v>
      </c>
      <c r="F17" s="51">
        <f t="shared" si="12"/>
        <v>117.9</v>
      </c>
      <c r="G17" s="67">
        <f t="shared" si="1"/>
        <v>0</v>
      </c>
      <c r="H17" s="20">
        <v>0</v>
      </c>
      <c r="I17" s="20">
        <v>0</v>
      </c>
      <c r="J17" s="67">
        <f t="shared" si="13"/>
        <v>477.5</v>
      </c>
      <c r="K17" s="20">
        <v>398.3</v>
      </c>
      <c r="L17" s="20">
        <v>79.2</v>
      </c>
      <c r="M17" s="67">
        <f t="shared" si="14"/>
        <v>22.4</v>
      </c>
      <c r="N17" s="20">
        <v>22.2</v>
      </c>
      <c r="O17" s="20">
        <v>0.2</v>
      </c>
      <c r="P17" s="67">
        <f t="shared" si="16"/>
        <v>70</v>
      </c>
      <c r="Q17" s="20">
        <v>61.4</v>
      </c>
      <c r="R17" s="20">
        <v>8.6</v>
      </c>
      <c r="S17" s="67">
        <f t="shared" si="17"/>
        <v>0</v>
      </c>
      <c r="T17" s="20">
        <v>0</v>
      </c>
      <c r="U17" s="20">
        <v>0</v>
      </c>
      <c r="V17" s="67">
        <f t="shared" si="15"/>
        <v>29.9</v>
      </c>
      <c r="W17" s="20">
        <v>0</v>
      </c>
      <c r="X17" s="20">
        <v>29.9</v>
      </c>
      <c r="Y17" s="68">
        <v>208.2</v>
      </c>
      <c r="Z17" s="69">
        <f t="shared" si="2"/>
        <v>808</v>
      </c>
      <c r="AA17" s="70">
        <f t="shared" si="3"/>
        <v>599.8</v>
      </c>
      <c r="AB17" s="71">
        <f t="shared" si="4"/>
        <v>529.8</v>
      </c>
      <c r="AC17" s="72">
        <f t="shared" si="5"/>
        <v>70</v>
      </c>
      <c r="AD17" s="73">
        <f t="shared" si="6"/>
        <v>773.5951020260762</v>
      </c>
      <c r="AE17" s="74">
        <f t="shared" si="7"/>
        <v>683.3122458376379</v>
      </c>
      <c r="AF17" s="75">
        <f t="shared" si="8"/>
        <v>90.28285618843839</v>
      </c>
      <c r="AG17" s="76">
        <f t="shared" si="9"/>
        <v>1042.12211143226</v>
      </c>
      <c r="AH17" s="77">
        <f t="shared" si="10"/>
        <v>268.5270094061839</v>
      </c>
      <c r="AI17" s="78">
        <f t="shared" si="11"/>
        <v>11.670556852284095</v>
      </c>
    </row>
    <row r="18" spans="1:35" s="8" customFormat="1" ht="19.5" customHeight="1">
      <c r="A18" s="19">
        <v>13</v>
      </c>
      <c r="B18" s="18" t="s">
        <v>58</v>
      </c>
      <c r="C18" s="64">
        <v>115133</v>
      </c>
      <c r="D18" s="66">
        <f t="shared" si="12"/>
        <v>2240.8</v>
      </c>
      <c r="E18" s="51">
        <f t="shared" si="12"/>
        <v>2021.8999999999999</v>
      </c>
      <c r="F18" s="51">
        <f t="shared" si="12"/>
        <v>218.89999999999998</v>
      </c>
      <c r="G18" s="67">
        <f t="shared" si="1"/>
        <v>0</v>
      </c>
      <c r="H18" s="20">
        <v>0</v>
      </c>
      <c r="I18" s="20">
        <v>0</v>
      </c>
      <c r="J18" s="67">
        <f t="shared" si="13"/>
        <v>1829.8</v>
      </c>
      <c r="K18" s="20">
        <v>1676.6</v>
      </c>
      <c r="L18" s="20">
        <v>153.2</v>
      </c>
      <c r="M18" s="67">
        <f t="shared" si="14"/>
        <v>169.9</v>
      </c>
      <c r="N18" s="20">
        <v>104.2</v>
      </c>
      <c r="O18" s="20">
        <v>65.7</v>
      </c>
      <c r="P18" s="67">
        <f t="shared" si="16"/>
        <v>241.1</v>
      </c>
      <c r="Q18" s="20">
        <v>241.1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987.4</v>
      </c>
      <c r="Z18" s="69">
        <f t="shared" si="2"/>
        <v>3228.2000000000003</v>
      </c>
      <c r="AA18" s="70">
        <f t="shared" si="3"/>
        <v>2240.8</v>
      </c>
      <c r="AB18" s="71">
        <f t="shared" si="4"/>
        <v>1999.7</v>
      </c>
      <c r="AC18" s="72">
        <f t="shared" si="5"/>
        <v>241.1</v>
      </c>
      <c r="AD18" s="73">
        <f t="shared" si="6"/>
        <v>627.829301483866</v>
      </c>
      <c r="AE18" s="74">
        <f t="shared" si="7"/>
        <v>560.2776928674075</v>
      </c>
      <c r="AF18" s="75">
        <f t="shared" si="8"/>
        <v>67.55160861645844</v>
      </c>
      <c r="AG18" s="61">
        <f t="shared" si="9"/>
        <v>904.4798960416888</v>
      </c>
      <c r="AH18" s="77">
        <f t="shared" si="10"/>
        <v>276.6505945578228</v>
      </c>
      <c r="AI18" s="78">
        <f t="shared" si="11"/>
        <v>10.759550160656907</v>
      </c>
    </row>
    <row r="19" spans="1:35" s="8" customFormat="1" ht="19.5" customHeight="1">
      <c r="A19" s="19">
        <v>14</v>
      </c>
      <c r="B19" s="18" t="s">
        <v>44</v>
      </c>
      <c r="C19" s="64">
        <v>55319</v>
      </c>
      <c r="D19" s="66">
        <f t="shared" si="12"/>
        <v>1343.1000000000001</v>
      </c>
      <c r="E19" s="51">
        <f t="shared" si="12"/>
        <v>1171.4</v>
      </c>
      <c r="F19" s="51">
        <f t="shared" si="12"/>
        <v>171.7</v>
      </c>
      <c r="G19" s="67">
        <f t="shared" si="1"/>
        <v>0</v>
      </c>
      <c r="H19" s="20">
        <v>0</v>
      </c>
      <c r="I19" s="20">
        <v>0</v>
      </c>
      <c r="J19" s="67">
        <f t="shared" si="13"/>
        <v>966.6</v>
      </c>
      <c r="K19" s="20">
        <v>911.2</v>
      </c>
      <c r="L19" s="20">
        <v>55.4</v>
      </c>
      <c r="M19" s="67">
        <f t="shared" si="14"/>
        <v>0</v>
      </c>
      <c r="N19" s="20">
        <v>0</v>
      </c>
      <c r="O19" s="20">
        <v>0</v>
      </c>
      <c r="P19" s="67">
        <f t="shared" si="16"/>
        <v>229.3</v>
      </c>
      <c r="Q19" s="20">
        <v>202</v>
      </c>
      <c r="R19" s="20">
        <v>27.3</v>
      </c>
      <c r="S19" s="67">
        <f t="shared" si="17"/>
        <v>0</v>
      </c>
      <c r="T19" s="20">
        <v>0</v>
      </c>
      <c r="U19" s="20">
        <v>0</v>
      </c>
      <c r="V19" s="67">
        <f t="shared" si="15"/>
        <v>147.2</v>
      </c>
      <c r="W19" s="20">
        <v>58.2</v>
      </c>
      <c r="X19" s="20">
        <v>89</v>
      </c>
      <c r="Y19" s="68">
        <v>282.1</v>
      </c>
      <c r="Z19" s="69">
        <f t="shared" si="2"/>
        <v>1625.2000000000003</v>
      </c>
      <c r="AA19" s="70">
        <f t="shared" si="3"/>
        <v>1343.1</v>
      </c>
      <c r="AB19" s="71">
        <f t="shared" si="4"/>
        <v>1113.8</v>
      </c>
      <c r="AC19" s="72">
        <f t="shared" si="5"/>
        <v>229.3</v>
      </c>
      <c r="AD19" s="73">
        <f t="shared" si="6"/>
        <v>783.1993790851769</v>
      </c>
      <c r="AE19" s="74">
        <f t="shared" si="7"/>
        <v>649.4881009791305</v>
      </c>
      <c r="AF19" s="75">
        <f t="shared" si="8"/>
        <v>133.71127810604654</v>
      </c>
      <c r="AG19" s="61">
        <f t="shared" si="9"/>
        <v>947.6998219709849</v>
      </c>
      <c r="AH19" s="77">
        <f t="shared" si="10"/>
        <v>164.50044288580776</v>
      </c>
      <c r="AI19" s="78">
        <f t="shared" si="11"/>
        <v>17.07244434517162</v>
      </c>
    </row>
    <row r="20" spans="1:35" s="8" customFormat="1" ht="19.5" customHeight="1">
      <c r="A20" s="19">
        <v>15</v>
      </c>
      <c r="B20" s="18" t="s">
        <v>45</v>
      </c>
      <c r="C20" s="64">
        <v>16240</v>
      </c>
      <c r="D20" s="66">
        <f t="shared" si="12"/>
        <v>414.7</v>
      </c>
      <c r="E20" s="51">
        <f t="shared" si="12"/>
        <v>376</v>
      </c>
      <c r="F20" s="51">
        <f t="shared" si="12"/>
        <v>38.7</v>
      </c>
      <c r="G20" s="67">
        <f>SUM(H20:I20)</f>
        <v>0</v>
      </c>
      <c r="H20" s="20">
        <v>0</v>
      </c>
      <c r="I20" s="20">
        <v>0</v>
      </c>
      <c r="J20" s="67">
        <f t="shared" si="13"/>
        <v>326.6</v>
      </c>
      <c r="K20" s="20">
        <v>313.1</v>
      </c>
      <c r="L20" s="20">
        <v>13.5</v>
      </c>
      <c r="M20" s="67">
        <f t="shared" si="14"/>
        <v>0</v>
      </c>
      <c r="N20" s="20">
        <v>0</v>
      </c>
      <c r="O20" s="20">
        <v>0</v>
      </c>
      <c r="P20" s="67">
        <f>SUM(Q20:R20)</f>
        <v>50.2</v>
      </c>
      <c r="Q20" s="20">
        <v>50.2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37.9</v>
      </c>
      <c r="W20" s="20">
        <v>12.7</v>
      </c>
      <c r="X20" s="20">
        <v>25.2</v>
      </c>
      <c r="Y20" s="68">
        <v>157</v>
      </c>
      <c r="Z20" s="69">
        <f>D20+Y20</f>
        <v>571.7</v>
      </c>
      <c r="AA20" s="70">
        <f>SUM(AB20:AC20)</f>
        <v>414.7</v>
      </c>
      <c r="AB20" s="71">
        <f>G20+J20+M20+S20+V20</f>
        <v>364.5</v>
      </c>
      <c r="AC20" s="72">
        <f>P20</f>
        <v>50.2</v>
      </c>
      <c r="AD20" s="73">
        <f t="shared" si="6"/>
        <v>823.7327188940093</v>
      </c>
      <c r="AE20" s="74">
        <f t="shared" si="7"/>
        <v>724.018750993167</v>
      </c>
      <c r="AF20" s="75">
        <f t="shared" si="8"/>
        <v>99.7139679008422</v>
      </c>
      <c r="AG20" s="76">
        <f t="shared" si="9"/>
        <v>1135.5871603368823</v>
      </c>
      <c r="AH20" s="77">
        <f t="shared" si="10"/>
        <v>311.85444144287305</v>
      </c>
      <c r="AI20" s="78">
        <f>AC20*100/AA20</f>
        <v>12.105136243067278</v>
      </c>
    </row>
    <row r="21" spans="1:35" s="8" customFormat="1" ht="19.5" customHeight="1">
      <c r="A21" s="82">
        <v>16</v>
      </c>
      <c r="B21" s="83" t="s">
        <v>46</v>
      </c>
      <c r="C21" s="84">
        <v>5930</v>
      </c>
      <c r="D21" s="85">
        <f t="shared" si="12"/>
        <v>114.10000000000001</v>
      </c>
      <c r="E21" s="86">
        <f t="shared" si="12"/>
        <v>111.1</v>
      </c>
      <c r="F21" s="86">
        <f t="shared" si="12"/>
        <v>3</v>
      </c>
      <c r="G21" s="87">
        <f>SUM(H21:I21)</f>
        <v>0</v>
      </c>
      <c r="H21" s="88">
        <v>0</v>
      </c>
      <c r="I21" s="88">
        <v>0</v>
      </c>
      <c r="J21" s="87">
        <f t="shared" si="13"/>
        <v>66.2</v>
      </c>
      <c r="K21" s="88">
        <v>65.3</v>
      </c>
      <c r="L21" s="88">
        <v>0.9</v>
      </c>
      <c r="M21" s="87">
        <f t="shared" si="14"/>
        <v>10.2</v>
      </c>
      <c r="N21" s="88">
        <v>8.1</v>
      </c>
      <c r="O21" s="88">
        <v>2.1</v>
      </c>
      <c r="P21" s="87">
        <f>SUM(Q21:R21)</f>
        <v>37.7</v>
      </c>
      <c r="Q21" s="88">
        <v>37.7</v>
      </c>
      <c r="R21" s="88">
        <v>0</v>
      </c>
      <c r="S21" s="6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30.2</v>
      </c>
      <c r="Z21" s="89">
        <f t="shared" si="2"/>
        <v>144.3</v>
      </c>
      <c r="AA21" s="70">
        <f t="shared" si="3"/>
        <v>114.10000000000001</v>
      </c>
      <c r="AB21" s="71">
        <f t="shared" si="4"/>
        <v>76.4</v>
      </c>
      <c r="AC21" s="72">
        <f t="shared" si="5"/>
        <v>37.7</v>
      </c>
      <c r="AD21" s="73">
        <f t="shared" si="6"/>
        <v>620.68215198825</v>
      </c>
      <c r="AE21" s="74">
        <f t="shared" si="7"/>
        <v>415.60137083174675</v>
      </c>
      <c r="AF21" s="75">
        <f t="shared" si="8"/>
        <v>205.0807811565033</v>
      </c>
      <c r="AG21" s="76">
        <f t="shared" si="9"/>
        <v>784.9643692542023</v>
      </c>
      <c r="AH21" s="77">
        <f t="shared" si="10"/>
        <v>164.28221726595226</v>
      </c>
      <c r="AI21" s="78">
        <f t="shared" si="11"/>
        <v>33.04119193689746</v>
      </c>
    </row>
    <row r="22" spans="1:35" s="8" customFormat="1" ht="19.5" customHeight="1">
      <c r="A22" s="82">
        <v>17</v>
      </c>
      <c r="B22" s="83" t="s">
        <v>47</v>
      </c>
      <c r="C22" s="84">
        <v>12993</v>
      </c>
      <c r="D22" s="85">
        <f t="shared" si="12"/>
        <v>297.1</v>
      </c>
      <c r="E22" s="86">
        <f t="shared" si="12"/>
        <v>255.9</v>
      </c>
      <c r="F22" s="86">
        <f t="shared" si="12"/>
        <v>41.2</v>
      </c>
      <c r="G22" s="87">
        <f t="shared" si="1"/>
        <v>0</v>
      </c>
      <c r="H22" s="88">
        <v>0</v>
      </c>
      <c r="I22" s="88">
        <v>0</v>
      </c>
      <c r="J22" s="87">
        <f t="shared" si="13"/>
        <v>228.9</v>
      </c>
      <c r="K22" s="88">
        <v>201.4</v>
      </c>
      <c r="L22" s="88">
        <v>27.5</v>
      </c>
      <c r="M22" s="87">
        <f t="shared" si="14"/>
        <v>20.4</v>
      </c>
      <c r="N22" s="90">
        <v>11.2</v>
      </c>
      <c r="O22" s="90">
        <v>9.2</v>
      </c>
      <c r="P22" s="87">
        <f t="shared" si="16"/>
        <v>38</v>
      </c>
      <c r="Q22" s="90">
        <v>35.2</v>
      </c>
      <c r="R22" s="88">
        <v>2.8</v>
      </c>
      <c r="S22" s="67">
        <f t="shared" si="17"/>
        <v>1.1</v>
      </c>
      <c r="T22" s="90">
        <v>1</v>
      </c>
      <c r="U22" s="90">
        <v>0.1</v>
      </c>
      <c r="V22" s="87">
        <f t="shared" si="15"/>
        <v>8.7</v>
      </c>
      <c r="W22" s="88">
        <v>7.1</v>
      </c>
      <c r="X22" s="88">
        <v>1.6</v>
      </c>
      <c r="Y22" s="68">
        <v>65.7</v>
      </c>
      <c r="Z22" s="89">
        <f t="shared" si="2"/>
        <v>362.8</v>
      </c>
      <c r="AA22" s="70">
        <f t="shared" si="3"/>
        <v>297.1</v>
      </c>
      <c r="AB22" s="71">
        <f t="shared" si="4"/>
        <v>259.1</v>
      </c>
      <c r="AC22" s="72">
        <f t="shared" si="5"/>
        <v>38</v>
      </c>
      <c r="AD22" s="73">
        <f t="shared" si="6"/>
        <v>737.618022607707</v>
      </c>
      <c r="AE22" s="74">
        <f t="shared" si="7"/>
        <v>643.2744182351291</v>
      </c>
      <c r="AF22" s="75">
        <f t="shared" si="8"/>
        <v>94.3436043725778</v>
      </c>
      <c r="AG22" s="76">
        <f t="shared" si="9"/>
        <v>900.7331491150322</v>
      </c>
      <c r="AH22" s="77">
        <f t="shared" si="10"/>
        <v>163.1151265073253</v>
      </c>
      <c r="AI22" s="78">
        <f>AC22*100/AA22</f>
        <v>12.790306294177043</v>
      </c>
    </row>
    <row r="23" spans="1:35" s="8" customFormat="1" ht="19.5" customHeight="1">
      <c r="A23" s="82">
        <v>18</v>
      </c>
      <c r="B23" s="83" t="s">
        <v>50</v>
      </c>
      <c r="C23" s="84">
        <v>33124</v>
      </c>
      <c r="D23" s="85">
        <f t="shared" si="12"/>
        <v>660.6</v>
      </c>
      <c r="E23" s="86">
        <f t="shared" si="12"/>
        <v>577.6</v>
      </c>
      <c r="F23" s="86">
        <f t="shared" si="12"/>
        <v>83</v>
      </c>
      <c r="G23" s="87">
        <v>0</v>
      </c>
      <c r="H23" s="88">
        <v>0</v>
      </c>
      <c r="I23" s="91">
        <v>0</v>
      </c>
      <c r="J23" s="87">
        <f t="shared" si="13"/>
        <v>455.2</v>
      </c>
      <c r="K23" s="88">
        <v>402.7</v>
      </c>
      <c r="L23" s="91">
        <v>52.5</v>
      </c>
      <c r="M23" s="87">
        <f t="shared" si="14"/>
        <v>0</v>
      </c>
      <c r="N23" s="88">
        <v>0</v>
      </c>
      <c r="O23" s="91">
        <v>0</v>
      </c>
      <c r="P23" s="87">
        <f t="shared" si="16"/>
        <v>123.8</v>
      </c>
      <c r="Q23" s="88">
        <v>122</v>
      </c>
      <c r="R23" s="92">
        <v>1.8</v>
      </c>
      <c r="S23" s="67">
        <f t="shared" si="17"/>
        <v>0</v>
      </c>
      <c r="T23" s="88">
        <v>0</v>
      </c>
      <c r="U23" s="91">
        <v>0</v>
      </c>
      <c r="V23" s="87">
        <f t="shared" si="15"/>
        <v>81.6</v>
      </c>
      <c r="W23" s="88">
        <v>52.9</v>
      </c>
      <c r="X23" s="91">
        <v>28.7</v>
      </c>
      <c r="Y23" s="68">
        <v>260.5</v>
      </c>
      <c r="Z23" s="89">
        <f t="shared" si="2"/>
        <v>921.1</v>
      </c>
      <c r="AA23" s="70">
        <f t="shared" si="3"/>
        <v>660.5999999999999</v>
      </c>
      <c r="AB23" s="71">
        <f t="shared" si="4"/>
        <v>536.8</v>
      </c>
      <c r="AC23" s="72">
        <f t="shared" si="5"/>
        <v>123.8</v>
      </c>
      <c r="AD23" s="73">
        <f t="shared" si="6"/>
        <v>643.3304377295868</v>
      </c>
      <c r="AE23" s="74">
        <f t="shared" si="7"/>
        <v>522.7668467654289</v>
      </c>
      <c r="AF23" s="75">
        <f t="shared" si="8"/>
        <v>120.56359096415814</v>
      </c>
      <c r="AG23" s="76">
        <f t="shared" si="9"/>
        <v>897.020384790679</v>
      </c>
      <c r="AH23" s="77">
        <f t="shared" si="10"/>
        <v>253.68994706109206</v>
      </c>
      <c r="AI23" s="78">
        <f t="shared" si="11"/>
        <v>18.740538904026646</v>
      </c>
    </row>
    <row r="24" spans="1:35" s="8" customFormat="1" ht="19.5" customHeight="1">
      <c r="A24" s="82">
        <v>19</v>
      </c>
      <c r="B24" s="83" t="s">
        <v>59</v>
      </c>
      <c r="C24" s="84">
        <v>27228</v>
      </c>
      <c r="D24" s="85">
        <f t="shared" si="12"/>
        <v>618.5</v>
      </c>
      <c r="E24" s="86">
        <f t="shared" si="12"/>
        <v>535</v>
      </c>
      <c r="F24" s="86">
        <f t="shared" si="12"/>
        <v>83.5</v>
      </c>
      <c r="G24" s="87">
        <v>0</v>
      </c>
      <c r="H24" s="88">
        <v>0</v>
      </c>
      <c r="I24" s="88">
        <v>0</v>
      </c>
      <c r="J24" s="87">
        <f t="shared" si="13"/>
        <v>429.90000000000003</v>
      </c>
      <c r="K24" s="88">
        <v>374.3</v>
      </c>
      <c r="L24" s="88">
        <v>55.6</v>
      </c>
      <c r="M24" s="87">
        <v>0</v>
      </c>
      <c r="N24" s="88">
        <v>0</v>
      </c>
      <c r="O24" s="88">
        <v>0</v>
      </c>
      <c r="P24" s="87">
        <f t="shared" si="16"/>
        <v>112.3</v>
      </c>
      <c r="Q24" s="88">
        <v>111</v>
      </c>
      <c r="R24" s="88">
        <v>1.3</v>
      </c>
      <c r="S24" s="67">
        <f t="shared" si="17"/>
        <v>0</v>
      </c>
      <c r="T24" s="88">
        <v>0</v>
      </c>
      <c r="U24" s="88">
        <v>0</v>
      </c>
      <c r="V24" s="87">
        <f t="shared" si="15"/>
        <v>76.30000000000001</v>
      </c>
      <c r="W24" s="88">
        <v>49.7</v>
      </c>
      <c r="X24" s="88">
        <v>26.6</v>
      </c>
      <c r="Y24" s="68">
        <v>408.1</v>
      </c>
      <c r="Z24" s="89">
        <f t="shared" si="2"/>
        <v>1026.6</v>
      </c>
      <c r="AA24" s="70">
        <f t="shared" si="3"/>
        <v>618.5</v>
      </c>
      <c r="AB24" s="71">
        <f t="shared" si="4"/>
        <v>506.20000000000005</v>
      </c>
      <c r="AC24" s="72">
        <f t="shared" si="5"/>
        <v>112.3</v>
      </c>
      <c r="AD24" s="73">
        <f t="shared" si="6"/>
        <v>732.760867607823</v>
      </c>
      <c r="AE24" s="74">
        <f t="shared" si="7"/>
        <v>599.7147149281813</v>
      </c>
      <c r="AF24" s="75">
        <f t="shared" si="8"/>
        <v>133.04615267964192</v>
      </c>
      <c r="AG24" s="76">
        <f t="shared" si="9"/>
        <v>1216.2527189752484</v>
      </c>
      <c r="AH24" s="77">
        <f t="shared" si="10"/>
        <v>483.4918513674254</v>
      </c>
      <c r="AI24" s="78">
        <f t="shared" si="11"/>
        <v>18.156831042845596</v>
      </c>
    </row>
    <row r="25" spans="1:35" s="8" customFormat="1" ht="19.5" customHeight="1">
      <c r="A25" s="82">
        <v>20</v>
      </c>
      <c r="B25" s="83" t="s">
        <v>33</v>
      </c>
      <c r="C25" s="84">
        <v>5428</v>
      </c>
      <c r="D25" s="85">
        <f t="shared" si="12"/>
        <v>104.39999999999999</v>
      </c>
      <c r="E25" s="86">
        <f t="shared" si="12"/>
        <v>101.5</v>
      </c>
      <c r="F25" s="86">
        <f t="shared" si="12"/>
        <v>2.9000000000000004</v>
      </c>
      <c r="G25" s="87">
        <f t="shared" si="1"/>
        <v>0</v>
      </c>
      <c r="H25" s="88">
        <v>0</v>
      </c>
      <c r="I25" s="88">
        <v>0</v>
      </c>
      <c r="J25" s="87">
        <f t="shared" si="13"/>
        <v>73.8</v>
      </c>
      <c r="K25" s="88">
        <v>72</v>
      </c>
      <c r="L25" s="88">
        <v>1.8</v>
      </c>
      <c r="M25" s="87">
        <f t="shared" si="14"/>
        <v>7.5</v>
      </c>
      <c r="N25" s="88">
        <v>6.4</v>
      </c>
      <c r="O25" s="88">
        <v>1.1</v>
      </c>
      <c r="P25" s="87">
        <f t="shared" si="16"/>
        <v>18.3</v>
      </c>
      <c r="Q25" s="88">
        <v>18.3</v>
      </c>
      <c r="R25" s="88">
        <v>0</v>
      </c>
      <c r="S25" s="67">
        <f t="shared" si="17"/>
        <v>0</v>
      </c>
      <c r="T25" s="88">
        <v>0</v>
      </c>
      <c r="U25" s="88">
        <v>0</v>
      </c>
      <c r="V25" s="87">
        <f t="shared" si="15"/>
        <v>4.8</v>
      </c>
      <c r="W25" s="88">
        <v>4.8</v>
      </c>
      <c r="X25" s="88">
        <v>0</v>
      </c>
      <c r="Y25" s="68">
        <v>42.8</v>
      </c>
      <c r="Z25" s="89">
        <f t="shared" si="2"/>
        <v>147.2</v>
      </c>
      <c r="AA25" s="70">
        <f t="shared" si="3"/>
        <v>104.39999999999999</v>
      </c>
      <c r="AB25" s="71">
        <f t="shared" si="4"/>
        <v>86.1</v>
      </c>
      <c r="AC25" s="72">
        <f t="shared" si="5"/>
        <v>18.3</v>
      </c>
      <c r="AD25" s="73">
        <f t="shared" si="6"/>
        <v>620.438823781111</v>
      </c>
      <c r="AE25" s="74">
        <f t="shared" si="7"/>
        <v>511.6837426010887</v>
      </c>
      <c r="AF25" s="75">
        <f t="shared" si="8"/>
        <v>108.75508118002236</v>
      </c>
      <c r="AG25" s="76">
        <f t="shared" si="9"/>
        <v>874.7949699289229</v>
      </c>
      <c r="AH25" s="77">
        <f t="shared" si="10"/>
        <v>254.3561461478118</v>
      </c>
      <c r="AI25" s="78">
        <f t="shared" si="11"/>
        <v>17.52873563218391</v>
      </c>
    </row>
    <row r="26" spans="1:35" s="8" customFormat="1" ht="19.5" customHeight="1">
      <c r="A26" s="82">
        <v>21</v>
      </c>
      <c r="B26" s="83" t="s">
        <v>34</v>
      </c>
      <c r="C26" s="84">
        <v>15582</v>
      </c>
      <c r="D26" s="85">
        <f t="shared" si="12"/>
        <v>256</v>
      </c>
      <c r="E26" s="86">
        <f t="shared" si="12"/>
        <v>212.3</v>
      </c>
      <c r="F26" s="86">
        <f t="shared" si="12"/>
        <v>43.7</v>
      </c>
      <c r="G26" s="87">
        <f t="shared" si="1"/>
        <v>0</v>
      </c>
      <c r="H26" s="88">
        <v>0</v>
      </c>
      <c r="I26" s="88">
        <v>0</v>
      </c>
      <c r="J26" s="87">
        <f t="shared" si="13"/>
        <v>203.5</v>
      </c>
      <c r="K26" s="88">
        <v>169.3</v>
      </c>
      <c r="L26" s="88">
        <v>34.2</v>
      </c>
      <c r="M26" s="87">
        <f t="shared" si="14"/>
        <v>14.3</v>
      </c>
      <c r="N26" s="88">
        <v>4.8</v>
      </c>
      <c r="O26" s="88">
        <v>9.5</v>
      </c>
      <c r="P26" s="87">
        <f t="shared" si="16"/>
        <v>38.2</v>
      </c>
      <c r="Q26" s="88">
        <v>38.2</v>
      </c>
      <c r="R26" s="88">
        <v>0</v>
      </c>
      <c r="S26" s="67">
        <f t="shared" si="17"/>
        <v>0</v>
      </c>
      <c r="T26" s="88">
        <v>0</v>
      </c>
      <c r="U26" s="88">
        <v>0</v>
      </c>
      <c r="V26" s="87">
        <f t="shared" si="15"/>
        <v>0</v>
      </c>
      <c r="W26" s="88">
        <v>0</v>
      </c>
      <c r="X26" s="88">
        <v>0</v>
      </c>
      <c r="Y26" s="68">
        <v>119</v>
      </c>
      <c r="Z26" s="89">
        <f t="shared" si="2"/>
        <v>375</v>
      </c>
      <c r="AA26" s="70">
        <f t="shared" si="3"/>
        <v>256</v>
      </c>
      <c r="AB26" s="71">
        <f t="shared" si="4"/>
        <v>217.8</v>
      </c>
      <c r="AC26" s="72">
        <f t="shared" si="5"/>
        <v>38.2</v>
      </c>
      <c r="AD26" s="73">
        <f t="shared" si="6"/>
        <v>529.974619184253</v>
      </c>
      <c r="AE26" s="74">
        <f t="shared" si="7"/>
        <v>450.89246897785284</v>
      </c>
      <c r="AF26" s="75">
        <f t="shared" si="8"/>
        <v>79.08215020640027</v>
      </c>
      <c r="AG26" s="76">
        <f t="shared" si="9"/>
        <v>776.3300085706833</v>
      </c>
      <c r="AH26" s="77">
        <f t="shared" si="10"/>
        <v>246.35538938643018</v>
      </c>
      <c r="AI26" s="78">
        <f t="shared" si="11"/>
        <v>14.921875000000002</v>
      </c>
    </row>
    <row r="27" spans="1:35" s="8" customFormat="1" ht="19.5" customHeight="1">
      <c r="A27" s="93">
        <v>22</v>
      </c>
      <c r="B27" s="83" t="s">
        <v>35</v>
      </c>
      <c r="C27" s="84">
        <v>7395</v>
      </c>
      <c r="D27" s="85">
        <f t="shared" si="12"/>
        <v>146.20000000000002</v>
      </c>
      <c r="E27" s="86">
        <f t="shared" si="12"/>
        <v>134</v>
      </c>
      <c r="F27" s="86">
        <f t="shared" si="12"/>
        <v>12.2</v>
      </c>
      <c r="G27" s="87">
        <f t="shared" si="1"/>
        <v>0</v>
      </c>
      <c r="H27" s="88">
        <v>0</v>
      </c>
      <c r="I27" s="88">
        <v>0</v>
      </c>
      <c r="J27" s="87">
        <f t="shared" si="13"/>
        <v>110.7</v>
      </c>
      <c r="K27" s="88">
        <v>104</v>
      </c>
      <c r="L27" s="88">
        <v>6.7</v>
      </c>
      <c r="M27" s="87">
        <f t="shared" si="14"/>
        <v>12.9</v>
      </c>
      <c r="N27" s="88">
        <v>11</v>
      </c>
      <c r="O27" s="88">
        <v>1.9</v>
      </c>
      <c r="P27" s="87">
        <f t="shared" si="16"/>
        <v>19</v>
      </c>
      <c r="Q27" s="88">
        <v>19</v>
      </c>
      <c r="R27" s="88">
        <v>0</v>
      </c>
      <c r="S27" s="67">
        <f t="shared" si="17"/>
        <v>0</v>
      </c>
      <c r="T27" s="88">
        <v>0</v>
      </c>
      <c r="U27" s="88">
        <v>0</v>
      </c>
      <c r="V27" s="87">
        <f t="shared" si="15"/>
        <v>3.6</v>
      </c>
      <c r="W27" s="88">
        <v>0</v>
      </c>
      <c r="X27" s="88">
        <v>3.6</v>
      </c>
      <c r="Y27" s="68">
        <v>32.7</v>
      </c>
      <c r="Z27" s="89">
        <f t="shared" si="2"/>
        <v>178.90000000000003</v>
      </c>
      <c r="AA27" s="70">
        <f t="shared" si="3"/>
        <v>146.2</v>
      </c>
      <c r="AB27" s="71">
        <f t="shared" si="4"/>
        <v>127.2</v>
      </c>
      <c r="AC27" s="72">
        <f t="shared" si="5"/>
        <v>19</v>
      </c>
      <c r="AD27" s="73">
        <f t="shared" si="6"/>
        <v>637.7456433073785</v>
      </c>
      <c r="AE27" s="74">
        <f t="shared" si="7"/>
        <v>554.8648825492378</v>
      </c>
      <c r="AF27" s="75">
        <f t="shared" si="8"/>
        <v>82.88076075814085</v>
      </c>
      <c r="AG27" s="76">
        <f t="shared" si="9"/>
        <v>780.3877947174421</v>
      </c>
      <c r="AH27" s="77">
        <f t="shared" si="10"/>
        <v>142.6421514100635</v>
      </c>
      <c r="AI27" s="78">
        <f t="shared" si="11"/>
        <v>12.99589603283174</v>
      </c>
    </row>
    <row r="28" spans="1:35" s="65" customFormat="1" ht="19.5" customHeight="1">
      <c r="A28" s="82">
        <v>23</v>
      </c>
      <c r="B28" s="83" t="s">
        <v>36</v>
      </c>
      <c r="C28" s="84">
        <v>5295</v>
      </c>
      <c r="D28" s="85">
        <f t="shared" si="12"/>
        <v>96</v>
      </c>
      <c r="E28" s="86">
        <f t="shared" si="12"/>
        <v>90.60000000000001</v>
      </c>
      <c r="F28" s="86">
        <f t="shared" si="12"/>
        <v>5.3999999999999995</v>
      </c>
      <c r="G28" s="87">
        <f t="shared" si="1"/>
        <v>0</v>
      </c>
      <c r="H28" s="88">
        <v>0</v>
      </c>
      <c r="I28" s="88">
        <v>0</v>
      </c>
      <c r="J28" s="87">
        <f t="shared" si="13"/>
        <v>78.1</v>
      </c>
      <c r="K28" s="88">
        <v>74.3</v>
      </c>
      <c r="L28" s="88">
        <v>3.8</v>
      </c>
      <c r="M28" s="87">
        <f t="shared" si="14"/>
        <v>11.200000000000001</v>
      </c>
      <c r="N28" s="88">
        <v>9.9</v>
      </c>
      <c r="O28" s="88">
        <v>1.3</v>
      </c>
      <c r="P28" s="87">
        <f t="shared" si="16"/>
        <v>6.7</v>
      </c>
      <c r="Q28" s="88">
        <v>6.4</v>
      </c>
      <c r="R28" s="20">
        <v>0.3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96</v>
      </c>
      <c r="AA28" s="70">
        <f t="shared" si="3"/>
        <v>96</v>
      </c>
      <c r="AB28" s="71">
        <f t="shared" si="4"/>
        <v>89.3</v>
      </c>
      <c r="AC28" s="72">
        <f t="shared" si="5"/>
        <v>6.7</v>
      </c>
      <c r="AD28" s="73">
        <f t="shared" si="6"/>
        <v>584.8487617655121</v>
      </c>
      <c r="AE28" s="74">
        <f t="shared" si="7"/>
        <v>544.0311919339608</v>
      </c>
      <c r="AF28" s="75">
        <f t="shared" si="8"/>
        <v>40.817569831551374</v>
      </c>
      <c r="AG28" s="76">
        <f t="shared" si="9"/>
        <v>584.8487617655121</v>
      </c>
      <c r="AH28" s="77">
        <f t="shared" si="10"/>
        <v>0</v>
      </c>
      <c r="AI28" s="78">
        <f t="shared" si="11"/>
        <v>6.979166666666667</v>
      </c>
    </row>
    <row r="29" spans="1:35" s="65" customFormat="1" ht="19.5" customHeight="1">
      <c r="A29" s="82">
        <v>24</v>
      </c>
      <c r="B29" s="83" t="s">
        <v>37</v>
      </c>
      <c r="C29" s="84">
        <v>11526</v>
      </c>
      <c r="D29" s="85">
        <f>G29+J29+M29+P29+S29+V29</f>
        <v>241.70000000000002</v>
      </c>
      <c r="E29" s="86">
        <f t="shared" si="12"/>
        <v>218.2</v>
      </c>
      <c r="F29" s="86">
        <f t="shared" si="12"/>
        <v>23.5</v>
      </c>
      <c r="G29" s="87">
        <f>SUM(H29:I29)</f>
        <v>0</v>
      </c>
      <c r="H29" s="88">
        <v>0</v>
      </c>
      <c r="I29" s="88">
        <v>0</v>
      </c>
      <c r="J29" s="87">
        <f t="shared" si="13"/>
        <v>168.6</v>
      </c>
      <c r="K29" s="88">
        <v>152</v>
      </c>
      <c r="L29" s="88">
        <v>16.6</v>
      </c>
      <c r="M29" s="87">
        <f t="shared" si="14"/>
        <v>11.8</v>
      </c>
      <c r="N29" s="88">
        <v>7.6</v>
      </c>
      <c r="O29" s="88">
        <v>4.2</v>
      </c>
      <c r="P29" s="87">
        <f>SUM(Q29:R29)</f>
        <v>57.7</v>
      </c>
      <c r="Q29" s="88">
        <v>55</v>
      </c>
      <c r="R29" s="88">
        <v>2.7</v>
      </c>
      <c r="S29" s="87">
        <f>SUM(T29:U29)</f>
        <v>0</v>
      </c>
      <c r="T29" s="88">
        <v>0</v>
      </c>
      <c r="U29" s="88">
        <v>0</v>
      </c>
      <c r="V29" s="87">
        <f t="shared" si="15"/>
        <v>3.6</v>
      </c>
      <c r="W29" s="88">
        <v>3.6</v>
      </c>
      <c r="X29" s="88">
        <v>0</v>
      </c>
      <c r="Y29" s="68">
        <v>98.7</v>
      </c>
      <c r="Z29" s="89">
        <f>D29+Y29</f>
        <v>340.40000000000003</v>
      </c>
      <c r="AA29" s="94">
        <f>SUM(AB29:AC29)</f>
        <v>241.7</v>
      </c>
      <c r="AB29" s="87">
        <f>G29+J29+M29+S29+V29</f>
        <v>184</v>
      </c>
      <c r="AC29" s="95">
        <f>P29</f>
        <v>57.7</v>
      </c>
      <c r="AD29" s="73">
        <f t="shared" si="6"/>
        <v>676.4509971844861</v>
      </c>
      <c r="AE29" s="74">
        <f t="shared" si="7"/>
        <v>514.9647640957611</v>
      </c>
      <c r="AF29" s="75">
        <f t="shared" si="8"/>
        <v>161.48623308872507</v>
      </c>
      <c r="AG29" s="76">
        <f t="shared" si="9"/>
        <v>952.6848135771581</v>
      </c>
      <c r="AH29" s="77">
        <f t="shared" si="10"/>
        <v>276.2338163926718</v>
      </c>
      <c r="AI29" s="78">
        <f>AC29*100/AA29</f>
        <v>23.8725693007861</v>
      </c>
    </row>
    <row r="30" spans="1:35" s="65" customFormat="1" ht="19.5" customHeight="1">
      <c r="A30" s="82">
        <v>25</v>
      </c>
      <c r="B30" s="83" t="s">
        <v>38</v>
      </c>
      <c r="C30" s="84">
        <v>15186</v>
      </c>
      <c r="D30" s="85">
        <f t="shared" si="12"/>
        <v>330</v>
      </c>
      <c r="E30" s="86">
        <f t="shared" si="12"/>
        <v>283.7</v>
      </c>
      <c r="F30" s="86">
        <f t="shared" si="12"/>
        <v>46.3</v>
      </c>
      <c r="G30" s="87">
        <f t="shared" si="1"/>
        <v>0</v>
      </c>
      <c r="H30" s="88">
        <v>0</v>
      </c>
      <c r="I30" s="88">
        <v>0</v>
      </c>
      <c r="J30" s="87">
        <f t="shared" si="13"/>
        <v>266.1</v>
      </c>
      <c r="K30" s="88">
        <v>251.4</v>
      </c>
      <c r="L30" s="88">
        <v>14.7</v>
      </c>
      <c r="M30" s="87">
        <f t="shared" si="14"/>
        <v>15.3</v>
      </c>
      <c r="N30" s="88">
        <v>10</v>
      </c>
      <c r="O30" s="88">
        <v>5.3</v>
      </c>
      <c r="P30" s="87">
        <f t="shared" si="16"/>
        <v>23.900000000000002</v>
      </c>
      <c r="Q30" s="88">
        <v>21.6</v>
      </c>
      <c r="R30" s="88">
        <v>2.3</v>
      </c>
      <c r="S30" s="87">
        <f t="shared" si="17"/>
        <v>0</v>
      </c>
      <c r="T30" s="88">
        <v>0</v>
      </c>
      <c r="U30" s="88">
        <v>0</v>
      </c>
      <c r="V30" s="87">
        <f t="shared" si="15"/>
        <v>24.7</v>
      </c>
      <c r="W30" s="88">
        <v>0.7</v>
      </c>
      <c r="X30" s="88">
        <v>24</v>
      </c>
      <c r="Y30" s="68">
        <v>67</v>
      </c>
      <c r="Z30" s="89">
        <f t="shared" si="2"/>
        <v>397</v>
      </c>
      <c r="AA30" s="70">
        <f t="shared" si="3"/>
        <v>330</v>
      </c>
      <c r="AB30" s="71">
        <f t="shared" si="4"/>
        <v>306.1</v>
      </c>
      <c r="AC30" s="72">
        <f t="shared" si="5"/>
        <v>23.900000000000002</v>
      </c>
      <c r="AD30" s="73">
        <f t="shared" si="6"/>
        <v>700.9852028396274</v>
      </c>
      <c r="AE30" s="74">
        <f t="shared" si="7"/>
        <v>650.2168805733635</v>
      </c>
      <c r="AF30" s="75">
        <f t="shared" si="8"/>
        <v>50.76832226626392</v>
      </c>
      <c r="AG30" s="76">
        <f t="shared" si="9"/>
        <v>843.3064409919153</v>
      </c>
      <c r="AH30" s="77">
        <f t="shared" si="10"/>
        <v>142.32123815228798</v>
      </c>
      <c r="AI30" s="78">
        <f t="shared" si="11"/>
        <v>7.242424242424242</v>
      </c>
    </row>
    <row r="31" spans="1:35" s="65" customFormat="1" ht="19.5" customHeight="1">
      <c r="A31" s="82">
        <v>26</v>
      </c>
      <c r="B31" s="83" t="s">
        <v>51</v>
      </c>
      <c r="C31" s="84">
        <v>8973</v>
      </c>
      <c r="D31" s="85">
        <f t="shared" si="12"/>
        <v>191.6</v>
      </c>
      <c r="E31" s="86">
        <f t="shared" si="12"/>
        <v>183.1</v>
      </c>
      <c r="F31" s="86">
        <f t="shared" si="12"/>
        <v>8.5</v>
      </c>
      <c r="G31" s="87">
        <f t="shared" si="1"/>
        <v>0</v>
      </c>
      <c r="H31" s="88">
        <v>0</v>
      </c>
      <c r="I31" s="88">
        <v>0</v>
      </c>
      <c r="J31" s="87">
        <f t="shared" si="13"/>
        <v>144.5</v>
      </c>
      <c r="K31" s="88">
        <v>142.7</v>
      </c>
      <c r="L31" s="88">
        <v>1.8</v>
      </c>
      <c r="M31" s="87">
        <f t="shared" si="14"/>
        <v>12.3</v>
      </c>
      <c r="N31" s="88">
        <v>11</v>
      </c>
      <c r="O31" s="88">
        <v>1.3</v>
      </c>
      <c r="P31" s="87">
        <f t="shared" si="16"/>
        <v>29.200000000000003</v>
      </c>
      <c r="Q31" s="88">
        <v>28.1</v>
      </c>
      <c r="R31" s="88">
        <v>1.1</v>
      </c>
      <c r="S31" s="87">
        <f t="shared" si="17"/>
        <v>0</v>
      </c>
      <c r="T31" s="88">
        <v>0</v>
      </c>
      <c r="U31" s="88">
        <v>0</v>
      </c>
      <c r="V31" s="87">
        <f t="shared" si="15"/>
        <v>5.6</v>
      </c>
      <c r="W31" s="88">
        <v>1.3</v>
      </c>
      <c r="X31" s="88">
        <v>4.3</v>
      </c>
      <c r="Y31" s="68">
        <v>55.3</v>
      </c>
      <c r="Z31" s="89">
        <f t="shared" si="2"/>
        <v>246.89999999999998</v>
      </c>
      <c r="AA31" s="96">
        <f t="shared" si="3"/>
        <v>191.60000000000002</v>
      </c>
      <c r="AB31" s="71">
        <f t="shared" si="4"/>
        <v>162.4</v>
      </c>
      <c r="AC31" s="72">
        <f t="shared" si="5"/>
        <v>29.200000000000003</v>
      </c>
      <c r="AD31" s="73">
        <f t="shared" si="6"/>
        <v>688.8047655511338</v>
      </c>
      <c r="AE31" s="74">
        <f t="shared" si="7"/>
        <v>583.8303440788316</v>
      </c>
      <c r="AF31" s="75">
        <f t="shared" si="8"/>
        <v>104.97442147230223</v>
      </c>
      <c r="AG31" s="76">
        <f t="shared" si="9"/>
        <v>887.6090637503909</v>
      </c>
      <c r="AH31" s="77">
        <f t="shared" si="10"/>
        <v>198.80429819925726</v>
      </c>
      <c r="AI31" s="78">
        <f t="shared" si="11"/>
        <v>15.24008350730689</v>
      </c>
    </row>
    <row r="32" spans="1:35" s="65" customFormat="1" ht="19.5" customHeight="1">
      <c r="A32" s="82">
        <v>27</v>
      </c>
      <c r="B32" s="83" t="s">
        <v>39</v>
      </c>
      <c r="C32" s="84">
        <v>3238</v>
      </c>
      <c r="D32" s="85">
        <f t="shared" si="12"/>
        <v>62.39999999999999</v>
      </c>
      <c r="E32" s="86">
        <f t="shared" si="12"/>
        <v>59.1</v>
      </c>
      <c r="F32" s="86">
        <f t="shared" si="12"/>
        <v>3.3</v>
      </c>
      <c r="G32" s="87">
        <f>SUM(H32:I32)</f>
        <v>0</v>
      </c>
      <c r="H32" s="88">
        <v>0</v>
      </c>
      <c r="I32" s="88">
        <v>0</v>
      </c>
      <c r="J32" s="87">
        <f t="shared" si="13"/>
        <v>48.199999999999996</v>
      </c>
      <c r="K32" s="88">
        <v>47.4</v>
      </c>
      <c r="L32" s="88">
        <v>0.8</v>
      </c>
      <c r="M32" s="87">
        <f t="shared" si="14"/>
        <v>4.199999999999999</v>
      </c>
      <c r="N32" s="88">
        <v>4.1</v>
      </c>
      <c r="O32" s="88">
        <v>0.1</v>
      </c>
      <c r="P32" s="87">
        <f>SUM(Q32:R32)</f>
        <v>7.7</v>
      </c>
      <c r="Q32" s="88">
        <v>6.7</v>
      </c>
      <c r="R32" s="88">
        <v>1</v>
      </c>
      <c r="S32" s="87">
        <f>SUM(T32:U32)</f>
        <v>0</v>
      </c>
      <c r="T32" s="88">
        <v>0</v>
      </c>
      <c r="U32" s="88">
        <v>0</v>
      </c>
      <c r="V32" s="87">
        <f t="shared" si="15"/>
        <v>2.3</v>
      </c>
      <c r="W32" s="88">
        <v>0.9</v>
      </c>
      <c r="X32" s="88">
        <v>1.4</v>
      </c>
      <c r="Y32" s="68">
        <v>13.8</v>
      </c>
      <c r="Z32" s="89">
        <f>D32+Y32</f>
        <v>76.19999999999999</v>
      </c>
      <c r="AA32" s="70">
        <f>SUM(AB32:AC32)</f>
        <v>62.39999999999999</v>
      </c>
      <c r="AB32" s="71">
        <f>G32+J32+M32+S32+V32</f>
        <v>54.69999999999999</v>
      </c>
      <c r="AC32" s="72">
        <f>P32</f>
        <v>7.7</v>
      </c>
      <c r="AD32" s="73">
        <f t="shared" si="6"/>
        <v>621.6501623861801</v>
      </c>
      <c r="AE32" s="74">
        <f t="shared" si="7"/>
        <v>544.9401263225009</v>
      </c>
      <c r="AF32" s="75">
        <f t="shared" si="8"/>
        <v>76.7100360636793</v>
      </c>
      <c r="AG32" s="76">
        <f t="shared" si="9"/>
        <v>759.1304867600469</v>
      </c>
      <c r="AH32" s="77">
        <f t="shared" si="10"/>
        <v>137.48032437386678</v>
      </c>
      <c r="AI32" s="78">
        <f>AC32*100/AA32</f>
        <v>12.339743589743591</v>
      </c>
    </row>
    <row r="33" spans="1:35" s="8" customFormat="1" ht="19.5" customHeight="1">
      <c r="A33" s="93">
        <v>28</v>
      </c>
      <c r="B33" s="83" t="s">
        <v>52</v>
      </c>
      <c r="C33" s="116">
        <v>2599</v>
      </c>
      <c r="D33" s="85">
        <f t="shared" si="12"/>
        <v>69.6</v>
      </c>
      <c r="E33" s="86">
        <f t="shared" si="12"/>
        <v>62.900000000000006</v>
      </c>
      <c r="F33" s="86">
        <f t="shared" si="12"/>
        <v>6.7</v>
      </c>
      <c r="G33" s="87">
        <f t="shared" si="1"/>
        <v>0</v>
      </c>
      <c r="H33" s="88">
        <v>0</v>
      </c>
      <c r="I33" s="88">
        <v>0</v>
      </c>
      <c r="J33" s="87">
        <f t="shared" si="13"/>
        <v>57.5</v>
      </c>
      <c r="K33" s="88">
        <v>51.7</v>
      </c>
      <c r="L33" s="88">
        <v>5.8</v>
      </c>
      <c r="M33" s="87">
        <f t="shared" si="14"/>
        <v>4.5</v>
      </c>
      <c r="N33" s="88">
        <v>3.6</v>
      </c>
      <c r="O33" s="88">
        <v>0.9</v>
      </c>
      <c r="P33" s="87">
        <f t="shared" si="16"/>
        <v>7.6</v>
      </c>
      <c r="Q33" s="88">
        <v>7.6</v>
      </c>
      <c r="R33" s="90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9.5</v>
      </c>
      <c r="Z33" s="89">
        <f>D33+Y33</f>
        <v>79.1</v>
      </c>
      <c r="AA33" s="70">
        <f>SUM(AB33:AC33)</f>
        <v>69.6</v>
      </c>
      <c r="AB33" s="71">
        <f t="shared" si="4"/>
        <v>62</v>
      </c>
      <c r="AC33" s="72">
        <f t="shared" si="5"/>
        <v>7.6</v>
      </c>
      <c r="AD33" s="73">
        <f t="shared" si="6"/>
        <v>863.855825441547</v>
      </c>
      <c r="AE33" s="74">
        <f t="shared" si="7"/>
        <v>769.5267410542517</v>
      </c>
      <c r="AF33" s="75">
        <f t="shared" si="8"/>
        <v>94.32908438729537</v>
      </c>
      <c r="AG33" s="76">
        <f t="shared" si="9"/>
        <v>981.7671809256661</v>
      </c>
      <c r="AH33" s="77">
        <f t="shared" si="10"/>
        <v>117.91135548411921</v>
      </c>
      <c r="AI33" s="78">
        <f t="shared" si="11"/>
        <v>10.919540229885058</v>
      </c>
    </row>
    <row r="34" spans="1:35" s="8" customFormat="1" ht="19.5" customHeight="1">
      <c r="A34" s="82">
        <v>29</v>
      </c>
      <c r="B34" s="83" t="s">
        <v>40</v>
      </c>
      <c r="C34" s="84">
        <v>8876</v>
      </c>
      <c r="D34" s="85">
        <f t="shared" si="12"/>
        <v>170.20000000000002</v>
      </c>
      <c r="E34" s="86">
        <f t="shared" si="12"/>
        <v>166.79999999999998</v>
      </c>
      <c r="F34" s="86">
        <f t="shared" si="12"/>
        <v>3.3999999999999995</v>
      </c>
      <c r="G34" s="87">
        <f t="shared" si="1"/>
        <v>0</v>
      </c>
      <c r="H34" s="88">
        <v>0</v>
      </c>
      <c r="I34" s="88">
        <v>0</v>
      </c>
      <c r="J34" s="87">
        <f t="shared" si="13"/>
        <v>113.30000000000001</v>
      </c>
      <c r="K34" s="88">
        <v>111.4</v>
      </c>
      <c r="L34" s="88">
        <v>1.9</v>
      </c>
      <c r="M34" s="87">
        <f t="shared" si="14"/>
        <v>9.600000000000001</v>
      </c>
      <c r="N34" s="88">
        <v>9.3</v>
      </c>
      <c r="O34" s="88">
        <v>0.3</v>
      </c>
      <c r="P34" s="87">
        <f t="shared" si="16"/>
        <v>29.4</v>
      </c>
      <c r="Q34" s="88">
        <v>29</v>
      </c>
      <c r="R34" s="88">
        <v>0.4</v>
      </c>
      <c r="S34" s="87">
        <f t="shared" si="17"/>
        <v>0</v>
      </c>
      <c r="T34" s="88">
        <v>0</v>
      </c>
      <c r="U34" s="88">
        <v>0</v>
      </c>
      <c r="V34" s="87">
        <f t="shared" si="15"/>
        <v>17.900000000000002</v>
      </c>
      <c r="W34" s="88">
        <v>17.1</v>
      </c>
      <c r="X34" s="88">
        <v>0.8</v>
      </c>
      <c r="Y34" s="68">
        <v>26.1</v>
      </c>
      <c r="Z34" s="89">
        <f t="shared" si="2"/>
        <v>196.3</v>
      </c>
      <c r="AA34" s="70">
        <f>SUM(AB34:AC34)</f>
        <v>170.20000000000002</v>
      </c>
      <c r="AB34" s="71">
        <f t="shared" si="4"/>
        <v>140.8</v>
      </c>
      <c r="AC34" s="72">
        <f t="shared" si="5"/>
        <v>29.4</v>
      </c>
      <c r="AD34" s="73">
        <f t="shared" si="6"/>
        <v>618.5581997121633</v>
      </c>
      <c r="AE34" s="74">
        <f t="shared" si="7"/>
        <v>511.7097210309789</v>
      </c>
      <c r="AF34" s="75">
        <f t="shared" si="8"/>
        <v>106.8484786811845</v>
      </c>
      <c r="AG34" s="76">
        <f t="shared" si="9"/>
        <v>713.4134818066842</v>
      </c>
      <c r="AH34" s="77">
        <f t="shared" si="10"/>
        <v>94.85528209452093</v>
      </c>
      <c r="AI34" s="78">
        <f t="shared" si="11"/>
        <v>17.273795534665098</v>
      </c>
    </row>
    <row r="35" spans="1:35" s="65" customFormat="1" ht="19.5" customHeight="1">
      <c r="A35" s="82">
        <v>30</v>
      </c>
      <c r="B35" s="83" t="s">
        <v>41</v>
      </c>
      <c r="C35" s="84">
        <v>4194</v>
      </c>
      <c r="D35" s="85">
        <f>G35+J35+M35+P35+S35+V35</f>
        <v>88.89999999999999</v>
      </c>
      <c r="E35" s="86">
        <f t="shared" si="12"/>
        <v>72.2</v>
      </c>
      <c r="F35" s="86">
        <f t="shared" si="12"/>
        <v>16.7</v>
      </c>
      <c r="G35" s="87">
        <f>SUM(H35:I35)</f>
        <v>0</v>
      </c>
      <c r="H35" s="88">
        <v>0</v>
      </c>
      <c r="I35" s="88">
        <v>0</v>
      </c>
      <c r="J35" s="87">
        <f t="shared" si="13"/>
        <v>72.1</v>
      </c>
      <c r="K35" s="88">
        <v>58.9</v>
      </c>
      <c r="L35" s="88">
        <v>13.2</v>
      </c>
      <c r="M35" s="87">
        <f t="shared" si="14"/>
        <v>5.6</v>
      </c>
      <c r="N35" s="88">
        <v>3.2</v>
      </c>
      <c r="O35" s="88">
        <v>2.4</v>
      </c>
      <c r="P35" s="87">
        <f>SUM(Q35:R35)</f>
        <v>11.2</v>
      </c>
      <c r="Q35" s="88">
        <v>10.1</v>
      </c>
      <c r="R35" s="88">
        <v>1.1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20.2</v>
      </c>
      <c r="Z35" s="89">
        <f>D35+Y35</f>
        <v>109.1</v>
      </c>
      <c r="AA35" s="70">
        <f t="shared" si="3"/>
        <v>88.89999999999999</v>
      </c>
      <c r="AB35" s="71">
        <f>G35+J35+M35+S35+V35</f>
        <v>77.69999999999999</v>
      </c>
      <c r="AC35" s="72">
        <f>P35</f>
        <v>11.2</v>
      </c>
      <c r="AD35" s="73">
        <f t="shared" si="6"/>
        <v>683.7725168058824</v>
      </c>
      <c r="AE35" s="74">
        <f t="shared" si="7"/>
        <v>597.6279477594719</v>
      </c>
      <c r="AF35" s="75">
        <f t="shared" si="8"/>
        <v>86.14456904641038</v>
      </c>
      <c r="AG35" s="76">
        <f t="shared" si="9"/>
        <v>839.1404002645868</v>
      </c>
      <c r="AH35" s="77">
        <f t="shared" si="10"/>
        <v>155.36788345870445</v>
      </c>
      <c r="AI35" s="78">
        <f>AC35*100/AA35</f>
        <v>12.598425196850394</v>
      </c>
    </row>
    <row r="36" spans="1:35" s="8" customFormat="1" ht="19.5" customHeight="1">
      <c r="A36" s="82">
        <v>31</v>
      </c>
      <c r="B36" s="83" t="s">
        <v>60</v>
      </c>
      <c r="C36" s="84">
        <v>5639</v>
      </c>
      <c r="D36" s="85">
        <f t="shared" si="12"/>
        <v>105.7</v>
      </c>
      <c r="E36" s="86">
        <f t="shared" si="12"/>
        <v>102</v>
      </c>
      <c r="F36" s="86">
        <f t="shared" si="12"/>
        <v>3.7</v>
      </c>
      <c r="G36" s="87">
        <f t="shared" si="1"/>
        <v>0</v>
      </c>
      <c r="H36" s="88">
        <v>0</v>
      </c>
      <c r="I36" s="88">
        <v>0</v>
      </c>
      <c r="J36" s="87">
        <f t="shared" si="13"/>
        <v>80.89999999999999</v>
      </c>
      <c r="K36" s="88">
        <v>80.6</v>
      </c>
      <c r="L36" s="88">
        <v>0.3</v>
      </c>
      <c r="M36" s="87">
        <f t="shared" si="14"/>
        <v>6</v>
      </c>
      <c r="N36" s="88">
        <v>5.8</v>
      </c>
      <c r="O36" s="88">
        <v>0.2</v>
      </c>
      <c r="P36" s="87">
        <f t="shared" si="16"/>
        <v>9.9</v>
      </c>
      <c r="Q36" s="88">
        <v>9.9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8.9</v>
      </c>
      <c r="W36" s="88">
        <v>5.7</v>
      </c>
      <c r="X36" s="88">
        <v>3.2</v>
      </c>
      <c r="Y36" s="68">
        <v>15.1</v>
      </c>
      <c r="Z36" s="89">
        <f t="shared" si="2"/>
        <v>120.8</v>
      </c>
      <c r="AA36" s="70">
        <f t="shared" si="3"/>
        <v>105.7</v>
      </c>
      <c r="AB36" s="71">
        <f t="shared" si="4"/>
        <v>95.8</v>
      </c>
      <c r="AC36" s="72">
        <f t="shared" si="5"/>
        <v>9.9</v>
      </c>
      <c r="AD36" s="73">
        <f t="shared" si="6"/>
        <v>604.6599431379392</v>
      </c>
      <c r="AE36" s="74">
        <f t="shared" si="7"/>
        <v>548.0267034306014</v>
      </c>
      <c r="AF36" s="75">
        <f t="shared" si="8"/>
        <v>56.63323970733772</v>
      </c>
      <c r="AG36" s="76">
        <f t="shared" si="9"/>
        <v>691.0399350147876</v>
      </c>
      <c r="AH36" s="77">
        <f t="shared" si="10"/>
        <v>86.37999187684845</v>
      </c>
      <c r="AI36" s="78">
        <f t="shared" si="11"/>
        <v>9.366130558183539</v>
      </c>
    </row>
    <row r="37" spans="1:35" s="8" customFormat="1" ht="19.5" customHeight="1">
      <c r="A37" s="82">
        <v>32</v>
      </c>
      <c r="B37" s="83" t="s">
        <v>54</v>
      </c>
      <c r="C37" s="84">
        <v>16191</v>
      </c>
      <c r="D37" s="85">
        <f t="shared" si="12"/>
        <v>343.8</v>
      </c>
      <c r="E37" s="86">
        <f t="shared" si="12"/>
        <v>275.2</v>
      </c>
      <c r="F37" s="86">
        <f t="shared" si="12"/>
        <v>68.6</v>
      </c>
      <c r="G37" s="87">
        <f t="shared" si="1"/>
        <v>0</v>
      </c>
      <c r="H37" s="88">
        <v>0</v>
      </c>
      <c r="I37" s="88">
        <v>0</v>
      </c>
      <c r="J37" s="87">
        <f t="shared" si="13"/>
        <v>268.5</v>
      </c>
      <c r="K37" s="88">
        <v>219.7</v>
      </c>
      <c r="L37" s="88">
        <v>48.8</v>
      </c>
      <c r="M37" s="87">
        <f t="shared" si="14"/>
        <v>31.299999999999997</v>
      </c>
      <c r="N37" s="88">
        <v>14.4</v>
      </c>
      <c r="O37" s="88">
        <v>16.9</v>
      </c>
      <c r="P37" s="87">
        <f t="shared" si="16"/>
        <v>44</v>
      </c>
      <c r="Q37" s="88">
        <v>41.1</v>
      </c>
      <c r="R37" s="88">
        <v>2.9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60.2</v>
      </c>
      <c r="Z37" s="89">
        <f t="shared" si="2"/>
        <v>404</v>
      </c>
      <c r="AA37" s="70">
        <f t="shared" si="3"/>
        <v>343.8</v>
      </c>
      <c r="AB37" s="71">
        <f t="shared" si="4"/>
        <v>299.8</v>
      </c>
      <c r="AC37" s="72">
        <f t="shared" si="5"/>
        <v>44</v>
      </c>
      <c r="AD37" s="73">
        <f t="shared" si="6"/>
        <v>684.968351593179</v>
      </c>
      <c r="AE37" s="74">
        <f t="shared" si="7"/>
        <v>597.3051535998693</v>
      </c>
      <c r="AF37" s="75">
        <f t="shared" si="8"/>
        <v>87.6631979933097</v>
      </c>
      <c r="AG37" s="76">
        <f t="shared" si="9"/>
        <v>804.9075452112982</v>
      </c>
      <c r="AH37" s="77">
        <f t="shared" si="10"/>
        <v>119.93919361811919</v>
      </c>
      <c r="AI37" s="78">
        <f t="shared" si="11"/>
        <v>12.798138452588715</v>
      </c>
    </row>
    <row r="38" spans="1:35" s="8" customFormat="1" ht="19.5" customHeight="1" thickBot="1">
      <c r="A38" s="98">
        <v>33</v>
      </c>
      <c r="B38" s="99" t="s">
        <v>43</v>
      </c>
      <c r="C38" s="100">
        <v>12041</v>
      </c>
      <c r="D38" s="101">
        <f t="shared" si="12"/>
        <v>218</v>
      </c>
      <c r="E38" s="102">
        <f t="shared" si="12"/>
        <v>202.8</v>
      </c>
      <c r="F38" s="102">
        <f t="shared" si="12"/>
        <v>15.2</v>
      </c>
      <c r="G38" s="103">
        <f t="shared" si="1"/>
        <v>0</v>
      </c>
      <c r="H38" s="104">
        <v>0</v>
      </c>
      <c r="I38" s="104">
        <v>0</v>
      </c>
      <c r="J38" s="103">
        <f t="shared" si="13"/>
        <v>134.5</v>
      </c>
      <c r="K38" s="104">
        <v>130.7</v>
      </c>
      <c r="L38" s="104">
        <v>3.8</v>
      </c>
      <c r="M38" s="103">
        <f t="shared" si="14"/>
        <v>7.5</v>
      </c>
      <c r="N38" s="104">
        <v>5.9</v>
      </c>
      <c r="O38" s="104">
        <v>1.6</v>
      </c>
      <c r="P38" s="103">
        <f t="shared" si="16"/>
        <v>52.800000000000004</v>
      </c>
      <c r="Q38" s="104">
        <v>52.2</v>
      </c>
      <c r="R38" s="104">
        <v>0.6</v>
      </c>
      <c r="S38" s="103">
        <f t="shared" si="17"/>
        <v>0</v>
      </c>
      <c r="T38" s="104">
        <v>0</v>
      </c>
      <c r="U38" s="104">
        <v>0</v>
      </c>
      <c r="V38" s="103">
        <f t="shared" si="15"/>
        <v>23.2</v>
      </c>
      <c r="W38" s="104">
        <v>14</v>
      </c>
      <c r="X38" s="104">
        <v>9.2</v>
      </c>
      <c r="Y38" s="105">
        <v>34.7</v>
      </c>
      <c r="Z38" s="106">
        <f t="shared" si="2"/>
        <v>252.7</v>
      </c>
      <c r="AA38" s="107">
        <f t="shared" si="3"/>
        <v>218</v>
      </c>
      <c r="AB38" s="108">
        <f t="shared" si="4"/>
        <v>165.2</v>
      </c>
      <c r="AC38" s="109">
        <f t="shared" si="5"/>
        <v>52.800000000000004</v>
      </c>
      <c r="AD38" s="110">
        <f t="shared" si="6"/>
        <v>584.0260829263457</v>
      </c>
      <c r="AE38" s="111">
        <f t="shared" si="7"/>
        <v>442.57389403409314</v>
      </c>
      <c r="AF38" s="112">
        <f t="shared" si="8"/>
        <v>141.45218889225256</v>
      </c>
      <c r="AG38" s="113">
        <f t="shared" si="9"/>
        <v>676.9880328233374</v>
      </c>
      <c r="AH38" s="114">
        <f t="shared" si="10"/>
        <v>92.96194989699173</v>
      </c>
      <c r="AI38" s="115">
        <f t="shared" si="11"/>
        <v>24.220183486238533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1:B4"/>
    <mergeCell ref="C1:C4"/>
    <mergeCell ref="P3:R3"/>
    <mergeCell ref="S3:U3"/>
    <mergeCell ref="V3:X3"/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8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64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1226107</v>
      </c>
      <c r="D5" s="35">
        <f>SUM(E5:F5)</f>
        <v>25323.6</v>
      </c>
      <c r="E5" s="36">
        <f>SUM(E6:E38)</f>
        <v>23111.3</v>
      </c>
      <c r="F5" s="36">
        <f>SUM(F6:F38)</f>
        <v>2212.300000000001</v>
      </c>
      <c r="G5" s="37">
        <f>SUM(H5:I5)</f>
        <v>546.1</v>
      </c>
      <c r="H5" s="37">
        <f aca="true" t="shared" si="0" ref="H5:AC5">SUM(H6:H38)</f>
        <v>546.1</v>
      </c>
      <c r="I5" s="37">
        <f t="shared" si="0"/>
        <v>0</v>
      </c>
      <c r="J5" s="37">
        <f>SUM(K5:L5)</f>
        <v>19401.3</v>
      </c>
      <c r="K5" s="37">
        <f t="shared" si="0"/>
        <v>18025.3</v>
      </c>
      <c r="L5" s="37">
        <f t="shared" si="0"/>
        <v>1376.0000000000002</v>
      </c>
      <c r="M5" s="37">
        <f>SUM(N5:O5)</f>
        <v>1278.8999999999999</v>
      </c>
      <c r="N5" s="37">
        <f t="shared" si="0"/>
        <v>992.6999999999999</v>
      </c>
      <c r="O5" s="37">
        <f t="shared" si="0"/>
        <v>286.2</v>
      </c>
      <c r="P5" s="37">
        <f>SUM(Q5:R5)</f>
        <v>3299.8000000000006</v>
      </c>
      <c r="Q5" s="37">
        <f t="shared" si="0"/>
        <v>3183.4000000000005</v>
      </c>
      <c r="R5" s="37">
        <f t="shared" si="0"/>
        <v>116.39999999999999</v>
      </c>
      <c r="S5" s="37">
        <f>SUM(T5:U5)</f>
        <v>1.3</v>
      </c>
      <c r="T5" s="37">
        <f t="shared" si="0"/>
        <v>1.2</v>
      </c>
      <c r="U5" s="37">
        <f t="shared" si="0"/>
        <v>0.1</v>
      </c>
      <c r="V5" s="37">
        <f>SUM(W5:X5)</f>
        <v>796.2</v>
      </c>
      <c r="W5" s="37">
        <f t="shared" si="0"/>
        <v>362.6</v>
      </c>
      <c r="X5" s="37">
        <f t="shared" si="0"/>
        <v>433.59999999999997</v>
      </c>
      <c r="Y5" s="38">
        <f t="shared" si="0"/>
        <v>10841.1</v>
      </c>
      <c r="Z5" s="39">
        <f t="shared" si="0"/>
        <v>36164.69999999999</v>
      </c>
      <c r="AA5" s="40">
        <f t="shared" si="0"/>
        <v>25323.600000000002</v>
      </c>
      <c r="AB5" s="41">
        <f t="shared" si="0"/>
        <v>22023.800000000003</v>
      </c>
      <c r="AC5" s="42">
        <f t="shared" si="0"/>
        <v>3299.7999999999993</v>
      </c>
      <c r="AD5" s="43">
        <f>AA5/C5/30*1000000</f>
        <v>688.4554121296103</v>
      </c>
      <c r="AE5" s="44">
        <f>AB5/C5/30*1000000</f>
        <v>598.7460039512594</v>
      </c>
      <c r="AF5" s="45">
        <f>AC5/C5/30*1000000</f>
        <v>89.70940817835091</v>
      </c>
      <c r="AG5" s="46">
        <f>Z5/C5/30*1000000</f>
        <v>983.1849911957111</v>
      </c>
      <c r="AH5" s="47">
        <f>Y5/C5/30*1000000</f>
        <v>294.7295790661011</v>
      </c>
      <c r="AI5" s="48">
        <f>AC5*100/AA5</f>
        <v>13.03053278364845</v>
      </c>
    </row>
    <row r="6" spans="1:35" s="8" customFormat="1" ht="19.5" customHeight="1" thickTop="1">
      <c r="A6" s="14">
        <v>1</v>
      </c>
      <c r="B6" s="15" t="s">
        <v>19</v>
      </c>
      <c r="C6" s="49">
        <v>287516</v>
      </c>
      <c r="D6" s="50">
        <f>G6+J6+M6+P6+S6+V6</f>
        <v>5916.299999999999</v>
      </c>
      <c r="E6" s="51">
        <f>H6+K6+N6+Q6+T6+W6</f>
        <v>5845.200000000001</v>
      </c>
      <c r="F6" s="51">
        <f>I6+L6+O6+R6+U6+X6</f>
        <v>71.1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4586.099999999999</v>
      </c>
      <c r="K6" s="16">
        <v>4539.2</v>
      </c>
      <c r="L6" s="16">
        <v>46.9</v>
      </c>
      <c r="M6" s="52">
        <f>SUM(N6:O6)</f>
        <v>344</v>
      </c>
      <c r="N6" s="16">
        <v>341.6</v>
      </c>
      <c r="O6" s="16">
        <v>2.4</v>
      </c>
      <c r="P6" s="52">
        <f>SUM(Q6:R6)</f>
        <v>862.9</v>
      </c>
      <c r="Q6" s="16">
        <v>861.1</v>
      </c>
      <c r="R6" s="16">
        <v>1.8</v>
      </c>
      <c r="S6" s="52">
        <f>SUM(T6:U6)</f>
        <v>0</v>
      </c>
      <c r="T6" s="16">
        <v>0</v>
      </c>
      <c r="U6" s="16">
        <v>0</v>
      </c>
      <c r="V6" s="52">
        <f>SUM(W6:X6)</f>
        <v>123.3</v>
      </c>
      <c r="W6" s="16">
        <v>103.3</v>
      </c>
      <c r="X6" s="16">
        <v>20</v>
      </c>
      <c r="Y6" s="53">
        <v>3371.9</v>
      </c>
      <c r="Z6" s="54">
        <f aca="true" t="shared" si="2" ref="Z6:Z38">D6+Y6</f>
        <v>9288.199999999999</v>
      </c>
      <c r="AA6" s="55">
        <f aca="true" t="shared" si="3" ref="AA6:AA38">SUM(AB6:AC6)</f>
        <v>5916.299999999999</v>
      </c>
      <c r="AB6" s="56">
        <f aca="true" t="shared" si="4" ref="AB6:AB38">G6+J6+M6+S6+V6</f>
        <v>5053.4</v>
      </c>
      <c r="AC6" s="57">
        <f aca="true" t="shared" si="5" ref="AC6:AC38">P6</f>
        <v>862.9</v>
      </c>
      <c r="AD6" s="58">
        <f aca="true" t="shared" si="6" ref="AD6:AD38">AA6/C6/30*1000000</f>
        <v>685.9096537236188</v>
      </c>
      <c r="AE6" s="59">
        <f aca="true" t="shared" si="7" ref="AE6:AE38">AB6/C6/30*1000000</f>
        <v>585.8688444005436</v>
      </c>
      <c r="AF6" s="60">
        <f aca="true" t="shared" si="8" ref="AF6:AF38">AC6/C6/30*1000000</f>
        <v>100.04080932307535</v>
      </c>
      <c r="AG6" s="61">
        <f aca="true" t="shared" si="9" ref="AG6:AG38">Z6/C6/30*1000000</f>
        <v>1076.8328255355066</v>
      </c>
      <c r="AH6" s="62">
        <f aca="true" t="shared" si="10" ref="AH6:AH38">Y6/C6/30*1000000</f>
        <v>390.9231718118876</v>
      </c>
      <c r="AI6" s="63">
        <f aca="true" t="shared" si="11" ref="AI6:AI38">AC6*100/AA6</f>
        <v>14.585129219275563</v>
      </c>
    </row>
    <row r="7" spans="1:35" s="65" customFormat="1" ht="19.5" customHeight="1">
      <c r="A7" s="13">
        <v>2</v>
      </c>
      <c r="B7" s="17" t="s">
        <v>20</v>
      </c>
      <c r="C7" s="64">
        <v>50977</v>
      </c>
      <c r="D7" s="50">
        <f aca="true" t="shared" si="12" ref="D7:F38">G7+J7+M7+P7+S7+V7</f>
        <v>1275.3999999999999</v>
      </c>
      <c r="E7" s="51">
        <f t="shared" si="12"/>
        <v>1029.7</v>
      </c>
      <c r="F7" s="51">
        <f t="shared" si="12"/>
        <v>245.7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973.4</v>
      </c>
      <c r="K7" s="16">
        <v>872.1</v>
      </c>
      <c r="L7" s="16">
        <v>101.3</v>
      </c>
      <c r="M7" s="52">
        <f aca="true" t="shared" si="14" ref="M7:M38">SUM(N7:O7)</f>
        <v>57.1</v>
      </c>
      <c r="N7" s="16">
        <v>34.6</v>
      </c>
      <c r="O7" s="16">
        <v>22.5</v>
      </c>
      <c r="P7" s="52">
        <f>SUM(Q7:R7)</f>
        <v>152.1</v>
      </c>
      <c r="Q7" s="16">
        <v>115</v>
      </c>
      <c r="R7" s="16">
        <v>37.1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92.8</v>
      </c>
      <c r="W7" s="16">
        <v>8</v>
      </c>
      <c r="X7" s="16">
        <v>84.8</v>
      </c>
      <c r="Y7" s="53">
        <v>489.5</v>
      </c>
      <c r="Z7" s="54">
        <f>D7+Y7</f>
        <v>1764.8999999999999</v>
      </c>
      <c r="AA7" s="55">
        <f>SUM(AB7:AC7)</f>
        <v>1275.3999999999999</v>
      </c>
      <c r="AB7" s="56">
        <f>G7+J7+M7+S7+V7</f>
        <v>1123.3</v>
      </c>
      <c r="AC7" s="57">
        <f>P7</f>
        <v>152.1</v>
      </c>
      <c r="AD7" s="58">
        <f t="shared" si="6"/>
        <v>833.9708757544252</v>
      </c>
      <c r="AE7" s="59">
        <f t="shared" si="7"/>
        <v>734.5142580640943</v>
      </c>
      <c r="AF7" s="60">
        <f t="shared" si="8"/>
        <v>99.45661769033092</v>
      </c>
      <c r="AG7" s="61">
        <f t="shared" si="9"/>
        <v>1154.049865625674</v>
      </c>
      <c r="AH7" s="62">
        <f t="shared" si="10"/>
        <v>320.0789898712491</v>
      </c>
      <c r="AI7" s="63">
        <f>AC7*100/AA7</f>
        <v>11.925670377920653</v>
      </c>
    </row>
    <row r="8" spans="1:35" s="65" customFormat="1" ht="19.5" customHeight="1">
      <c r="A8" s="13">
        <v>3</v>
      </c>
      <c r="B8" s="18" t="s">
        <v>21</v>
      </c>
      <c r="C8" s="64">
        <v>35363</v>
      </c>
      <c r="D8" s="50">
        <f t="shared" si="12"/>
        <v>822.4</v>
      </c>
      <c r="E8" s="51">
        <f t="shared" si="12"/>
        <v>698.4000000000001</v>
      </c>
      <c r="F8" s="51">
        <f t="shared" si="12"/>
        <v>124</v>
      </c>
      <c r="G8" s="52">
        <f>SUM(H8:I8)</f>
        <v>0</v>
      </c>
      <c r="H8" s="16">
        <v>0</v>
      </c>
      <c r="I8" s="16">
        <v>0</v>
      </c>
      <c r="J8" s="52">
        <f t="shared" si="13"/>
        <v>702.4</v>
      </c>
      <c r="K8" s="16">
        <v>612.1</v>
      </c>
      <c r="L8" s="16">
        <v>90.3</v>
      </c>
      <c r="M8" s="52">
        <f t="shared" si="14"/>
        <v>84.9</v>
      </c>
      <c r="N8" s="16">
        <v>57.1</v>
      </c>
      <c r="O8" s="16">
        <v>27.8</v>
      </c>
      <c r="P8" s="52">
        <f>SUM(Q8:R8)</f>
        <v>35.1</v>
      </c>
      <c r="Q8" s="16">
        <v>29.2</v>
      </c>
      <c r="R8" s="16">
        <v>5.9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75.3</v>
      </c>
      <c r="Z8" s="54">
        <f>D8+Y8</f>
        <v>897.6999999999999</v>
      </c>
      <c r="AA8" s="55">
        <f>SUM(AB8:AC8)</f>
        <v>822.4</v>
      </c>
      <c r="AB8" s="56">
        <f>G8+J8+M8+S8+V8</f>
        <v>787.3</v>
      </c>
      <c r="AC8" s="57">
        <f>P8</f>
        <v>35.1</v>
      </c>
      <c r="AD8" s="58">
        <f t="shared" si="6"/>
        <v>775.1981826579571</v>
      </c>
      <c r="AE8" s="59">
        <f t="shared" si="7"/>
        <v>742.1127543854687</v>
      </c>
      <c r="AF8" s="60">
        <f t="shared" si="8"/>
        <v>33.085428272488194</v>
      </c>
      <c r="AG8" s="61">
        <f t="shared" si="9"/>
        <v>846.176323652782</v>
      </c>
      <c r="AH8" s="62">
        <f t="shared" si="10"/>
        <v>70.97814099482511</v>
      </c>
      <c r="AI8" s="63">
        <f>AC8*100/AA8</f>
        <v>4.267996108949417</v>
      </c>
    </row>
    <row r="9" spans="1:35" s="8" customFormat="1" ht="19.5" customHeight="1">
      <c r="A9" s="19">
        <v>4</v>
      </c>
      <c r="B9" s="18" t="s">
        <v>22</v>
      </c>
      <c r="C9" s="64">
        <v>94684</v>
      </c>
      <c r="D9" s="66">
        <f t="shared" si="12"/>
        <v>1688.6</v>
      </c>
      <c r="E9" s="51">
        <f t="shared" si="12"/>
        <v>1633.6999999999998</v>
      </c>
      <c r="F9" s="51">
        <f t="shared" si="12"/>
        <v>54.9</v>
      </c>
      <c r="G9" s="67">
        <f t="shared" si="1"/>
        <v>0</v>
      </c>
      <c r="H9" s="20">
        <v>0</v>
      </c>
      <c r="I9" s="20">
        <v>0</v>
      </c>
      <c r="J9" s="67">
        <f t="shared" si="13"/>
        <v>1465</v>
      </c>
      <c r="K9" s="16">
        <v>1428.3</v>
      </c>
      <c r="L9" s="16">
        <v>36.7</v>
      </c>
      <c r="M9" s="67">
        <f t="shared" si="14"/>
        <v>99.2</v>
      </c>
      <c r="N9" s="16">
        <v>87.8</v>
      </c>
      <c r="O9" s="16">
        <v>11.4</v>
      </c>
      <c r="P9" s="67">
        <f aca="true" t="shared" si="16" ref="P9:P38">SUM(Q9:R9)</f>
        <v>117.6</v>
      </c>
      <c r="Q9" s="16">
        <v>117.6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6.8</v>
      </c>
      <c r="W9" s="16">
        <v>0</v>
      </c>
      <c r="X9" s="16">
        <v>6.8</v>
      </c>
      <c r="Y9" s="68">
        <v>884.1</v>
      </c>
      <c r="Z9" s="69">
        <f t="shared" si="2"/>
        <v>2572.7</v>
      </c>
      <c r="AA9" s="70">
        <f t="shared" si="3"/>
        <v>1688.6</v>
      </c>
      <c r="AB9" s="71">
        <f t="shared" si="4"/>
        <v>1571</v>
      </c>
      <c r="AC9" s="72">
        <f t="shared" si="5"/>
        <v>117.6</v>
      </c>
      <c r="AD9" s="73">
        <f t="shared" si="6"/>
        <v>594.4686184219792</v>
      </c>
      <c r="AE9" s="74">
        <f t="shared" si="7"/>
        <v>553.0677481587878</v>
      </c>
      <c r="AF9" s="75">
        <f t="shared" si="8"/>
        <v>41.400870263191244</v>
      </c>
      <c r="AG9" s="76">
        <f t="shared" si="9"/>
        <v>905.7144466506131</v>
      </c>
      <c r="AH9" s="77">
        <f t="shared" si="10"/>
        <v>311.2458282286342</v>
      </c>
      <c r="AI9" s="78">
        <f t="shared" si="11"/>
        <v>6.964349164988748</v>
      </c>
    </row>
    <row r="10" spans="1:35" s="8" customFormat="1" ht="19.5" customHeight="1">
      <c r="A10" s="19">
        <v>5</v>
      </c>
      <c r="B10" s="18" t="s">
        <v>55</v>
      </c>
      <c r="C10" s="64">
        <v>92393</v>
      </c>
      <c r="D10" s="66">
        <f t="shared" si="12"/>
        <v>1606.8</v>
      </c>
      <c r="E10" s="51">
        <f t="shared" si="12"/>
        <v>1481</v>
      </c>
      <c r="F10" s="51">
        <f t="shared" si="12"/>
        <v>125.8</v>
      </c>
      <c r="G10" s="67">
        <f t="shared" si="1"/>
        <v>0</v>
      </c>
      <c r="H10" s="20">
        <v>0</v>
      </c>
      <c r="I10" s="20">
        <v>0</v>
      </c>
      <c r="J10" s="67">
        <f t="shared" si="13"/>
        <v>1227.2</v>
      </c>
      <c r="K10" s="20">
        <v>1131.4</v>
      </c>
      <c r="L10" s="20">
        <v>95.8</v>
      </c>
      <c r="M10" s="67">
        <f t="shared" si="14"/>
        <v>97.8</v>
      </c>
      <c r="N10" s="20">
        <v>67.8</v>
      </c>
      <c r="O10" s="20">
        <v>30</v>
      </c>
      <c r="P10" s="67">
        <f t="shared" si="16"/>
        <v>281.8</v>
      </c>
      <c r="Q10" s="20">
        <v>281.8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696</v>
      </c>
      <c r="Z10" s="69">
        <f t="shared" si="2"/>
        <v>2302.8</v>
      </c>
      <c r="AA10" s="70">
        <f t="shared" si="3"/>
        <v>1606.8</v>
      </c>
      <c r="AB10" s="71">
        <f t="shared" si="4"/>
        <v>1325</v>
      </c>
      <c r="AC10" s="72">
        <f t="shared" si="5"/>
        <v>281.8</v>
      </c>
      <c r="AD10" s="73">
        <f t="shared" si="6"/>
        <v>579.6975961382356</v>
      </c>
      <c r="AE10" s="74">
        <f t="shared" si="7"/>
        <v>478.0304424216842</v>
      </c>
      <c r="AF10" s="75">
        <f t="shared" si="8"/>
        <v>101.6671537165514</v>
      </c>
      <c r="AG10" s="76">
        <f t="shared" si="9"/>
        <v>830.7988700442676</v>
      </c>
      <c r="AH10" s="77">
        <f t="shared" si="10"/>
        <v>251.10127390603185</v>
      </c>
      <c r="AI10" s="78">
        <f t="shared" si="11"/>
        <v>17.53796365446851</v>
      </c>
    </row>
    <row r="11" spans="1:36" s="8" customFormat="1" ht="19.5" customHeight="1">
      <c r="A11" s="19">
        <v>6</v>
      </c>
      <c r="B11" s="18" t="s">
        <v>24</v>
      </c>
      <c r="C11" s="64">
        <v>34318</v>
      </c>
      <c r="D11" s="66">
        <f>G11+J11+M11+P11+S11+V11</f>
        <v>808</v>
      </c>
      <c r="E11" s="51">
        <f t="shared" si="12"/>
        <v>626.2</v>
      </c>
      <c r="F11" s="51">
        <f t="shared" si="12"/>
        <v>181.8</v>
      </c>
      <c r="G11" s="67">
        <f>SUM(H11:I11)</f>
        <v>0</v>
      </c>
      <c r="H11" s="20">
        <v>0</v>
      </c>
      <c r="I11" s="20">
        <v>0</v>
      </c>
      <c r="J11" s="67">
        <f t="shared" si="13"/>
        <v>655</v>
      </c>
      <c r="K11" s="20">
        <v>511.7</v>
      </c>
      <c r="L11" s="20">
        <v>143.3</v>
      </c>
      <c r="M11" s="67">
        <f t="shared" si="14"/>
        <v>55.8</v>
      </c>
      <c r="N11" s="20">
        <v>23.4</v>
      </c>
      <c r="O11" s="20">
        <v>32.4</v>
      </c>
      <c r="P11" s="67">
        <f t="shared" si="16"/>
        <v>97.19999999999999</v>
      </c>
      <c r="Q11" s="20">
        <v>91.1</v>
      </c>
      <c r="R11" s="20">
        <v>6.1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308.1</v>
      </c>
      <c r="Z11" s="69">
        <f t="shared" si="2"/>
        <v>1116.1</v>
      </c>
      <c r="AA11" s="70">
        <f t="shared" si="3"/>
        <v>808</v>
      </c>
      <c r="AB11" s="71">
        <f t="shared" si="4"/>
        <v>710.8</v>
      </c>
      <c r="AC11" s="72">
        <f t="shared" si="5"/>
        <v>97.19999999999999</v>
      </c>
      <c r="AD11" s="73">
        <f t="shared" si="6"/>
        <v>784.8165199992229</v>
      </c>
      <c r="AE11" s="74">
        <f t="shared" si="7"/>
        <v>690.4054237814945</v>
      </c>
      <c r="AF11" s="75">
        <f t="shared" si="8"/>
        <v>94.41109621772829</v>
      </c>
      <c r="AG11" s="76">
        <f t="shared" si="9"/>
        <v>1084.0763836276394</v>
      </c>
      <c r="AH11" s="77">
        <f t="shared" si="10"/>
        <v>299.2598636284166</v>
      </c>
      <c r="AI11" s="78">
        <f t="shared" si="11"/>
        <v>12.029702970297027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26230</v>
      </c>
      <c r="D12" s="66">
        <f>G12+J12+M12+P12+S12+V12</f>
        <v>560.8000000000001</v>
      </c>
      <c r="E12" s="51">
        <f t="shared" si="12"/>
        <v>522</v>
      </c>
      <c r="F12" s="51">
        <f t="shared" si="12"/>
        <v>38.800000000000004</v>
      </c>
      <c r="G12" s="67">
        <f>SUM(H12:I12)</f>
        <v>0</v>
      </c>
      <c r="H12" s="20">
        <v>0</v>
      </c>
      <c r="I12" s="20">
        <v>0</v>
      </c>
      <c r="J12" s="67">
        <f t="shared" si="13"/>
        <v>404.6</v>
      </c>
      <c r="K12" s="20">
        <v>387.3</v>
      </c>
      <c r="L12" s="20">
        <v>17.3</v>
      </c>
      <c r="M12" s="67">
        <f t="shared" si="14"/>
        <v>33.1</v>
      </c>
      <c r="N12" s="20">
        <v>25.7</v>
      </c>
      <c r="O12" s="20">
        <v>7.4</v>
      </c>
      <c r="P12" s="67">
        <f>SUM(Q12:R12)</f>
        <v>110.6</v>
      </c>
      <c r="Q12" s="20">
        <v>100.1</v>
      </c>
      <c r="R12" s="20">
        <v>10.5</v>
      </c>
      <c r="S12" s="67">
        <f t="shared" si="17"/>
        <v>0.4</v>
      </c>
      <c r="T12" s="20">
        <v>0.3</v>
      </c>
      <c r="U12" s="20">
        <v>0.1</v>
      </c>
      <c r="V12" s="67">
        <f t="shared" si="15"/>
        <v>12.1</v>
      </c>
      <c r="W12" s="20">
        <v>8.6</v>
      </c>
      <c r="X12" s="20">
        <v>3.5</v>
      </c>
      <c r="Y12" s="68">
        <v>190.1</v>
      </c>
      <c r="Z12" s="69">
        <f>D12+Y12</f>
        <v>750.9000000000001</v>
      </c>
      <c r="AA12" s="70">
        <f>SUM(AB12:AC12)</f>
        <v>560.8000000000001</v>
      </c>
      <c r="AB12" s="71">
        <f>G12+J12+M12+S12+V12</f>
        <v>450.20000000000005</v>
      </c>
      <c r="AC12" s="72">
        <f>P12</f>
        <v>110.6</v>
      </c>
      <c r="AD12" s="73">
        <f t="shared" si="6"/>
        <v>712.6699707713815</v>
      </c>
      <c r="AE12" s="74">
        <f t="shared" si="7"/>
        <v>572.1184394459272</v>
      </c>
      <c r="AF12" s="75">
        <f t="shared" si="8"/>
        <v>140.5515313254543</v>
      </c>
      <c r="AG12" s="76">
        <f t="shared" si="9"/>
        <v>954.2508577964164</v>
      </c>
      <c r="AH12" s="77">
        <f t="shared" si="10"/>
        <v>241.58088702503494</v>
      </c>
      <c r="AI12" s="78">
        <f>AC12*100/AA12</f>
        <v>19.721825962910128</v>
      </c>
    </row>
    <row r="13" spans="1:35" s="8" customFormat="1" ht="19.5" customHeight="1">
      <c r="A13" s="19">
        <v>8</v>
      </c>
      <c r="B13" s="18" t="s">
        <v>48</v>
      </c>
      <c r="C13" s="64">
        <v>114241</v>
      </c>
      <c r="D13" s="66">
        <f t="shared" si="12"/>
        <v>2265.7999999999997</v>
      </c>
      <c r="E13" s="51">
        <f t="shared" si="12"/>
        <v>2039.6</v>
      </c>
      <c r="F13" s="51">
        <f t="shared" si="12"/>
        <v>226.2</v>
      </c>
      <c r="G13" s="67">
        <f t="shared" si="1"/>
        <v>0</v>
      </c>
      <c r="H13" s="20">
        <v>0</v>
      </c>
      <c r="I13" s="20">
        <v>0</v>
      </c>
      <c r="J13" s="67">
        <f t="shared" si="13"/>
        <v>1846.1999999999998</v>
      </c>
      <c r="K13" s="20">
        <v>1686.1</v>
      </c>
      <c r="L13" s="20">
        <v>160.1</v>
      </c>
      <c r="M13" s="67">
        <f t="shared" si="14"/>
        <v>144.4</v>
      </c>
      <c r="N13" s="20">
        <v>120</v>
      </c>
      <c r="O13" s="20">
        <v>24.4</v>
      </c>
      <c r="P13" s="67">
        <f t="shared" si="16"/>
        <v>233.5</v>
      </c>
      <c r="Q13" s="20">
        <v>233.5</v>
      </c>
      <c r="R13" s="20">
        <v>0</v>
      </c>
      <c r="S13" s="67">
        <f t="shared" si="17"/>
        <v>0</v>
      </c>
      <c r="T13" s="20">
        <v>0</v>
      </c>
      <c r="U13" s="20">
        <v>0</v>
      </c>
      <c r="V13" s="67">
        <f t="shared" si="15"/>
        <v>41.7</v>
      </c>
      <c r="W13" s="20">
        <v>0</v>
      </c>
      <c r="X13" s="20">
        <v>41.7</v>
      </c>
      <c r="Y13" s="68">
        <v>718.1</v>
      </c>
      <c r="Z13" s="69">
        <f t="shared" si="2"/>
        <v>2983.8999999999996</v>
      </c>
      <c r="AA13" s="70">
        <f t="shared" si="3"/>
        <v>2265.8</v>
      </c>
      <c r="AB13" s="71">
        <f t="shared" si="4"/>
        <v>2032.3</v>
      </c>
      <c r="AC13" s="72">
        <f t="shared" si="5"/>
        <v>233.5</v>
      </c>
      <c r="AD13" s="73">
        <f t="shared" si="6"/>
        <v>661.116995357767</v>
      </c>
      <c r="AE13" s="74">
        <f t="shared" si="7"/>
        <v>592.9861725066598</v>
      </c>
      <c r="AF13" s="75">
        <f t="shared" si="8"/>
        <v>68.13082285110715</v>
      </c>
      <c r="AG13" s="76">
        <f t="shared" si="9"/>
        <v>870.644806447189</v>
      </c>
      <c r="AH13" s="77">
        <f t="shared" si="10"/>
        <v>209.52781108942207</v>
      </c>
      <c r="AI13" s="78">
        <f t="shared" si="11"/>
        <v>10.305410892400035</v>
      </c>
    </row>
    <row r="14" spans="1:35" s="65" customFormat="1" ht="17.25" customHeight="1">
      <c r="A14" s="13">
        <v>9</v>
      </c>
      <c r="B14" s="18" t="s">
        <v>56</v>
      </c>
      <c r="C14" s="64">
        <v>18726</v>
      </c>
      <c r="D14" s="66">
        <f t="shared" si="12"/>
        <v>369.70000000000005</v>
      </c>
      <c r="E14" s="51">
        <f t="shared" si="12"/>
        <v>280.4</v>
      </c>
      <c r="F14" s="51">
        <f t="shared" si="12"/>
        <v>89.3</v>
      </c>
      <c r="G14" s="67">
        <f>SUM(H14:I14)</f>
        <v>0</v>
      </c>
      <c r="H14" s="20">
        <v>0</v>
      </c>
      <c r="I14" s="20">
        <v>0</v>
      </c>
      <c r="J14" s="67">
        <f t="shared" si="13"/>
        <v>301.1</v>
      </c>
      <c r="K14" s="20">
        <v>230.1</v>
      </c>
      <c r="L14" s="20">
        <v>71</v>
      </c>
      <c r="M14" s="67">
        <f t="shared" si="14"/>
        <v>14</v>
      </c>
      <c r="N14" s="20">
        <v>6.4</v>
      </c>
      <c r="O14" s="20">
        <v>7.6</v>
      </c>
      <c r="P14" s="67">
        <f t="shared" si="16"/>
        <v>54.599999999999994</v>
      </c>
      <c r="Q14" s="20">
        <v>43.9</v>
      </c>
      <c r="R14" s="20">
        <v>10.7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74.9</v>
      </c>
      <c r="Z14" s="69">
        <f t="shared" si="2"/>
        <v>444.6</v>
      </c>
      <c r="AA14" s="70">
        <f t="shared" si="3"/>
        <v>369.70000000000005</v>
      </c>
      <c r="AB14" s="71">
        <f>G14+J14+M14+S14+V14</f>
        <v>315.1</v>
      </c>
      <c r="AC14" s="72">
        <f>P14</f>
        <v>54.599999999999994</v>
      </c>
      <c r="AD14" s="80">
        <f t="shared" si="6"/>
        <v>658.0867955427392</v>
      </c>
      <c r="AE14" s="74">
        <f t="shared" si="7"/>
        <v>560.8957243048881</v>
      </c>
      <c r="AF14" s="75">
        <f t="shared" si="8"/>
        <v>97.1910712378511</v>
      </c>
      <c r="AG14" s="76">
        <f t="shared" si="9"/>
        <v>791.4130086510735</v>
      </c>
      <c r="AH14" s="81">
        <f t="shared" si="10"/>
        <v>133.32621310833426</v>
      </c>
      <c r="AI14" s="78">
        <f>AC14*100/AA14</f>
        <v>14.768731403840947</v>
      </c>
    </row>
    <row r="15" spans="1:35" s="65" customFormat="1" ht="19.5" customHeight="1">
      <c r="A15" s="13">
        <v>10</v>
      </c>
      <c r="B15" s="18" t="s">
        <v>27</v>
      </c>
      <c r="C15" s="64">
        <v>32452</v>
      </c>
      <c r="D15" s="66">
        <f t="shared" si="12"/>
        <v>758.2</v>
      </c>
      <c r="E15" s="51">
        <f t="shared" si="12"/>
        <v>654.6</v>
      </c>
      <c r="F15" s="51">
        <f t="shared" si="12"/>
        <v>103.6</v>
      </c>
      <c r="G15" s="67">
        <f t="shared" si="1"/>
        <v>546.1</v>
      </c>
      <c r="H15" s="20">
        <v>546.1</v>
      </c>
      <c r="I15" s="20">
        <v>0</v>
      </c>
      <c r="J15" s="67">
        <f t="shared" si="13"/>
        <v>66.3</v>
      </c>
      <c r="K15" s="20">
        <v>0</v>
      </c>
      <c r="L15" s="20">
        <v>66.3</v>
      </c>
      <c r="M15" s="67">
        <f t="shared" si="14"/>
        <v>9.5</v>
      </c>
      <c r="N15" s="20">
        <v>0</v>
      </c>
      <c r="O15" s="20">
        <v>9.5</v>
      </c>
      <c r="P15" s="67">
        <f t="shared" si="16"/>
        <v>102.7</v>
      </c>
      <c r="Q15" s="90">
        <v>102.7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33.6</v>
      </c>
      <c r="W15" s="20">
        <v>5.8</v>
      </c>
      <c r="X15" s="20">
        <v>27.8</v>
      </c>
      <c r="Y15" s="68">
        <v>413.5</v>
      </c>
      <c r="Z15" s="69">
        <f t="shared" si="2"/>
        <v>1171.7</v>
      </c>
      <c r="AA15" s="70">
        <f t="shared" si="3"/>
        <v>758.2</v>
      </c>
      <c r="AB15" s="71">
        <f>G15+J15+M15+S15+V15</f>
        <v>655.5</v>
      </c>
      <c r="AC15" s="72">
        <f>P15</f>
        <v>102.7</v>
      </c>
      <c r="AD15" s="73">
        <f t="shared" si="6"/>
        <v>778.7912403960722</v>
      </c>
      <c r="AE15" s="74">
        <f t="shared" si="7"/>
        <v>673.3021077283373</v>
      </c>
      <c r="AF15" s="75">
        <f t="shared" si="8"/>
        <v>105.48913266773492</v>
      </c>
      <c r="AG15" s="76">
        <f t="shared" si="9"/>
        <v>1203.5210978265336</v>
      </c>
      <c r="AH15" s="77">
        <f t="shared" si="10"/>
        <v>424.7298574304614</v>
      </c>
      <c r="AI15" s="78">
        <f>AC15*100/AA15</f>
        <v>13.545238723292007</v>
      </c>
    </row>
    <row r="16" spans="1:35" s="8" customFormat="1" ht="19.5" customHeight="1">
      <c r="A16" s="19">
        <v>11</v>
      </c>
      <c r="B16" s="18" t="s">
        <v>57</v>
      </c>
      <c r="C16" s="64">
        <v>26314</v>
      </c>
      <c r="D16" s="66">
        <f>G16+J16+M16+P16+S16+V16</f>
        <v>562.3</v>
      </c>
      <c r="E16" s="51">
        <f t="shared" si="12"/>
        <v>538.0999999999999</v>
      </c>
      <c r="F16" s="51">
        <f t="shared" si="12"/>
        <v>24.200000000000003</v>
      </c>
      <c r="G16" s="67">
        <f t="shared" si="1"/>
        <v>0</v>
      </c>
      <c r="H16" s="20">
        <v>0</v>
      </c>
      <c r="I16" s="20">
        <v>0</v>
      </c>
      <c r="J16" s="67">
        <f t="shared" si="13"/>
        <v>442.5</v>
      </c>
      <c r="K16" s="20">
        <v>433.2</v>
      </c>
      <c r="L16" s="20">
        <v>9.3</v>
      </c>
      <c r="M16" s="67">
        <f t="shared" si="14"/>
        <v>22.7</v>
      </c>
      <c r="N16" s="20">
        <v>17.9</v>
      </c>
      <c r="O16" s="20">
        <v>4.8</v>
      </c>
      <c r="P16" s="67">
        <f t="shared" si="16"/>
        <v>55.199999999999996</v>
      </c>
      <c r="Q16" s="20">
        <v>54.9</v>
      </c>
      <c r="R16" s="20">
        <v>0.3</v>
      </c>
      <c r="S16" s="67">
        <f t="shared" si="17"/>
        <v>0</v>
      </c>
      <c r="T16" s="20">
        <v>0</v>
      </c>
      <c r="U16" s="20">
        <v>0</v>
      </c>
      <c r="V16" s="67">
        <f t="shared" si="15"/>
        <v>41.900000000000006</v>
      </c>
      <c r="W16" s="20">
        <v>32.1</v>
      </c>
      <c r="X16" s="20">
        <v>9.8</v>
      </c>
      <c r="Y16" s="68">
        <v>208.2</v>
      </c>
      <c r="Z16" s="69">
        <f t="shared" si="2"/>
        <v>770.5</v>
      </c>
      <c r="AA16" s="70">
        <f t="shared" si="3"/>
        <v>562.3000000000001</v>
      </c>
      <c r="AB16" s="71">
        <f t="shared" si="4"/>
        <v>507.1</v>
      </c>
      <c r="AC16" s="72">
        <f t="shared" si="5"/>
        <v>55.199999999999996</v>
      </c>
      <c r="AD16" s="73">
        <f t="shared" si="6"/>
        <v>712.2951027336527</v>
      </c>
      <c r="AE16" s="74">
        <f t="shared" si="7"/>
        <v>642.3703478503205</v>
      </c>
      <c r="AF16" s="75">
        <f t="shared" si="8"/>
        <v>69.92475488333206</v>
      </c>
      <c r="AG16" s="76">
        <f t="shared" si="9"/>
        <v>976.0330369131768</v>
      </c>
      <c r="AH16" s="77">
        <f t="shared" si="10"/>
        <v>263.7379341795242</v>
      </c>
      <c r="AI16" s="78">
        <f t="shared" si="11"/>
        <v>9.816823759558954</v>
      </c>
    </row>
    <row r="17" spans="1:35" s="8" customFormat="1" ht="19.5" customHeight="1">
      <c r="A17" s="19">
        <v>12</v>
      </c>
      <c r="B17" s="18" t="s">
        <v>49</v>
      </c>
      <c r="C17" s="64">
        <v>24982</v>
      </c>
      <c r="D17" s="66">
        <f t="shared" si="12"/>
        <v>657</v>
      </c>
      <c r="E17" s="51">
        <f t="shared" si="12"/>
        <v>514.9</v>
      </c>
      <c r="F17" s="51">
        <f t="shared" si="12"/>
        <v>142.10000000000002</v>
      </c>
      <c r="G17" s="67">
        <f t="shared" si="1"/>
        <v>0</v>
      </c>
      <c r="H17" s="20">
        <v>0</v>
      </c>
      <c r="I17" s="20">
        <v>0</v>
      </c>
      <c r="J17" s="67">
        <f t="shared" si="13"/>
        <v>518.4</v>
      </c>
      <c r="K17" s="20">
        <v>424.2</v>
      </c>
      <c r="L17" s="20">
        <v>94.2</v>
      </c>
      <c r="M17" s="67">
        <f t="shared" si="14"/>
        <v>28.5</v>
      </c>
      <c r="N17" s="20">
        <v>25.8</v>
      </c>
      <c r="O17" s="20">
        <v>2.7</v>
      </c>
      <c r="P17" s="67">
        <f t="shared" si="16"/>
        <v>74.4</v>
      </c>
      <c r="Q17" s="20">
        <v>64.9</v>
      </c>
      <c r="R17" s="20">
        <v>9.5</v>
      </c>
      <c r="S17" s="67">
        <f t="shared" si="17"/>
        <v>0</v>
      </c>
      <c r="T17" s="20">
        <v>0</v>
      </c>
      <c r="U17" s="20">
        <v>0</v>
      </c>
      <c r="V17" s="67">
        <f t="shared" si="15"/>
        <v>35.7</v>
      </c>
      <c r="W17" s="20">
        <v>0</v>
      </c>
      <c r="X17" s="20">
        <v>35.7</v>
      </c>
      <c r="Y17" s="68">
        <v>256.4</v>
      </c>
      <c r="Z17" s="69">
        <f t="shared" si="2"/>
        <v>913.4</v>
      </c>
      <c r="AA17" s="70">
        <f t="shared" si="3"/>
        <v>657</v>
      </c>
      <c r="AB17" s="71">
        <f t="shared" si="4"/>
        <v>582.6</v>
      </c>
      <c r="AC17" s="72">
        <f t="shared" si="5"/>
        <v>74.4</v>
      </c>
      <c r="AD17" s="73">
        <f t="shared" si="6"/>
        <v>876.6311744456009</v>
      </c>
      <c r="AE17" s="74">
        <f t="shared" si="7"/>
        <v>777.3596989832679</v>
      </c>
      <c r="AF17" s="75">
        <f t="shared" si="8"/>
        <v>99.27147546233289</v>
      </c>
      <c r="AG17" s="76">
        <f t="shared" si="9"/>
        <v>1218.7441624636406</v>
      </c>
      <c r="AH17" s="77">
        <f t="shared" si="10"/>
        <v>342.11298801803963</v>
      </c>
      <c r="AI17" s="78">
        <f t="shared" si="11"/>
        <v>11.324200913242011</v>
      </c>
    </row>
    <row r="18" spans="1:35" s="8" customFormat="1" ht="19.5" customHeight="1">
      <c r="A18" s="19">
        <v>13</v>
      </c>
      <c r="B18" s="18" t="s">
        <v>58</v>
      </c>
      <c r="C18" s="64">
        <v>115047</v>
      </c>
      <c r="D18" s="66">
        <f t="shared" si="12"/>
        <v>2237.3999999999996</v>
      </c>
      <c r="E18" s="51">
        <f t="shared" si="12"/>
        <v>2043.5</v>
      </c>
      <c r="F18" s="51">
        <f t="shared" si="12"/>
        <v>193.9</v>
      </c>
      <c r="G18" s="67">
        <f t="shared" si="1"/>
        <v>0</v>
      </c>
      <c r="H18" s="20">
        <v>0</v>
      </c>
      <c r="I18" s="20">
        <v>0</v>
      </c>
      <c r="J18" s="67">
        <f t="shared" si="13"/>
        <v>1888.3</v>
      </c>
      <c r="K18" s="20">
        <v>1743.8</v>
      </c>
      <c r="L18" s="20">
        <v>144.5</v>
      </c>
      <c r="M18" s="67">
        <f t="shared" si="14"/>
        <v>128.6</v>
      </c>
      <c r="N18" s="20">
        <v>79.2</v>
      </c>
      <c r="O18" s="20">
        <v>49.4</v>
      </c>
      <c r="P18" s="67">
        <f t="shared" si="16"/>
        <v>220.5</v>
      </c>
      <c r="Q18" s="20">
        <v>220.5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1137.5</v>
      </c>
      <c r="Z18" s="69">
        <f t="shared" si="2"/>
        <v>3374.8999999999996</v>
      </c>
      <c r="AA18" s="70">
        <f t="shared" si="3"/>
        <v>2237.3999999999996</v>
      </c>
      <c r="AB18" s="71">
        <f t="shared" si="4"/>
        <v>2016.8999999999999</v>
      </c>
      <c r="AC18" s="72">
        <f t="shared" si="5"/>
        <v>220.5</v>
      </c>
      <c r="AD18" s="73">
        <f t="shared" si="6"/>
        <v>648.2567993950297</v>
      </c>
      <c r="AE18" s="74">
        <f t="shared" si="7"/>
        <v>584.3698662285848</v>
      </c>
      <c r="AF18" s="75">
        <f t="shared" si="8"/>
        <v>63.88693316644501</v>
      </c>
      <c r="AG18" s="61">
        <f t="shared" si="9"/>
        <v>977.8322482695478</v>
      </c>
      <c r="AH18" s="77">
        <f t="shared" si="10"/>
        <v>329.5754488745179</v>
      </c>
      <c r="AI18" s="78">
        <f t="shared" si="11"/>
        <v>9.855189058728884</v>
      </c>
    </row>
    <row r="19" spans="1:35" s="8" customFormat="1" ht="19.5" customHeight="1">
      <c r="A19" s="19">
        <v>14</v>
      </c>
      <c r="B19" s="18" t="s">
        <v>44</v>
      </c>
      <c r="C19" s="64">
        <v>55406</v>
      </c>
      <c r="D19" s="66">
        <f t="shared" si="12"/>
        <v>1346.1999999999998</v>
      </c>
      <c r="E19" s="51">
        <f t="shared" si="12"/>
        <v>1215</v>
      </c>
      <c r="F19" s="51">
        <f t="shared" si="12"/>
        <v>131.2</v>
      </c>
      <c r="G19" s="67">
        <f t="shared" si="1"/>
        <v>0</v>
      </c>
      <c r="H19" s="20">
        <v>0</v>
      </c>
      <c r="I19" s="20">
        <v>0</v>
      </c>
      <c r="J19" s="67">
        <f t="shared" si="13"/>
        <v>1014.6999999999999</v>
      </c>
      <c r="K19" s="20">
        <v>979.4</v>
      </c>
      <c r="L19" s="20">
        <v>35.3</v>
      </c>
      <c r="M19" s="67">
        <f t="shared" si="14"/>
        <v>0</v>
      </c>
      <c r="N19" s="20">
        <v>0</v>
      </c>
      <c r="O19" s="20">
        <v>0</v>
      </c>
      <c r="P19" s="67">
        <f t="shared" si="16"/>
        <v>200.2</v>
      </c>
      <c r="Q19" s="20">
        <v>183.7</v>
      </c>
      <c r="R19" s="20">
        <v>16.5</v>
      </c>
      <c r="S19" s="67">
        <f t="shared" si="17"/>
        <v>0</v>
      </c>
      <c r="T19" s="20">
        <v>0</v>
      </c>
      <c r="U19" s="20">
        <v>0</v>
      </c>
      <c r="V19" s="67">
        <f t="shared" si="15"/>
        <v>131.3</v>
      </c>
      <c r="W19" s="20">
        <v>51.9</v>
      </c>
      <c r="X19" s="20">
        <v>79.4</v>
      </c>
      <c r="Y19" s="68">
        <v>362.6</v>
      </c>
      <c r="Z19" s="69">
        <f t="shared" si="2"/>
        <v>1708.7999999999997</v>
      </c>
      <c r="AA19" s="70">
        <f t="shared" si="3"/>
        <v>1346.2</v>
      </c>
      <c r="AB19" s="71">
        <f t="shared" si="4"/>
        <v>1146</v>
      </c>
      <c r="AC19" s="72">
        <f t="shared" si="5"/>
        <v>200.2</v>
      </c>
      <c r="AD19" s="73">
        <f t="shared" si="6"/>
        <v>809.900251476976</v>
      </c>
      <c r="AE19" s="74">
        <f t="shared" si="7"/>
        <v>689.456015593979</v>
      </c>
      <c r="AF19" s="75">
        <f t="shared" si="8"/>
        <v>120.44423588299703</v>
      </c>
      <c r="AG19" s="61">
        <f t="shared" si="9"/>
        <v>1028.0475038804461</v>
      </c>
      <c r="AH19" s="77">
        <f t="shared" si="10"/>
        <v>218.14725240347016</v>
      </c>
      <c r="AI19" s="78">
        <f t="shared" si="11"/>
        <v>14.87149012033873</v>
      </c>
    </row>
    <row r="20" spans="1:35" s="8" customFormat="1" ht="19.5" customHeight="1">
      <c r="A20" s="19">
        <v>15</v>
      </c>
      <c r="B20" s="18" t="s">
        <v>45</v>
      </c>
      <c r="C20" s="64">
        <v>16216</v>
      </c>
      <c r="D20" s="66">
        <f t="shared" si="12"/>
        <v>433.00000000000006</v>
      </c>
      <c r="E20" s="51">
        <f t="shared" si="12"/>
        <v>385.20000000000005</v>
      </c>
      <c r="F20" s="51">
        <f t="shared" si="12"/>
        <v>47.800000000000004</v>
      </c>
      <c r="G20" s="67">
        <f>SUM(H20:I20)</f>
        <v>0</v>
      </c>
      <c r="H20" s="20">
        <v>0</v>
      </c>
      <c r="I20" s="20">
        <v>0</v>
      </c>
      <c r="J20" s="67">
        <f t="shared" si="13"/>
        <v>331.90000000000003</v>
      </c>
      <c r="K20" s="20">
        <v>319.3</v>
      </c>
      <c r="L20" s="20">
        <v>12.6</v>
      </c>
      <c r="M20" s="67">
        <f t="shared" si="14"/>
        <v>0</v>
      </c>
      <c r="N20" s="20">
        <v>0</v>
      </c>
      <c r="O20" s="20">
        <v>0</v>
      </c>
      <c r="P20" s="67">
        <f>SUM(Q20:R20)</f>
        <v>51.3</v>
      </c>
      <c r="Q20" s="20">
        <v>51.3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49.800000000000004</v>
      </c>
      <c r="W20" s="20">
        <v>14.6</v>
      </c>
      <c r="X20" s="20">
        <v>35.2</v>
      </c>
      <c r="Y20" s="68">
        <v>137.2</v>
      </c>
      <c r="Z20" s="69">
        <f>D20+Y20</f>
        <v>570.2</v>
      </c>
      <c r="AA20" s="70">
        <f>SUM(AB20:AC20)</f>
        <v>433.00000000000006</v>
      </c>
      <c r="AB20" s="71">
        <f>G20+J20+M20+S20+V20</f>
        <v>381.70000000000005</v>
      </c>
      <c r="AC20" s="72">
        <f>P20</f>
        <v>51.3</v>
      </c>
      <c r="AD20" s="73">
        <f t="shared" si="6"/>
        <v>890.0674231211973</v>
      </c>
      <c r="AE20" s="74">
        <f t="shared" si="7"/>
        <v>784.6160171024503</v>
      </c>
      <c r="AF20" s="75">
        <f t="shared" si="8"/>
        <v>105.45140601874691</v>
      </c>
      <c r="AG20" s="76">
        <f t="shared" si="9"/>
        <v>1172.0934056898536</v>
      </c>
      <c r="AH20" s="77">
        <f t="shared" si="10"/>
        <v>282.02598256865645</v>
      </c>
      <c r="AI20" s="78">
        <f>AC20*100/AA20</f>
        <v>11.84757505773672</v>
      </c>
    </row>
    <row r="21" spans="1:35" s="8" customFormat="1" ht="19.5" customHeight="1">
      <c r="A21" s="82">
        <v>16</v>
      </c>
      <c r="B21" s="83" t="s">
        <v>46</v>
      </c>
      <c r="C21" s="84">
        <v>5925</v>
      </c>
      <c r="D21" s="85">
        <f t="shared" si="12"/>
        <v>117.5</v>
      </c>
      <c r="E21" s="86">
        <f t="shared" si="12"/>
        <v>107.5</v>
      </c>
      <c r="F21" s="86">
        <f t="shared" si="12"/>
        <v>10</v>
      </c>
      <c r="G21" s="87">
        <f>SUM(H21:I21)</f>
        <v>0</v>
      </c>
      <c r="H21" s="88">
        <v>0</v>
      </c>
      <c r="I21" s="88">
        <v>0</v>
      </c>
      <c r="J21" s="87">
        <f t="shared" si="13"/>
        <v>67.3</v>
      </c>
      <c r="K21" s="88">
        <v>63.9</v>
      </c>
      <c r="L21" s="88">
        <v>3.4</v>
      </c>
      <c r="M21" s="87">
        <f t="shared" si="14"/>
        <v>13.2</v>
      </c>
      <c r="N21" s="88">
        <v>6.6</v>
      </c>
      <c r="O21" s="88">
        <v>6.6</v>
      </c>
      <c r="P21" s="87">
        <f>SUM(Q21:R21)</f>
        <v>37</v>
      </c>
      <c r="Q21" s="88">
        <v>37</v>
      </c>
      <c r="R21" s="88">
        <v>0</v>
      </c>
      <c r="S21" s="6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41.4</v>
      </c>
      <c r="Z21" s="89">
        <f t="shared" si="2"/>
        <v>158.9</v>
      </c>
      <c r="AA21" s="70">
        <f t="shared" si="3"/>
        <v>117.5</v>
      </c>
      <c r="AB21" s="71">
        <f t="shared" si="4"/>
        <v>80.5</v>
      </c>
      <c r="AC21" s="72">
        <f t="shared" si="5"/>
        <v>37</v>
      </c>
      <c r="AD21" s="73">
        <f t="shared" si="6"/>
        <v>661.0407876230661</v>
      </c>
      <c r="AE21" s="74">
        <f t="shared" si="7"/>
        <v>452.8832630098453</v>
      </c>
      <c r="AF21" s="75">
        <f t="shared" si="8"/>
        <v>208.15752461322083</v>
      </c>
      <c r="AG21" s="76">
        <f t="shared" si="9"/>
        <v>893.9521800281294</v>
      </c>
      <c r="AH21" s="77">
        <f t="shared" si="10"/>
        <v>232.91139240506328</v>
      </c>
      <c r="AI21" s="78">
        <f t="shared" si="11"/>
        <v>31.48936170212766</v>
      </c>
    </row>
    <row r="22" spans="1:35" s="8" customFormat="1" ht="19.5" customHeight="1">
      <c r="A22" s="82">
        <v>17</v>
      </c>
      <c r="B22" s="83" t="s">
        <v>47</v>
      </c>
      <c r="C22" s="84">
        <v>12968</v>
      </c>
      <c r="D22" s="85">
        <f t="shared" si="12"/>
        <v>284.9</v>
      </c>
      <c r="E22" s="86">
        <f t="shared" si="12"/>
        <v>258.5</v>
      </c>
      <c r="F22" s="86">
        <f t="shared" si="12"/>
        <v>26.400000000000002</v>
      </c>
      <c r="G22" s="87">
        <f t="shared" si="1"/>
        <v>0</v>
      </c>
      <c r="H22" s="88">
        <v>0</v>
      </c>
      <c r="I22" s="88">
        <v>0</v>
      </c>
      <c r="J22" s="87">
        <f t="shared" si="13"/>
        <v>223.6</v>
      </c>
      <c r="K22" s="88">
        <v>206.7</v>
      </c>
      <c r="L22" s="88">
        <v>16.9</v>
      </c>
      <c r="M22" s="87">
        <f t="shared" si="14"/>
        <v>15.4</v>
      </c>
      <c r="N22" s="90">
        <v>10.8</v>
      </c>
      <c r="O22" s="88">
        <v>4.6</v>
      </c>
      <c r="P22" s="87">
        <f t="shared" si="16"/>
        <v>36.099999999999994</v>
      </c>
      <c r="Q22" s="90">
        <v>33.3</v>
      </c>
      <c r="R22" s="88">
        <v>2.8</v>
      </c>
      <c r="S22" s="67">
        <f t="shared" si="17"/>
        <v>0.9</v>
      </c>
      <c r="T22" s="90">
        <v>0.9</v>
      </c>
      <c r="U22" s="88">
        <v>0</v>
      </c>
      <c r="V22" s="87">
        <f t="shared" si="15"/>
        <v>8.9</v>
      </c>
      <c r="W22" s="88">
        <v>6.8</v>
      </c>
      <c r="X22" s="88">
        <v>2.1</v>
      </c>
      <c r="Y22" s="68">
        <v>67.1</v>
      </c>
      <c r="Z22" s="89">
        <f t="shared" si="2"/>
        <v>352</v>
      </c>
      <c r="AA22" s="70">
        <f t="shared" si="3"/>
        <v>284.9</v>
      </c>
      <c r="AB22" s="71">
        <f t="shared" si="4"/>
        <v>248.8</v>
      </c>
      <c r="AC22" s="72">
        <f t="shared" si="5"/>
        <v>36.099999999999994</v>
      </c>
      <c r="AD22" s="73">
        <f t="shared" si="6"/>
        <v>732.3154431420933</v>
      </c>
      <c r="AE22" s="74">
        <f t="shared" si="7"/>
        <v>639.5229282336006</v>
      </c>
      <c r="AF22" s="75">
        <f t="shared" si="8"/>
        <v>92.79251490849269</v>
      </c>
      <c r="AG22" s="76">
        <f t="shared" si="9"/>
        <v>904.7912811022003</v>
      </c>
      <c r="AH22" s="77">
        <f t="shared" si="10"/>
        <v>172.4758379601069</v>
      </c>
      <c r="AI22" s="78">
        <f>AC22*100/AA22</f>
        <v>12.67111267111267</v>
      </c>
    </row>
    <row r="23" spans="1:35" s="8" customFormat="1" ht="19.5" customHeight="1">
      <c r="A23" s="82">
        <v>18</v>
      </c>
      <c r="B23" s="83" t="s">
        <v>50</v>
      </c>
      <c r="C23" s="84">
        <v>33151</v>
      </c>
      <c r="D23" s="85">
        <f t="shared" si="12"/>
        <v>662.1999999999999</v>
      </c>
      <c r="E23" s="86">
        <f t="shared" si="12"/>
        <v>571.1</v>
      </c>
      <c r="F23" s="86">
        <f t="shared" si="12"/>
        <v>91.1</v>
      </c>
      <c r="G23" s="87">
        <v>0</v>
      </c>
      <c r="H23" s="88">
        <v>0</v>
      </c>
      <c r="I23" s="91">
        <v>0</v>
      </c>
      <c r="J23" s="87">
        <f t="shared" si="13"/>
        <v>457</v>
      </c>
      <c r="K23" s="88">
        <v>396.1</v>
      </c>
      <c r="L23" s="91">
        <v>60.9</v>
      </c>
      <c r="M23" s="87">
        <f t="shared" si="14"/>
        <v>0</v>
      </c>
      <c r="N23" s="88">
        <v>0</v>
      </c>
      <c r="O23" s="91">
        <v>0</v>
      </c>
      <c r="P23" s="87">
        <f t="shared" si="16"/>
        <v>123.8</v>
      </c>
      <c r="Q23" s="88">
        <v>122.5</v>
      </c>
      <c r="R23" s="92">
        <v>1.3</v>
      </c>
      <c r="S23" s="67">
        <f t="shared" si="17"/>
        <v>0</v>
      </c>
      <c r="T23" s="88">
        <v>0</v>
      </c>
      <c r="U23" s="91">
        <v>0</v>
      </c>
      <c r="V23" s="87">
        <f t="shared" si="15"/>
        <v>81.4</v>
      </c>
      <c r="W23" s="88">
        <v>52.5</v>
      </c>
      <c r="X23" s="91">
        <v>28.9</v>
      </c>
      <c r="Y23" s="68">
        <v>309</v>
      </c>
      <c r="Z23" s="89">
        <f t="shared" si="2"/>
        <v>971.1999999999999</v>
      </c>
      <c r="AA23" s="70">
        <f t="shared" si="3"/>
        <v>662.1999999999999</v>
      </c>
      <c r="AB23" s="71">
        <f t="shared" si="4"/>
        <v>538.4</v>
      </c>
      <c r="AC23" s="72">
        <f t="shared" si="5"/>
        <v>123.8</v>
      </c>
      <c r="AD23" s="73">
        <f t="shared" si="6"/>
        <v>665.8421565965832</v>
      </c>
      <c r="AE23" s="74">
        <f t="shared" si="7"/>
        <v>541.3612460157059</v>
      </c>
      <c r="AF23" s="75">
        <f t="shared" si="8"/>
        <v>124.4809105808774</v>
      </c>
      <c r="AG23" s="76">
        <f t="shared" si="9"/>
        <v>976.5416830060431</v>
      </c>
      <c r="AH23" s="77">
        <f t="shared" si="10"/>
        <v>310.69952640945974</v>
      </c>
      <c r="AI23" s="78">
        <f t="shared" si="11"/>
        <v>18.695258230141953</v>
      </c>
    </row>
    <row r="24" spans="1:35" s="8" customFormat="1" ht="19.5" customHeight="1">
      <c r="A24" s="82">
        <v>19</v>
      </c>
      <c r="B24" s="83" t="s">
        <v>59</v>
      </c>
      <c r="C24" s="84">
        <v>27181</v>
      </c>
      <c r="D24" s="85">
        <f t="shared" si="12"/>
        <v>568.3</v>
      </c>
      <c r="E24" s="86">
        <f t="shared" si="12"/>
        <v>508.5</v>
      </c>
      <c r="F24" s="86">
        <f t="shared" si="12"/>
        <v>59.8</v>
      </c>
      <c r="G24" s="87">
        <v>0</v>
      </c>
      <c r="H24" s="88">
        <v>0</v>
      </c>
      <c r="I24" s="88">
        <v>0</v>
      </c>
      <c r="J24" s="87">
        <f t="shared" si="13"/>
        <v>407</v>
      </c>
      <c r="K24" s="88">
        <v>369.2</v>
      </c>
      <c r="L24" s="88">
        <v>37.8</v>
      </c>
      <c r="M24" s="87">
        <v>0</v>
      </c>
      <c r="N24" s="88">
        <v>0</v>
      </c>
      <c r="O24" s="88">
        <v>0</v>
      </c>
      <c r="P24" s="87">
        <f t="shared" si="16"/>
        <v>102.5</v>
      </c>
      <c r="Q24" s="88">
        <v>101.8</v>
      </c>
      <c r="R24" s="88">
        <v>0.7</v>
      </c>
      <c r="S24" s="67">
        <f t="shared" si="17"/>
        <v>0</v>
      </c>
      <c r="T24" s="88">
        <v>0</v>
      </c>
      <c r="U24" s="88">
        <v>0</v>
      </c>
      <c r="V24" s="87">
        <f t="shared" si="15"/>
        <v>58.8</v>
      </c>
      <c r="W24" s="88">
        <v>37.5</v>
      </c>
      <c r="X24" s="88">
        <v>21.3</v>
      </c>
      <c r="Y24" s="68">
        <v>432.4</v>
      </c>
      <c r="Z24" s="89">
        <f t="shared" si="2"/>
        <v>1000.6999999999999</v>
      </c>
      <c r="AA24" s="70">
        <f t="shared" si="3"/>
        <v>568.3</v>
      </c>
      <c r="AB24" s="71">
        <f t="shared" si="4"/>
        <v>465.8</v>
      </c>
      <c r="AC24" s="72">
        <f t="shared" si="5"/>
        <v>102.5</v>
      </c>
      <c r="AD24" s="73">
        <f t="shared" si="6"/>
        <v>696.9329065646345</v>
      </c>
      <c r="AE24" s="74">
        <f t="shared" si="7"/>
        <v>571.2323559349055</v>
      </c>
      <c r="AF24" s="75">
        <f t="shared" si="8"/>
        <v>125.7005506297291</v>
      </c>
      <c r="AG24" s="76">
        <f t="shared" si="9"/>
        <v>1227.2052781967795</v>
      </c>
      <c r="AH24" s="77">
        <f t="shared" si="10"/>
        <v>530.272371632145</v>
      </c>
      <c r="AI24" s="78">
        <f t="shared" si="11"/>
        <v>18.036248460320255</v>
      </c>
    </row>
    <row r="25" spans="1:35" s="8" customFormat="1" ht="19.5" customHeight="1">
      <c r="A25" s="82">
        <v>20</v>
      </c>
      <c r="B25" s="83" t="s">
        <v>33</v>
      </c>
      <c r="C25" s="84">
        <v>5420</v>
      </c>
      <c r="D25" s="85">
        <f t="shared" si="12"/>
        <v>92.3</v>
      </c>
      <c r="E25" s="86">
        <f t="shared" si="12"/>
        <v>89.3</v>
      </c>
      <c r="F25" s="86">
        <f t="shared" si="12"/>
        <v>3</v>
      </c>
      <c r="G25" s="87">
        <f t="shared" si="1"/>
        <v>0</v>
      </c>
      <c r="H25" s="88">
        <v>0</v>
      </c>
      <c r="I25" s="88">
        <v>0</v>
      </c>
      <c r="J25" s="87">
        <f t="shared" si="13"/>
        <v>69.5</v>
      </c>
      <c r="K25" s="88">
        <v>67.6</v>
      </c>
      <c r="L25" s="88">
        <v>1.9</v>
      </c>
      <c r="M25" s="87">
        <f t="shared" si="14"/>
        <v>4.300000000000001</v>
      </c>
      <c r="N25" s="88">
        <v>3.2</v>
      </c>
      <c r="O25" s="88">
        <v>1.1</v>
      </c>
      <c r="P25" s="87">
        <f t="shared" si="16"/>
        <v>16</v>
      </c>
      <c r="Q25" s="88">
        <v>16</v>
      </c>
      <c r="R25" s="88">
        <v>0</v>
      </c>
      <c r="S25" s="67">
        <f t="shared" si="17"/>
        <v>0</v>
      </c>
      <c r="T25" s="88">
        <v>0</v>
      </c>
      <c r="U25" s="88">
        <v>0</v>
      </c>
      <c r="V25" s="87">
        <f t="shared" si="15"/>
        <v>2.5</v>
      </c>
      <c r="W25" s="88">
        <v>2.5</v>
      </c>
      <c r="X25" s="88">
        <v>0</v>
      </c>
      <c r="Y25" s="68">
        <v>49.8</v>
      </c>
      <c r="Z25" s="89">
        <f t="shared" si="2"/>
        <v>142.1</v>
      </c>
      <c r="AA25" s="70">
        <f t="shared" si="3"/>
        <v>92.3</v>
      </c>
      <c r="AB25" s="71">
        <f t="shared" si="4"/>
        <v>76.3</v>
      </c>
      <c r="AC25" s="72">
        <f t="shared" si="5"/>
        <v>16</v>
      </c>
      <c r="AD25" s="73">
        <f t="shared" si="6"/>
        <v>567.6506765067651</v>
      </c>
      <c r="AE25" s="74">
        <f t="shared" si="7"/>
        <v>469.249692496925</v>
      </c>
      <c r="AF25" s="75">
        <f t="shared" si="8"/>
        <v>98.4009840098401</v>
      </c>
      <c r="AG25" s="76">
        <f t="shared" si="9"/>
        <v>873.9237392373923</v>
      </c>
      <c r="AH25" s="77">
        <f t="shared" si="10"/>
        <v>306.2730627306273</v>
      </c>
      <c r="AI25" s="78">
        <f t="shared" si="11"/>
        <v>17.33477789815818</v>
      </c>
    </row>
    <row r="26" spans="1:35" s="8" customFormat="1" ht="19.5" customHeight="1">
      <c r="A26" s="82">
        <v>21</v>
      </c>
      <c r="B26" s="83" t="s">
        <v>34</v>
      </c>
      <c r="C26" s="64">
        <v>15587</v>
      </c>
      <c r="D26" s="66">
        <f>G26+J26+M26+P26+S26+V26</f>
        <v>252.29999999999998</v>
      </c>
      <c r="E26" s="51">
        <f>H26+K26+N26+Q26+T26+W26</f>
        <v>215.1</v>
      </c>
      <c r="F26" s="51">
        <f>I26+L26+O26+R26+U26+X26</f>
        <v>37.2</v>
      </c>
      <c r="G26" s="67">
        <f>SUM(H26:I26)</f>
        <v>0</v>
      </c>
      <c r="H26" s="20">
        <v>0</v>
      </c>
      <c r="I26" s="20">
        <v>0</v>
      </c>
      <c r="J26" s="67">
        <f>SUM(K26:L26)</f>
        <v>206</v>
      </c>
      <c r="K26" s="20">
        <v>179</v>
      </c>
      <c r="L26" s="20">
        <v>27</v>
      </c>
      <c r="M26" s="67">
        <f>SUM(N26:O26)</f>
        <v>14.6</v>
      </c>
      <c r="N26" s="20">
        <v>4.4</v>
      </c>
      <c r="O26" s="20">
        <v>10.2</v>
      </c>
      <c r="P26" s="67">
        <f>SUM(Q26:R26)</f>
        <v>31.7</v>
      </c>
      <c r="Q26" s="20">
        <v>31.7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137.8</v>
      </c>
      <c r="Z26" s="89">
        <f t="shared" si="2"/>
        <v>390.1</v>
      </c>
      <c r="AA26" s="70">
        <f t="shared" si="3"/>
        <v>252.29999999999998</v>
      </c>
      <c r="AB26" s="71">
        <f t="shared" si="4"/>
        <v>220.6</v>
      </c>
      <c r="AC26" s="72">
        <f t="shared" si="5"/>
        <v>31.7</v>
      </c>
      <c r="AD26" s="73">
        <f t="shared" si="6"/>
        <v>539.5521909283377</v>
      </c>
      <c r="AE26" s="74">
        <f t="shared" si="7"/>
        <v>471.7606552468938</v>
      </c>
      <c r="AF26" s="75">
        <f t="shared" si="8"/>
        <v>67.79153568144393</v>
      </c>
      <c r="AG26" s="76">
        <f t="shared" si="9"/>
        <v>834.2422103889995</v>
      </c>
      <c r="AH26" s="77">
        <f t="shared" si="10"/>
        <v>294.6900194606617</v>
      </c>
      <c r="AI26" s="78">
        <f t="shared" si="11"/>
        <v>12.56440745144669</v>
      </c>
    </row>
    <row r="27" spans="1:35" s="8" customFormat="1" ht="19.5" customHeight="1">
      <c r="A27" s="93">
        <v>22</v>
      </c>
      <c r="B27" s="83" t="s">
        <v>35</v>
      </c>
      <c r="C27" s="84">
        <v>7398</v>
      </c>
      <c r="D27" s="85">
        <f t="shared" si="12"/>
        <v>145.39999999999998</v>
      </c>
      <c r="E27" s="86">
        <f t="shared" si="12"/>
        <v>133.1</v>
      </c>
      <c r="F27" s="86">
        <f t="shared" si="12"/>
        <v>12.3</v>
      </c>
      <c r="G27" s="87">
        <f t="shared" si="1"/>
        <v>0</v>
      </c>
      <c r="H27" s="88">
        <v>0</v>
      </c>
      <c r="I27" s="88">
        <v>0</v>
      </c>
      <c r="J27" s="87">
        <f t="shared" si="13"/>
        <v>116.6</v>
      </c>
      <c r="K27" s="88">
        <v>108.3</v>
      </c>
      <c r="L27" s="88">
        <v>8.3</v>
      </c>
      <c r="M27" s="87">
        <f t="shared" si="14"/>
        <v>9.4</v>
      </c>
      <c r="N27" s="88">
        <v>8.1</v>
      </c>
      <c r="O27" s="88">
        <v>1.3</v>
      </c>
      <c r="P27" s="87">
        <f t="shared" si="16"/>
        <v>16.7</v>
      </c>
      <c r="Q27" s="88">
        <v>16.7</v>
      </c>
      <c r="R27" s="88">
        <v>0</v>
      </c>
      <c r="S27" s="67">
        <f t="shared" si="17"/>
        <v>0</v>
      </c>
      <c r="T27" s="88">
        <v>0</v>
      </c>
      <c r="U27" s="88">
        <v>0</v>
      </c>
      <c r="V27" s="87">
        <f t="shared" si="15"/>
        <v>2.7</v>
      </c>
      <c r="W27" s="88">
        <v>0</v>
      </c>
      <c r="X27" s="88">
        <v>2.7</v>
      </c>
      <c r="Y27" s="68">
        <v>37.8</v>
      </c>
      <c r="Z27" s="89">
        <f t="shared" si="2"/>
        <v>183.2</v>
      </c>
      <c r="AA27" s="70">
        <f t="shared" si="3"/>
        <v>145.39999999999998</v>
      </c>
      <c r="AB27" s="71">
        <f t="shared" si="4"/>
        <v>128.7</v>
      </c>
      <c r="AC27" s="72">
        <f t="shared" si="5"/>
        <v>16.7</v>
      </c>
      <c r="AD27" s="73">
        <f t="shared" si="6"/>
        <v>655.1320176624312</v>
      </c>
      <c r="AE27" s="74">
        <f t="shared" si="7"/>
        <v>579.8864557988644</v>
      </c>
      <c r="AF27" s="75">
        <f t="shared" si="8"/>
        <v>75.24556186356673</v>
      </c>
      <c r="AG27" s="76">
        <f t="shared" si="9"/>
        <v>825.4483193655943</v>
      </c>
      <c r="AH27" s="77">
        <f t="shared" si="10"/>
        <v>170.31630170316302</v>
      </c>
      <c r="AI27" s="78">
        <f t="shared" si="11"/>
        <v>11.485557083906468</v>
      </c>
    </row>
    <row r="28" spans="1:35" s="65" customFormat="1" ht="19.5" customHeight="1">
      <c r="A28" s="82">
        <v>23</v>
      </c>
      <c r="B28" s="83" t="s">
        <v>36</v>
      </c>
      <c r="C28" s="84">
        <v>5290</v>
      </c>
      <c r="D28" s="85">
        <f t="shared" si="12"/>
        <v>101.2</v>
      </c>
      <c r="E28" s="86">
        <f t="shared" si="12"/>
        <v>95.39999999999999</v>
      </c>
      <c r="F28" s="86">
        <f t="shared" si="12"/>
        <v>5.8</v>
      </c>
      <c r="G28" s="87">
        <f t="shared" si="1"/>
        <v>0</v>
      </c>
      <c r="H28" s="88">
        <v>0</v>
      </c>
      <c r="I28" s="88">
        <v>0</v>
      </c>
      <c r="J28" s="87">
        <f t="shared" si="13"/>
        <v>83.8</v>
      </c>
      <c r="K28" s="88">
        <v>79.6</v>
      </c>
      <c r="L28" s="88">
        <v>4.2</v>
      </c>
      <c r="M28" s="87">
        <f t="shared" si="14"/>
        <v>12.100000000000001</v>
      </c>
      <c r="N28" s="88">
        <v>10.8</v>
      </c>
      <c r="O28" s="88">
        <v>1.3</v>
      </c>
      <c r="P28" s="87">
        <f t="shared" si="16"/>
        <v>5.3</v>
      </c>
      <c r="Q28" s="88">
        <v>5</v>
      </c>
      <c r="R28" s="20">
        <v>0.3</v>
      </c>
      <c r="S28" s="6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101.2</v>
      </c>
      <c r="AA28" s="70">
        <f t="shared" si="3"/>
        <v>101.2</v>
      </c>
      <c r="AB28" s="71">
        <f t="shared" si="4"/>
        <v>95.9</v>
      </c>
      <c r="AC28" s="72">
        <f t="shared" si="5"/>
        <v>5.3</v>
      </c>
      <c r="AD28" s="73">
        <f t="shared" si="6"/>
        <v>637.6811594202899</v>
      </c>
      <c r="AE28" s="74">
        <f t="shared" si="7"/>
        <v>604.2848141146819</v>
      </c>
      <c r="AF28" s="75">
        <f t="shared" si="8"/>
        <v>33.396345305608065</v>
      </c>
      <c r="AG28" s="76">
        <f t="shared" si="9"/>
        <v>637.6811594202899</v>
      </c>
      <c r="AH28" s="77">
        <f t="shared" si="10"/>
        <v>0</v>
      </c>
      <c r="AI28" s="78">
        <f t="shared" si="11"/>
        <v>5.237154150197628</v>
      </c>
    </row>
    <row r="29" spans="1:35" s="65" customFormat="1" ht="19.5" customHeight="1">
      <c r="A29" s="82">
        <v>24</v>
      </c>
      <c r="B29" s="83" t="s">
        <v>37</v>
      </c>
      <c r="C29" s="84">
        <v>11507</v>
      </c>
      <c r="D29" s="85">
        <f>G29+J29+M29+P29+S29+V29</f>
        <v>266.50000000000006</v>
      </c>
      <c r="E29" s="86">
        <f t="shared" si="12"/>
        <v>243.6</v>
      </c>
      <c r="F29" s="86">
        <f t="shared" si="12"/>
        <v>22.9</v>
      </c>
      <c r="G29" s="87">
        <f>SUM(H29:I29)</f>
        <v>0</v>
      </c>
      <c r="H29" s="88">
        <v>0</v>
      </c>
      <c r="I29" s="88">
        <v>0</v>
      </c>
      <c r="J29" s="87">
        <f t="shared" si="13"/>
        <v>182</v>
      </c>
      <c r="K29" s="88">
        <v>165.2</v>
      </c>
      <c r="L29" s="88">
        <v>16.8</v>
      </c>
      <c r="M29" s="87">
        <f t="shared" si="14"/>
        <v>7.4</v>
      </c>
      <c r="N29" s="88">
        <v>3.7</v>
      </c>
      <c r="O29" s="88">
        <v>3.7</v>
      </c>
      <c r="P29" s="87">
        <f>SUM(Q29:R29)</f>
        <v>71.80000000000001</v>
      </c>
      <c r="Q29" s="88">
        <v>69.4</v>
      </c>
      <c r="R29" s="88">
        <v>2.4</v>
      </c>
      <c r="S29" s="87">
        <f>SUM(T29:U29)</f>
        <v>0</v>
      </c>
      <c r="T29" s="88">
        <v>0</v>
      </c>
      <c r="U29" s="88">
        <v>0</v>
      </c>
      <c r="V29" s="87">
        <f t="shared" si="15"/>
        <v>5.3</v>
      </c>
      <c r="W29" s="88">
        <v>5.3</v>
      </c>
      <c r="X29" s="88">
        <v>0</v>
      </c>
      <c r="Y29" s="68">
        <v>92.6</v>
      </c>
      <c r="Z29" s="89">
        <f>D29+Y29</f>
        <v>359.1</v>
      </c>
      <c r="AA29" s="94">
        <f>SUM(AB29:AC29)</f>
        <v>266.5</v>
      </c>
      <c r="AB29" s="87">
        <f>G29+J29+M29+S29+V29</f>
        <v>194.70000000000002</v>
      </c>
      <c r="AC29" s="95">
        <f>P29</f>
        <v>71.80000000000001</v>
      </c>
      <c r="AD29" s="73">
        <f t="shared" si="6"/>
        <v>771.9938588105791</v>
      </c>
      <c r="AE29" s="74">
        <f t="shared" si="7"/>
        <v>564.0045189884419</v>
      </c>
      <c r="AF29" s="75">
        <f t="shared" si="8"/>
        <v>207.98933982213728</v>
      </c>
      <c r="AG29" s="76">
        <f t="shared" si="9"/>
        <v>1040.2363778569566</v>
      </c>
      <c r="AH29" s="77">
        <f t="shared" si="10"/>
        <v>268.24251904637754</v>
      </c>
      <c r="AI29" s="78">
        <f>AC29*100/AA29</f>
        <v>26.941838649155727</v>
      </c>
    </row>
    <row r="30" spans="1:35" s="65" customFormat="1" ht="19.5" customHeight="1">
      <c r="A30" s="82">
        <v>25</v>
      </c>
      <c r="B30" s="83" t="s">
        <v>38</v>
      </c>
      <c r="C30" s="84">
        <v>15155</v>
      </c>
      <c r="D30" s="85">
        <f t="shared" si="12"/>
        <v>326.6</v>
      </c>
      <c r="E30" s="86">
        <f t="shared" si="12"/>
        <v>284.79999999999995</v>
      </c>
      <c r="F30" s="86">
        <f t="shared" si="12"/>
        <v>41.8</v>
      </c>
      <c r="G30" s="87">
        <f t="shared" si="1"/>
        <v>0</v>
      </c>
      <c r="H30" s="88">
        <v>0</v>
      </c>
      <c r="I30" s="88">
        <v>0</v>
      </c>
      <c r="J30" s="87">
        <f t="shared" si="13"/>
        <v>264.5</v>
      </c>
      <c r="K30" s="88">
        <v>252.3</v>
      </c>
      <c r="L30" s="88">
        <v>12.2</v>
      </c>
      <c r="M30" s="87">
        <f t="shared" si="14"/>
        <v>13.6</v>
      </c>
      <c r="N30" s="88">
        <v>9.7</v>
      </c>
      <c r="O30" s="88">
        <v>3.9</v>
      </c>
      <c r="P30" s="87">
        <f t="shared" si="16"/>
        <v>25.5</v>
      </c>
      <c r="Q30" s="88">
        <v>22.4</v>
      </c>
      <c r="R30" s="88">
        <v>3.1</v>
      </c>
      <c r="S30" s="87">
        <f t="shared" si="17"/>
        <v>0</v>
      </c>
      <c r="T30" s="88">
        <v>0</v>
      </c>
      <c r="U30" s="88">
        <v>0</v>
      </c>
      <c r="V30" s="87">
        <f t="shared" si="15"/>
        <v>23</v>
      </c>
      <c r="W30" s="88">
        <v>0.4</v>
      </c>
      <c r="X30" s="88">
        <v>22.6</v>
      </c>
      <c r="Y30" s="68">
        <v>78.1</v>
      </c>
      <c r="Z30" s="89">
        <f t="shared" si="2"/>
        <v>404.70000000000005</v>
      </c>
      <c r="AA30" s="70">
        <f t="shared" si="3"/>
        <v>326.6</v>
      </c>
      <c r="AB30" s="71">
        <f t="shared" si="4"/>
        <v>301.1</v>
      </c>
      <c r="AC30" s="72">
        <f t="shared" si="5"/>
        <v>25.5</v>
      </c>
      <c r="AD30" s="73">
        <f t="shared" si="6"/>
        <v>718.3547784009678</v>
      </c>
      <c r="AE30" s="74">
        <f t="shared" si="7"/>
        <v>662.2676784339602</v>
      </c>
      <c r="AF30" s="75">
        <f t="shared" si="8"/>
        <v>56.08709996700759</v>
      </c>
      <c r="AG30" s="76">
        <f t="shared" si="9"/>
        <v>890.1352688881558</v>
      </c>
      <c r="AH30" s="77">
        <f t="shared" si="10"/>
        <v>171.78049048718793</v>
      </c>
      <c r="AI30" s="78">
        <f t="shared" si="11"/>
        <v>7.807715860379669</v>
      </c>
    </row>
    <row r="31" spans="1:35" s="65" customFormat="1" ht="19.5" customHeight="1">
      <c r="A31" s="82">
        <v>26</v>
      </c>
      <c r="B31" s="83" t="s">
        <v>51</v>
      </c>
      <c r="C31" s="84">
        <v>8942</v>
      </c>
      <c r="D31" s="85">
        <f t="shared" si="12"/>
        <v>178.6</v>
      </c>
      <c r="E31" s="86">
        <f t="shared" si="12"/>
        <v>171.29999999999998</v>
      </c>
      <c r="F31" s="86">
        <f t="shared" si="12"/>
        <v>7.3</v>
      </c>
      <c r="G31" s="87">
        <f t="shared" si="1"/>
        <v>0</v>
      </c>
      <c r="H31" s="88">
        <v>0</v>
      </c>
      <c r="I31" s="88">
        <v>0</v>
      </c>
      <c r="J31" s="87">
        <f t="shared" si="13"/>
        <v>134.5</v>
      </c>
      <c r="K31" s="88">
        <v>132.5</v>
      </c>
      <c r="L31" s="88">
        <v>2</v>
      </c>
      <c r="M31" s="87">
        <f t="shared" si="14"/>
        <v>8.9</v>
      </c>
      <c r="N31" s="88">
        <v>8.1</v>
      </c>
      <c r="O31" s="88">
        <v>0.8</v>
      </c>
      <c r="P31" s="87">
        <f t="shared" si="16"/>
        <v>25.6</v>
      </c>
      <c r="Q31" s="88">
        <v>25</v>
      </c>
      <c r="R31" s="88">
        <v>0.6</v>
      </c>
      <c r="S31" s="87">
        <f t="shared" si="17"/>
        <v>0</v>
      </c>
      <c r="T31" s="88">
        <v>0</v>
      </c>
      <c r="U31" s="88">
        <v>0</v>
      </c>
      <c r="V31" s="87">
        <f t="shared" si="15"/>
        <v>9.6</v>
      </c>
      <c r="W31" s="88">
        <v>5.7</v>
      </c>
      <c r="X31" s="88">
        <v>3.9</v>
      </c>
      <c r="Y31" s="68">
        <v>54.8</v>
      </c>
      <c r="Z31" s="89">
        <f t="shared" si="2"/>
        <v>233.39999999999998</v>
      </c>
      <c r="AA31" s="96">
        <f t="shared" si="3"/>
        <v>178.6</v>
      </c>
      <c r="AB31" s="71">
        <f t="shared" si="4"/>
        <v>153</v>
      </c>
      <c r="AC31" s="72">
        <f t="shared" si="5"/>
        <v>25.6</v>
      </c>
      <c r="AD31" s="73">
        <f t="shared" si="6"/>
        <v>665.772012226944</v>
      </c>
      <c r="AE31" s="74">
        <f t="shared" si="7"/>
        <v>570.342205323194</v>
      </c>
      <c r="AF31" s="75">
        <f t="shared" si="8"/>
        <v>95.4298069037501</v>
      </c>
      <c r="AG31" s="76">
        <f t="shared" si="9"/>
        <v>870.0514426302839</v>
      </c>
      <c r="AH31" s="77">
        <f t="shared" si="10"/>
        <v>204.27943040334003</v>
      </c>
      <c r="AI31" s="78">
        <f t="shared" si="11"/>
        <v>14.33370660694289</v>
      </c>
    </row>
    <row r="32" spans="1:35" s="65" customFormat="1" ht="19.5" customHeight="1">
      <c r="A32" s="82">
        <v>27</v>
      </c>
      <c r="B32" s="83" t="s">
        <v>39</v>
      </c>
      <c r="C32" s="84">
        <v>3232</v>
      </c>
      <c r="D32" s="85">
        <f t="shared" si="12"/>
        <v>64.4</v>
      </c>
      <c r="E32" s="86">
        <f t="shared" si="12"/>
        <v>61</v>
      </c>
      <c r="F32" s="86">
        <f t="shared" si="12"/>
        <v>3.4000000000000004</v>
      </c>
      <c r="G32" s="87">
        <f>SUM(H32:I32)</f>
        <v>0</v>
      </c>
      <c r="H32" s="88">
        <v>0</v>
      </c>
      <c r="I32" s="88">
        <v>0</v>
      </c>
      <c r="J32" s="87">
        <f t="shared" si="13"/>
        <v>49.6</v>
      </c>
      <c r="K32" s="88">
        <v>49</v>
      </c>
      <c r="L32" s="88">
        <v>0.6</v>
      </c>
      <c r="M32" s="87">
        <f t="shared" si="14"/>
        <v>3.4</v>
      </c>
      <c r="N32" s="88">
        <v>2.8</v>
      </c>
      <c r="O32" s="88">
        <v>0.6</v>
      </c>
      <c r="P32" s="87">
        <f>SUM(Q32:R32)</f>
        <v>9.1</v>
      </c>
      <c r="Q32" s="88">
        <v>8.7</v>
      </c>
      <c r="R32" s="88">
        <v>0.4</v>
      </c>
      <c r="S32" s="87">
        <f>SUM(T32:U32)</f>
        <v>0</v>
      </c>
      <c r="T32" s="88">
        <v>0</v>
      </c>
      <c r="U32" s="88">
        <v>0</v>
      </c>
      <c r="V32" s="87">
        <f t="shared" si="15"/>
        <v>2.3</v>
      </c>
      <c r="W32" s="88">
        <v>0.5</v>
      </c>
      <c r="X32" s="88">
        <v>1.8</v>
      </c>
      <c r="Y32" s="68">
        <v>16.6</v>
      </c>
      <c r="Z32" s="89">
        <f>D32+Y32</f>
        <v>81</v>
      </c>
      <c r="AA32" s="70">
        <f>SUM(AB32:AC32)</f>
        <v>64.39999999999999</v>
      </c>
      <c r="AB32" s="71">
        <f>G32+J32+M32+S32+V32</f>
        <v>55.3</v>
      </c>
      <c r="AC32" s="72">
        <f>P32</f>
        <v>9.1</v>
      </c>
      <c r="AD32" s="73">
        <f t="shared" si="6"/>
        <v>664.191419141914</v>
      </c>
      <c r="AE32" s="74">
        <f t="shared" si="7"/>
        <v>570.3382838283827</v>
      </c>
      <c r="AF32" s="75">
        <f t="shared" si="8"/>
        <v>93.85313531353134</v>
      </c>
      <c r="AG32" s="76">
        <f t="shared" si="9"/>
        <v>835.3960396039605</v>
      </c>
      <c r="AH32" s="77">
        <f t="shared" si="10"/>
        <v>171.20462046204622</v>
      </c>
      <c r="AI32" s="78">
        <f>AC32*100/AA32</f>
        <v>14.130434782608697</v>
      </c>
    </row>
    <row r="33" spans="1:35" s="8" customFormat="1" ht="19.5" customHeight="1">
      <c r="A33" s="93">
        <v>28</v>
      </c>
      <c r="B33" s="83" t="s">
        <v>52</v>
      </c>
      <c r="C33" s="84">
        <v>2593</v>
      </c>
      <c r="D33" s="85">
        <f t="shared" si="12"/>
        <v>66.2</v>
      </c>
      <c r="E33" s="86">
        <f t="shared" si="12"/>
        <v>58.4</v>
      </c>
      <c r="F33" s="86">
        <f t="shared" si="12"/>
        <v>7.800000000000001</v>
      </c>
      <c r="G33" s="87">
        <f t="shared" si="1"/>
        <v>0</v>
      </c>
      <c r="H33" s="88">
        <v>0</v>
      </c>
      <c r="I33" s="88">
        <v>0</v>
      </c>
      <c r="J33" s="87">
        <f t="shared" si="13"/>
        <v>52.400000000000006</v>
      </c>
      <c r="K33" s="88">
        <v>48.2</v>
      </c>
      <c r="L33" s="88">
        <v>4.2</v>
      </c>
      <c r="M33" s="87">
        <f t="shared" si="14"/>
        <v>5</v>
      </c>
      <c r="N33" s="88">
        <v>2.9</v>
      </c>
      <c r="O33" s="88">
        <v>2.1</v>
      </c>
      <c r="P33" s="87">
        <f t="shared" si="16"/>
        <v>8.8</v>
      </c>
      <c r="Q33" s="88">
        <v>7.3</v>
      </c>
      <c r="R33" s="90">
        <v>1.5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14</v>
      </c>
      <c r="Z33" s="89">
        <f>D33+Y33</f>
        <v>80.2</v>
      </c>
      <c r="AA33" s="70">
        <f>SUM(AB33:AC33)</f>
        <v>66.2</v>
      </c>
      <c r="AB33" s="71">
        <f t="shared" si="4"/>
        <v>57.400000000000006</v>
      </c>
      <c r="AC33" s="72">
        <f t="shared" si="5"/>
        <v>8.8</v>
      </c>
      <c r="AD33" s="73">
        <f t="shared" si="6"/>
        <v>851.0091271371642</v>
      </c>
      <c r="AE33" s="74">
        <f t="shared" si="7"/>
        <v>737.8840467926469</v>
      </c>
      <c r="AF33" s="75">
        <f t="shared" si="8"/>
        <v>113.12508034451729</v>
      </c>
      <c r="AG33" s="76">
        <f t="shared" si="9"/>
        <v>1030.9808458670782</v>
      </c>
      <c r="AH33" s="77">
        <f t="shared" si="10"/>
        <v>179.97171872991387</v>
      </c>
      <c r="AI33" s="78">
        <f t="shared" si="11"/>
        <v>13.293051359516618</v>
      </c>
    </row>
    <row r="34" spans="1:35" s="8" customFormat="1" ht="19.5" customHeight="1">
      <c r="A34" s="82">
        <v>29</v>
      </c>
      <c r="B34" s="83" t="s">
        <v>40</v>
      </c>
      <c r="C34" s="84">
        <v>8873</v>
      </c>
      <c r="D34" s="85">
        <f t="shared" si="12"/>
        <v>139.2</v>
      </c>
      <c r="E34" s="86">
        <f t="shared" si="12"/>
        <v>134.89999999999998</v>
      </c>
      <c r="F34" s="86">
        <f t="shared" si="12"/>
        <v>4.300000000000001</v>
      </c>
      <c r="G34" s="87">
        <f t="shared" si="1"/>
        <v>0</v>
      </c>
      <c r="H34" s="88">
        <v>0</v>
      </c>
      <c r="I34" s="88">
        <v>0</v>
      </c>
      <c r="J34" s="87">
        <f t="shared" si="13"/>
        <v>106</v>
      </c>
      <c r="K34" s="88">
        <v>104.3</v>
      </c>
      <c r="L34" s="88">
        <v>1.7</v>
      </c>
      <c r="M34" s="87">
        <f t="shared" si="14"/>
        <v>7.1</v>
      </c>
      <c r="N34" s="88">
        <v>6.6</v>
      </c>
      <c r="O34" s="88">
        <v>0.5</v>
      </c>
      <c r="P34" s="87">
        <f t="shared" si="16"/>
        <v>24.2</v>
      </c>
      <c r="Q34" s="88">
        <v>24</v>
      </c>
      <c r="R34" s="88">
        <v>0.2</v>
      </c>
      <c r="S34" s="87">
        <f t="shared" si="17"/>
        <v>0</v>
      </c>
      <c r="T34" s="88">
        <v>0</v>
      </c>
      <c r="U34" s="88">
        <v>0</v>
      </c>
      <c r="V34" s="87">
        <f t="shared" si="15"/>
        <v>1.9</v>
      </c>
      <c r="W34" s="88">
        <v>0</v>
      </c>
      <c r="X34" s="88">
        <v>1.9</v>
      </c>
      <c r="Y34" s="68">
        <v>30.2</v>
      </c>
      <c r="Z34" s="89">
        <f t="shared" si="2"/>
        <v>169.39999999999998</v>
      </c>
      <c r="AA34" s="70">
        <f>SUM(AB34:AC34)</f>
        <v>139.2</v>
      </c>
      <c r="AB34" s="71">
        <f t="shared" si="4"/>
        <v>115</v>
      </c>
      <c r="AC34" s="72">
        <f t="shared" si="5"/>
        <v>24.2</v>
      </c>
      <c r="AD34" s="73">
        <f t="shared" si="6"/>
        <v>522.9347458582215</v>
      </c>
      <c r="AE34" s="74">
        <f t="shared" si="7"/>
        <v>432.0222397535595</v>
      </c>
      <c r="AF34" s="75">
        <f t="shared" si="8"/>
        <v>90.91250610466209</v>
      </c>
      <c r="AG34" s="76">
        <f t="shared" si="9"/>
        <v>636.3875427326345</v>
      </c>
      <c r="AH34" s="77">
        <f t="shared" si="10"/>
        <v>113.45279687441301</v>
      </c>
      <c r="AI34" s="78">
        <f t="shared" si="11"/>
        <v>17.385057471264368</v>
      </c>
    </row>
    <row r="35" spans="1:35" s="65" customFormat="1" ht="19.5" customHeight="1">
      <c r="A35" s="82">
        <v>30</v>
      </c>
      <c r="B35" s="83" t="s">
        <v>41</v>
      </c>
      <c r="C35" s="84">
        <v>4186</v>
      </c>
      <c r="D35" s="85">
        <f>G35+J35+M35+P35+S35+V35</f>
        <v>83.89999999999999</v>
      </c>
      <c r="E35" s="86">
        <f t="shared" si="12"/>
        <v>76.2</v>
      </c>
      <c r="F35" s="86">
        <f t="shared" si="12"/>
        <v>7.7</v>
      </c>
      <c r="G35" s="87">
        <f>SUM(H35:I35)</f>
        <v>0</v>
      </c>
      <c r="H35" s="88">
        <v>0</v>
      </c>
      <c r="I35" s="88">
        <v>0</v>
      </c>
      <c r="J35" s="87">
        <f t="shared" si="13"/>
        <v>67.6</v>
      </c>
      <c r="K35" s="88">
        <v>62.1</v>
      </c>
      <c r="L35" s="88">
        <v>5.5</v>
      </c>
      <c r="M35" s="87">
        <f t="shared" si="14"/>
        <v>4.1</v>
      </c>
      <c r="N35" s="88">
        <v>2.9</v>
      </c>
      <c r="O35" s="88">
        <v>1.2</v>
      </c>
      <c r="P35" s="87">
        <f>SUM(Q35:R35)</f>
        <v>12.2</v>
      </c>
      <c r="Q35" s="88">
        <v>11.2</v>
      </c>
      <c r="R35" s="88">
        <v>1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33.1</v>
      </c>
      <c r="Z35" s="89">
        <f>D35+Y35</f>
        <v>117</v>
      </c>
      <c r="AA35" s="70">
        <f t="shared" si="3"/>
        <v>83.89999999999999</v>
      </c>
      <c r="AB35" s="71">
        <f>G35+J35+M35+S35+V35</f>
        <v>71.69999999999999</v>
      </c>
      <c r="AC35" s="72">
        <f>P35</f>
        <v>12.2</v>
      </c>
      <c r="AD35" s="73">
        <f t="shared" si="6"/>
        <v>668.1000159261029</v>
      </c>
      <c r="AE35" s="74">
        <f t="shared" si="7"/>
        <v>570.9507883420926</v>
      </c>
      <c r="AF35" s="75">
        <f t="shared" si="8"/>
        <v>97.14922758401019</v>
      </c>
      <c r="AG35" s="76">
        <f t="shared" si="9"/>
        <v>931.6770186335403</v>
      </c>
      <c r="AH35" s="77">
        <f t="shared" si="10"/>
        <v>263.5770027074375</v>
      </c>
      <c r="AI35" s="78">
        <f>AC35*100/AA35</f>
        <v>14.541120381406438</v>
      </c>
    </row>
    <row r="36" spans="1:36" s="8" customFormat="1" ht="19.5" customHeight="1">
      <c r="A36" s="82">
        <v>31</v>
      </c>
      <c r="B36" s="83" t="s">
        <v>60</v>
      </c>
      <c r="C36" s="84">
        <v>5648</v>
      </c>
      <c r="D36" s="85">
        <f t="shared" si="12"/>
        <v>96.2</v>
      </c>
      <c r="E36" s="86">
        <f t="shared" si="12"/>
        <v>94.8</v>
      </c>
      <c r="F36" s="86">
        <f t="shared" si="12"/>
        <v>1.4</v>
      </c>
      <c r="G36" s="87">
        <f t="shared" si="1"/>
        <v>0</v>
      </c>
      <c r="H36" s="88">
        <v>0</v>
      </c>
      <c r="I36" s="88">
        <v>0</v>
      </c>
      <c r="J36" s="87">
        <f t="shared" si="13"/>
        <v>71.60000000000001</v>
      </c>
      <c r="K36" s="90">
        <v>70.2</v>
      </c>
      <c r="L36" s="90">
        <v>1.4</v>
      </c>
      <c r="M36" s="87">
        <f t="shared" si="14"/>
        <v>3.3</v>
      </c>
      <c r="N36" s="88">
        <v>3.3</v>
      </c>
      <c r="O36" s="88">
        <v>0</v>
      </c>
      <c r="P36" s="87">
        <f t="shared" si="16"/>
        <v>10.3</v>
      </c>
      <c r="Q36" s="88">
        <v>10.3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11</v>
      </c>
      <c r="W36" s="88">
        <v>11</v>
      </c>
      <c r="X36" s="88">
        <v>0</v>
      </c>
      <c r="Y36" s="68">
        <v>16.8</v>
      </c>
      <c r="Z36" s="89">
        <f t="shared" si="2"/>
        <v>113</v>
      </c>
      <c r="AA36" s="70">
        <f t="shared" si="3"/>
        <v>96.2</v>
      </c>
      <c r="AB36" s="71">
        <f t="shared" si="4"/>
        <v>85.9</v>
      </c>
      <c r="AC36" s="72">
        <f t="shared" si="5"/>
        <v>10.3</v>
      </c>
      <c r="AD36" s="73">
        <f t="shared" si="6"/>
        <v>567.752596789424</v>
      </c>
      <c r="AE36" s="74">
        <f t="shared" si="7"/>
        <v>506.9641170915959</v>
      </c>
      <c r="AF36" s="75">
        <f t="shared" si="8"/>
        <v>60.78847969782814</v>
      </c>
      <c r="AG36" s="76">
        <f t="shared" si="9"/>
        <v>666.9027384324835</v>
      </c>
      <c r="AH36" s="77">
        <f t="shared" si="10"/>
        <v>99.1501416430595</v>
      </c>
      <c r="AI36" s="78">
        <f t="shared" si="11"/>
        <v>10.706860706860706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16174</v>
      </c>
      <c r="D37" s="85">
        <f t="shared" si="12"/>
        <v>344.3</v>
      </c>
      <c r="E37" s="86">
        <f t="shared" si="12"/>
        <v>282</v>
      </c>
      <c r="F37" s="86">
        <f t="shared" si="12"/>
        <v>62.3</v>
      </c>
      <c r="G37" s="87">
        <f t="shared" si="1"/>
        <v>0</v>
      </c>
      <c r="H37" s="88">
        <v>0</v>
      </c>
      <c r="I37" s="88">
        <v>0</v>
      </c>
      <c r="J37" s="87">
        <f t="shared" si="13"/>
        <v>277.5</v>
      </c>
      <c r="K37" s="88">
        <v>233.7</v>
      </c>
      <c r="L37" s="88">
        <v>43.8</v>
      </c>
      <c r="M37" s="87">
        <f t="shared" si="14"/>
        <v>29.3</v>
      </c>
      <c r="N37" s="88">
        <v>14.3</v>
      </c>
      <c r="O37" s="88">
        <v>15</v>
      </c>
      <c r="P37" s="87">
        <f t="shared" si="16"/>
        <v>37.5</v>
      </c>
      <c r="Q37" s="88">
        <v>34</v>
      </c>
      <c r="R37" s="88">
        <v>3.5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61.1</v>
      </c>
      <c r="Z37" s="89">
        <f t="shared" si="2"/>
        <v>405.40000000000003</v>
      </c>
      <c r="AA37" s="70">
        <f t="shared" si="3"/>
        <v>344.3</v>
      </c>
      <c r="AB37" s="71">
        <f t="shared" si="4"/>
        <v>306.8</v>
      </c>
      <c r="AC37" s="72">
        <f t="shared" si="5"/>
        <v>37.5</v>
      </c>
      <c r="AD37" s="73">
        <f t="shared" si="6"/>
        <v>709.5750381270352</v>
      </c>
      <c r="AE37" s="74">
        <f t="shared" si="7"/>
        <v>632.2905073987057</v>
      </c>
      <c r="AF37" s="75">
        <f t="shared" si="8"/>
        <v>77.28453072832943</v>
      </c>
      <c r="AG37" s="76">
        <f t="shared" si="9"/>
        <v>835.4973001937267</v>
      </c>
      <c r="AH37" s="77">
        <f t="shared" si="10"/>
        <v>125.92226206669142</v>
      </c>
      <c r="AI37" s="78">
        <f t="shared" si="11"/>
        <v>10.891664246296834</v>
      </c>
    </row>
    <row r="38" spans="1:35" s="8" customFormat="1" ht="19.5" customHeight="1" thickBot="1">
      <c r="A38" s="98">
        <v>33</v>
      </c>
      <c r="B38" s="99" t="s">
        <v>43</v>
      </c>
      <c r="C38" s="100">
        <v>12012</v>
      </c>
      <c r="D38" s="101">
        <f t="shared" si="12"/>
        <v>225.7</v>
      </c>
      <c r="E38" s="102">
        <f t="shared" si="12"/>
        <v>218.29999999999998</v>
      </c>
      <c r="F38" s="102">
        <f t="shared" si="12"/>
        <v>7.4</v>
      </c>
      <c r="G38" s="103">
        <f t="shared" si="1"/>
        <v>0</v>
      </c>
      <c r="H38" s="104">
        <v>0</v>
      </c>
      <c r="I38" s="104">
        <v>0</v>
      </c>
      <c r="J38" s="103">
        <f t="shared" si="13"/>
        <v>141.7</v>
      </c>
      <c r="K38" s="104">
        <v>139.2</v>
      </c>
      <c r="L38" s="104">
        <v>2.5</v>
      </c>
      <c r="M38" s="103">
        <f t="shared" si="14"/>
        <v>8.2</v>
      </c>
      <c r="N38" s="104">
        <v>7.2</v>
      </c>
      <c r="O38" s="104">
        <v>1</v>
      </c>
      <c r="P38" s="103">
        <f t="shared" si="16"/>
        <v>56</v>
      </c>
      <c r="Q38" s="104">
        <v>55.8</v>
      </c>
      <c r="R38" s="104">
        <v>0.2</v>
      </c>
      <c r="S38" s="103">
        <f t="shared" si="17"/>
        <v>0</v>
      </c>
      <c r="T38" s="104">
        <v>0</v>
      </c>
      <c r="U38" s="104">
        <v>0</v>
      </c>
      <c r="V38" s="103">
        <f t="shared" si="15"/>
        <v>19.8</v>
      </c>
      <c r="W38" s="104">
        <v>16.1</v>
      </c>
      <c r="X38" s="104">
        <v>3.7</v>
      </c>
      <c r="Y38" s="105">
        <v>45.1</v>
      </c>
      <c r="Z38" s="106">
        <f t="shared" si="2"/>
        <v>270.8</v>
      </c>
      <c r="AA38" s="107">
        <f t="shared" si="3"/>
        <v>225.7</v>
      </c>
      <c r="AB38" s="108">
        <f t="shared" si="4"/>
        <v>169.7</v>
      </c>
      <c r="AC38" s="109">
        <f t="shared" si="5"/>
        <v>56</v>
      </c>
      <c r="AD38" s="110">
        <f t="shared" si="6"/>
        <v>626.3181263181264</v>
      </c>
      <c r="AE38" s="111">
        <f t="shared" si="7"/>
        <v>470.9179709179709</v>
      </c>
      <c r="AF38" s="112">
        <f t="shared" si="8"/>
        <v>155.4001554001554</v>
      </c>
      <c r="AG38" s="113">
        <f t="shared" si="9"/>
        <v>751.4707514707515</v>
      </c>
      <c r="AH38" s="114">
        <f t="shared" si="10"/>
        <v>125.15262515262515</v>
      </c>
      <c r="AI38" s="117">
        <f t="shared" si="11"/>
        <v>24.811696942844485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D1">
      <selection activeCell="O30" sqref="O30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65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1225370</v>
      </c>
      <c r="D5" s="35">
        <f>SUM(E5:F5)</f>
        <v>23776.800000000007</v>
      </c>
      <c r="E5" s="36">
        <f>SUM(E6:E38)</f>
        <v>21873.900000000005</v>
      </c>
      <c r="F5" s="36">
        <f>SUM(F6:F38)</f>
        <v>1902.9000000000003</v>
      </c>
      <c r="G5" s="37">
        <f>SUM(H5:I5)</f>
        <v>517</v>
      </c>
      <c r="H5" s="37">
        <f aca="true" t="shared" si="0" ref="H5:AC5">SUM(H6:H38)</f>
        <v>517</v>
      </c>
      <c r="I5" s="37">
        <f t="shared" si="0"/>
        <v>0</v>
      </c>
      <c r="J5" s="37">
        <f>SUM(K5:L5)</f>
        <v>18350.1</v>
      </c>
      <c r="K5" s="37">
        <f t="shared" si="0"/>
        <v>17158.8</v>
      </c>
      <c r="L5" s="37">
        <f t="shared" si="0"/>
        <v>1191.3</v>
      </c>
      <c r="M5" s="37">
        <f>SUM(N5:O5)</f>
        <v>1100.3</v>
      </c>
      <c r="N5" s="37">
        <f t="shared" si="0"/>
        <v>857</v>
      </c>
      <c r="O5" s="37">
        <f t="shared" si="0"/>
        <v>243.29999999999993</v>
      </c>
      <c r="P5" s="37">
        <f>SUM(Q5:R5)</f>
        <v>3119.5</v>
      </c>
      <c r="Q5" s="37">
        <f t="shared" si="0"/>
        <v>3013.7</v>
      </c>
      <c r="R5" s="37">
        <f t="shared" si="0"/>
        <v>105.8</v>
      </c>
      <c r="S5" s="37">
        <f>SUM(T5:U5)</f>
        <v>1.3</v>
      </c>
      <c r="T5" s="37">
        <f t="shared" si="0"/>
        <v>1.2</v>
      </c>
      <c r="U5" s="37">
        <f t="shared" si="0"/>
        <v>0.1</v>
      </c>
      <c r="V5" s="37">
        <f>SUM(W5:X5)</f>
        <v>688.5999999999999</v>
      </c>
      <c r="W5" s="37">
        <f t="shared" si="0"/>
        <v>326.2</v>
      </c>
      <c r="X5" s="37">
        <f t="shared" si="0"/>
        <v>362.3999999999999</v>
      </c>
      <c r="Y5" s="38">
        <f t="shared" si="0"/>
        <v>11077.1</v>
      </c>
      <c r="Z5" s="39">
        <f t="shared" si="0"/>
        <v>34853.9</v>
      </c>
      <c r="AA5" s="40">
        <f t="shared" si="0"/>
        <v>23776.8</v>
      </c>
      <c r="AB5" s="41">
        <f t="shared" si="0"/>
        <v>20657.3</v>
      </c>
      <c r="AC5" s="42">
        <f t="shared" si="0"/>
        <v>3119.5000000000005</v>
      </c>
      <c r="AD5" s="43">
        <f>AA5/C5/31*1000000</f>
        <v>625.9281265145195</v>
      </c>
      <c r="AE5" s="44">
        <f>AB5/C5/31*1000000</f>
        <v>543.8067817304424</v>
      </c>
      <c r="AF5" s="45">
        <f>AC5/C5/31*1000000</f>
        <v>82.12134478407708</v>
      </c>
      <c r="AG5" s="46">
        <f>Z5/C5/31*1000000</f>
        <v>917.5345853405173</v>
      </c>
      <c r="AH5" s="47">
        <f>Y5/C5/31*1000000</f>
        <v>291.6064588259978</v>
      </c>
      <c r="AI5" s="48">
        <f>AC5*100/AA5</f>
        <v>13.119932034588341</v>
      </c>
    </row>
    <row r="6" spans="1:35" s="8" customFormat="1" ht="19.5" customHeight="1" thickTop="1">
      <c r="A6" s="14">
        <v>1</v>
      </c>
      <c r="B6" s="15" t="s">
        <v>19</v>
      </c>
      <c r="C6" s="49">
        <v>287355</v>
      </c>
      <c r="D6" s="50">
        <f>G6+J6+M6+P6+S6+V6</f>
        <v>5591.1</v>
      </c>
      <c r="E6" s="51">
        <f>H6+K6+N6+Q6+T6+W6</f>
        <v>5491.499999999999</v>
      </c>
      <c r="F6" s="51">
        <f>I6+L6+O6+R6+U6+X6</f>
        <v>99.6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4316.1</v>
      </c>
      <c r="K6" s="16">
        <v>4251.5</v>
      </c>
      <c r="L6" s="16">
        <v>64.6</v>
      </c>
      <c r="M6" s="52">
        <f>SUM(N6:O6)</f>
        <v>306.5</v>
      </c>
      <c r="N6" s="16">
        <v>303.4</v>
      </c>
      <c r="O6" s="16">
        <v>3.1</v>
      </c>
      <c r="P6" s="52">
        <f>SUM(Q6:R6)</f>
        <v>850</v>
      </c>
      <c r="Q6" s="16">
        <v>847.2</v>
      </c>
      <c r="R6" s="16">
        <v>2.8</v>
      </c>
      <c r="S6" s="52">
        <f>SUM(T6:U6)</f>
        <v>0</v>
      </c>
      <c r="T6" s="16">
        <v>0</v>
      </c>
      <c r="U6" s="16">
        <v>0</v>
      </c>
      <c r="V6" s="52">
        <f>SUM(W6:X6)</f>
        <v>118.5</v>
      </c>
      <c r="W6" s="16">
        <v>89.4</v>
      </c>
      <c r="X6" s="16">
        <v>29.1</v>
      </c>
      <c r="Y6" s="53">
        <v>3494.8</v>
      </c>
      <c r="Z6" s="54">
        <f aca="true" t="shared" si="2" ref="Z6:Z38">D6+Y6</f>
        <v>9085.900000000001</v>
      </c>
      <c r="AA6" s="55">
        <f aca="true" t="shared" si="3" ref="AA6:AA38">SUM(AB6:AC6)</f>
        <v>5591.1</v>
      </c>
      <c r="AB6" s="56">
        <f aca="true" t="shared" si="4" ref="AB6:AB38">G6+J6+M6+S6+V6</f>
        <v>4741.1</v>
      </c>
      <c r="AC6" s="57">
        <f aca="true" t="shared" si="5" ref="AC6:AC38">P6</f>
        <v>850</v>
      </c>
      <c r="AD6" s="58">
        <f aca="true" t="shared" si="6" ref="AD6:AD38">AA6/C6/31*1000000</f>
        <v>627.6489517013069</v>
      </c>
      <c r="AE6" s="59">
        <f aca="true" t="shared" si="7" ref="AE6:AE38">AB6/C6/31*1000000</f>
        <v>532.2291579315458</v>
      </c>
      <c r="AF6" s="60">
        <f aca="true" t="shared" si="8" ref="AF6:AF38">AC6/C6/31*1000000</f>
        <v>95.41979376976103</v>
      </c>
      <c r="AG6" s="61">
        <f aca="true" t="shared" si="9" ref="AG6:AG38">Z6/C6/31*1000000</f>
        <v>1019.9702402502021</v>
      </c>
      <c r="AH6" s="62">
        <f aca="true" t="shared" si="10" ref="AH6:AH38">Y6/C6/31*1000000</f>
        <v>392.3212885488951</v>
      </c>
      <c r="AI6" s="63">
        <f aca="true" t="shared" si="11" ref="AI6:AI38">AC6*100/AA6</f>
        <v>15.202732914811039</v>
      </c>
    </row>
    <row r="7" spans="1:35" s="65" customFormat="1" ht="19.5" customHeight="1">
      <c r="A7" s="13">
        <v>2</v>
      </c>
      <c r="B7" s="17" t="s">
        <v>20</v>
      </c>
      <c r="C7" s="64">
        <v>50875</v>
      </c>
      <c r="D7" s="50">
        <f aca="true" t="shared" si="12" ref="D7:F38">G7+J7+M7+P7+S7+V7</f>
        <v>1183.9</v>
      </c>
      <c r="E7" s="51">
        <f t="shared" si="12"/>
        <v>961.3</v>
      </c>
      <c r="F7" s="51">
        <f t="shared" si="12"/>
        <v>222.6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915.3000000000001</v>
      </c>
      <c r="K7" s="16">
        <v>819.6</v>
      </c>
      <c r="L7" s="16">
        <v>95.7</v>
      </c>
      <c r="M7" s="52">
        <f aca="true" t="shared" si="14" ref="M7:M38">SUM(N7:O7)</f>
        <v>45.8</v>
      </c>
      <c r="N7" s="16">
        <v>25.1</v>
      </c>
      <c r="O7" s="16">
        <v>20.7</v>
      </c>
      <c r="P7" s="52">
        <f>SUM(Q7:R7)</f>
        <v>140.9</v>
      </c>
      <c r="Q7" s="16">
        <v>103.8</v>
      </c>
      <c r="R7" s="16">
        <v>37.1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81.89999999999999</v>
      </c>
      <c r="W7" s="16">
        <v>12.8</v>
      </c>
      <c r="X7" s="16">
        <v>69.1</v>
      </c>
      <c r="Y7" s="53">
        <v>533.3</v>
      </c>
      <c r="Z7" s="54">
        <f>D7+Y7</f>
        <v>1717.2</v>
      </c>
      <c r="AA7" s="55">
        <f>SUM(AB7:AC7)</f>
        <v>1183.9</v>
      </c>
      <c r="AB7" s="56">
        <f>G7+J7+M7+S7+V7</f>
        <v>1043</v>
      </c>
      <c r="AC7" s="57">
        <f>P7</f>
        <v>140.9</v>
      </c>
      <c r="AD7" s="58">
        <f t="shared" si="6"/>
        <v>750.6697313148927</v>
      </c>
      <c r="AE7" s="59">
        <f t="shared" si="7"/>
        <v>661.3299516525324</v>
      </c>
      <c r="AF7" s="60">
        <f t="shared" si="8"/>
        <v>89.33977966236031</v>
      </c>
      <c r="AG7" s="61">
        <f t="shared" si="9"/>
        <v>1088.8166759134501</v>
      </c>
      <c r="AH7" s="62">
        <f t="shared" si="10"/>
        <v>338.1469445985575</v>
      </c>
      <c r="AI7" s="63">
        <f>AC7*100/AA7</f>
        <v>11.90134301883605</v>
      </c>
    </row>
    <row r="8" spans="1:35" s="65" customFormat="1" ht="19.5" customHeight="1">
      <c r="A8" s="13">
        <v>3</v>
      </c>
      <c r="B8" s="18" t="s">
        <v>21</v>
      </c>
      <c r="C8" s="64">
        <v>35326</v>
      </c>
      <c r="D8" s="50">
        <f t="shared" si="12"/>
        <v>764.9000000000001</v>
      </c>
      <c r="E8" s="51">
        <f t="shared" si="12"/>
        <v>648.8000000000001</v>
      </c>
      <c r="F8" s="51">
        <f t="shared" si="12"/>
        <v>116.10000000000001</v>
      </c>
      <c r="G8" s="52">
        <f>SUM(H8:I8)</f>
        <v>0</v>
      </c>
      <c r="H8" s="16">
        <v>0</v>
      </c>
      <c r="I8" s="16">
        <v>0</v>
      </c>
      <c r="J8" s="52">
        <f t="shared" si="13"/>
        <v>663.1</v>
      </c>
      <c r="K8" s="16">
        <v>577.2</v>
      </c>
      <c r="L8" s="16">
        <v>85.9</v>
      </c>
      <c r="M8" s="52">
        <f t="shared" si="14"/>
        <v>69.7</v>
      </c>
      <c r="N8" s="16">
        <v>45.2</v>
      </c>
      <c r="O8" s="16">
        <v>24.5</v>
      </c>
      <c r="P8" s="52">
        <f>SUM(Q8:R8)</f>
        <v>32.1</v>
      </c>
      <c r="Q8" s="16">
        <v>26.4</v>
      </c>
      <c r="R8" s="16">
        <v>5.7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79.1</v>
      </c>
      <c r="Z8" s="54">
        <f>D8+Y8</f>
        <v>844.0000000000001</v>
      </c>
      <c r="AA8" s="55">
        <f>SUM(AB8:AC8)</f>
        <v>764.9000000000001</v>
      </c>
      <c r="AB8" s="56">
        <f>G8+J8+M8+S8+V8</f>
        <v>732.8000000000001</v>
      </c>
      <c r="AC8" s="57">
        <f>P8</f>
        <v>32.1</v>
      </c>
      <c r="AD8" s="58">
        <f t="shared" si="6"/>
        <v>698.4711982219073</v>
      </c>
      <c r="AE8" s="59">
        <f t="shared" si="7"/>
        <v>669.1589672597904</v>
      </c>
      <c r="AF8" s="60">
        <f t="shared" si="8"/>
        <v>29.31223096211691</v>
      </c>
      <c r="AG8" s="61">
        <f t="shared" si="9"/>
        <v>770.7016489727936</v>
      </c>
      <c r="AH8" s="62">
        <f t="shared" si="10"/>
        <v>72.2304507508862</v>
      </c>
      <c r="AI8" s="63">
        <f>AC8*100/AA8</f>
        <v>4.196627010066675</v>
      </c>
    </row>
    <row r="9" spans="1:35" s="8" customFormat="1" ht="19.5" customHeight="1">
      <c r="A9" s="19">
        <v>4</v>
      </c>
      <c r="B9" s="18" t="s">
        <v>22</v>
      </c>
      <c r="C9" s="64">
        <v>94676</v>
      </c>
      <c r="D9" s="66">
        <f t="shared" si="12"/>
        <v>1570.3</v>
      </c>
      <c r="E9" s="51">
        <f t="shared" si="12"/>
        <v>1529.3</v>
      </c>
      <c r="F9" s="51">
        <f t="shared" si="12"/>
        <v>41</v>
      </c>
      <c r="G9" s="67">
        <f t="shared" si="1"/>
        <v>0</v>
      </c>
      <c r="H9" s="20">
        <v>0</v>
      </c>
      <c r="I9" s="20">
        <v>0</v>
      </c>
      <c r="J9" s="67">
        <f t="shared" si="13"/>
        <v>1338.5</v>
      </c>
      <c r="K9" s="16">
        <v>1310.1</v>
      </c>
      <c r="L9" s="16">
        <v>28.4</v>
      </c>
      <c r="M9" s="67">
        <f t="shared" si="14"/>
        <v>81.6</v>
      </c>
      <c r="N9" s="16">
        <v>74</v>
      </c>
      <c r="O9" s="16">
        <v>7.6</v>
      </c>
      <c r="P9" s="67">
        <f aca="true" t="shared" si="16" ref="P9:P38">SUM(Q9:R9)</f>
        <v>145.2</v>
      </c>
      <c r="Q9" s="16">
        <v>145.2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5</v>
      </c>
      <c r="W9" s="16">
        <v>0</v>
      </c>
      <c r="X9" s="16">
        <v>5</v>
      </c>
      <c r="Y9" s="68">
        <v>916.2</v>
      </c>
      <c r="Z9" s="69">
        <f t="shared" si="2"/>
        <v>2486.5</v>
      </c>
      <c r="AA9" s="70">
        <f t="shared" si="3"/>
        <v>1570.3</v>
      </c>
      <c r="AB9" s="71">
        <f t="shared" si="4"/>
        <v>1425.1</v>
      </c>
      <c r="AC9" s="72">
        <f t="shared" si="5"/>
        <v>145.2</v>
      </c>
      <c r="AD9" s="73">
        <f t="shared" si="6"/>
        <v>535.033574608955</v>
      </c>
      <c r="AE9" s="74">
        <f t="shared" si="7"/>
        <v>485.5609419698285</v>
      </c>
      <c r="AF9" s="75">
        <f t="shared" si="8"/>
        <v>49.472632639126445</v>
      </c>
      <c r="AG9" s="76">
        <f t="shared" si="9"/>
        <v>847.2017979145173</v>
      </c>
      <c r="AH9" s="77">
        <f t="shared" si="10"/>
        <v>312.1682233055624</v>
      </c>
      <c r="AI9" s="78">
        <f t="shared" si="11"/>
        <v>9.246640769279754</v>
      </c>
    </row>
    <row r="10" spans="1:35" s="8" customFormat="1" ht="19.5" customHeight="1">
      <c r="A10" s="19">
        <v>5</v>
      </c>
      <c r="B10" s="18" t="s">
        <v>55</v>
      </c>
      <c r="C10" s="64">
        <v>92305</v>
      </c>
      <c r="D10" s="66">
        <f t="shared" si="12"/>
        <v>1531.1999999999998</v>
      </c>
      <c r="E10" s="51">
        <f t="shared" si="12"/>
        <v>1421</v>
      </c>
      <c r="F10" s="51">
        <f t="shared" si="12"/>
        <v>110.2</v>
      </c>
      <c r="G10" s="67">
        <f t="shared" si="1"/>
        <v>0</v>
      </c>
      <c r="H10" s="20">
        <v>0</v>
      </c>
      <c r="I10" s="20">
        <v>0</v>
      </c>
      <c r="J10" s="67">
        <f t="shared" si="13"/>
        <v>1178.1</v>
      </c>
      <c r="K10" s="20">
        <v>1096.1</v>
      </c>
      <c r="L10" s="20">
        <v>82</v>
      </c>
      <c r="M10" s="67">
        <f t="shared" si="14"/>
        <v>84.6</v>
      </c>
      <c r="N10" s="20">
        <v>56.4</v>
      </c>
      <c r="O10" s="20">
        <v>28.2</v>
      </c>
      <c r="P10" s="67">
        <f t="shared" si="16"/>
        <v>268.5</v>
      </c>
      <c r="Q10" s="20">
        <v>268.5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717.9</v>
      </c>
      <c r="Z10" s="69">
        <f t="shared" si="2"/>
        <v>2249.1</v>
      </c>
      <c r="AA10" s="70">
        <f t="shared" si="3"/>
        <v>1531.1999999999998</v>
      </c>
      <c r="AB10" s="71">
        <f t="shared" si="4"/>
        <v>1262.6999999999998</v>
      </c>
      <c r="AC10" s="72">
        <f t="shared" si="5"/>
        <v>268.5</v>
      </c>
      <c r="AD10" s="73">
        <f t="shared" si="6"/>
        <v>535.1123816380127</v>
      </c>
      <c r="AE10" s="74">
        <f t="shared" si="7"/>
        <v>441.2789996697484</v>
      </c>
      <c r="AF10" s="75">
        <f t="shared" si="8"/>
        <v>93.8333819682644</v>
      </c>
      <c r="AG10" s="76">
        <f t="shared" si="9"/>
        <v>785.9987314146125</v>
      </c>
      <c r="AH10" s="77">
        <f t="shared" si="10"/>
        <v>250.88634977659964</v>
      </c>
      <c r="AI10" s="78">
        <f t="shared" si="11"/>
        <v>17.535266457680255</v>
      </c>
    </row>
    <row r="11" spans="1:36" s="8" customFormat="1" ht="19.5" customHeight="1">
      <c r="A11" s="19">
        <v>6</v>
      </c>
      <c r="B11" s="18" t="s">
        <v>24</v>
      </c>
      <c r="C11" s="64">
        <v>34291</v>
      </c>
      <c r="D11" s="66">
        <f>G11+J11+M11+P11+S11+V11</f>
        <v>766.4</v>
      </c>
      <c r="E11" s="51">
        <f t="shared" si="12"/>
        <v>626.1</v>
      </c>
      <c r="F11" s="51">
        <f t="shared" si="12"/>
        <v>140.29999999999998</v>
      </c>
      <c r="G11" s="67">
        <f>SUM(H11:I11)</f>
        <v>0</v>
      </c>
      <c r="H11" s="20">
        <v>0</v>
      </c>
      <c r="I11" s="20">
        <v>0</v>
      </c>
      <c r="J11" s="67">
        <f t="shared" si="13"/>
        <v>621.9</v>
      </c>
      <c r="K11" s="20">
        <v>515.4</v>
      </c>
      <c r="L11" s="20">
        <v>106.5</v>
      </c>
      <c r="M11" s="67">
        <f t="shared" si="14"/>
        <v>49.8</v>
      </c>
      <c r="N11" s="20">
        <v>20.7</v>
      </c>
      <c r="O11" s="20">
        <v>29.1</v>
      </c>
      <c r="P11" s="67">
        <f t="shared" si="16"/>
        <v>94.7</v>
      </c>
      <c r="Q11" s="20">
        <v>90</v>
      </c>
      <c r="R11" s="20">
        <v>4.7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315.3</v>
      </c>
      <c r="Z11" s="69">
        <f t="shared" si="2"/>
        <v>1081.7</v>
      </c>
      <c r="AA11" s="70">
        <f t="shared" si="3"/>
        <v>766.4</v>
      </c>
      <c r="AB11" s="71">
        <f t="shared" si="4"/>
        <v>671.6999999999999</v>
      </c>
      <c r="AC11" s="72">
        <f t="shared" si="5"/>
        <v>94.7</v>
      </c>
      <c r="AD11" s="73">
        <f t="shared" si="6"/>
        <v>720.9641201820095</v>
      </c>
      <c r="AE11" s="74">
        <f t="shared" si="7"/>
        <v>631.8783918662002</v>
      </c>
      <c r="AF11" s="75">
        <f t="shared" si="8"/>
        <v>89.08572831580938</v>
      </c>
      <c r="AG11" s="76">
        <f t="shared" si="9"/>
        <v>1017.5716189990602</v>
      </c>
      <c r="AH11" s="77">
        <f t="shared" si="10"/>
        <v>296.60749881705067</v>
      </c>
      <c r="AI11" s="78">
        <f t="shared" si="11"/>
        <v>12.356471816283925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26198</v>
      </c>
      <c r="D12" s="66">
        <f>G12+J12+M12+P12+S12+V12</f>
        <v>541.4</v>
      </c>
      <c r="E12" s="51">
        <f t="shared" si="12"/>
        <v>503.59999999999997</v>
      </c>
      <c r="F12" s="51">
        <f t="shared" si="12"/>
        <v>37.8</v>
      </c>
      <c r="G12" s="67">
        <f>SUM(H12:I12)</f>
        <v>0</v>
      </c>
      <c r="H12" s="20">
        <v>0</v>
      </c>
      <c r="I12" s="20">
        <v>0</v>
      </c>
      <c r="J12" s="67">
        <f t="shared" si="13"/>
        <v>400.09999999999997</v>
      </c>
      <c r="K12" s="20">
        <v>380.9</v>
      </c>
      <c r="L12" s="20">
        <v>19.2</v>
      </c>
      <c r="M12" s="67">
        <f t="shared" si="14"/>
        <v>30.4</v>
      </c>
      <c r="N12" s="20">
        <v>25.3</v>
      </c>
      <c r="O12" s="20">
        <v>5.1</v>
      </c>
      <c r="P12" s="67">
        <f>SUM(Q12:R12)</f>
        <v>101.39999999999999</v>
      </c>
      <c r="Q12" s="20">
        <v>91.1</v>
      </c>
      <c r="R12" s="20">
        <v>10.3</v>
      </c>
      <c r="S12" s="67">
        <f t="shared" si="17"/>
        <v>0.4</v>
      </c>
      <c r="T12" s="20">
        <v>0.3</v>
      </c>
      <c r="U12" s="20">
        <v>0.1</v>
      </c>
      <c r="V12" s="67">
        <f t="shared" si="15"/>
        <v>9.1</v>
      </c>
      <c r="W12" s="20">
        <v>6</v>
      </c>
      <c r="X12" s="20">
        <v>3.1</v>
      </c>
      <c r="Y12" s="68">
        <v>203.1</v>
      </c>
      <c r="Z12" s="69">
        <f>D12+Y12</f>
        <v>744.5</v>
      </c>
      <c r="AA12" s="70">
        <f>SUM(AB12:AC12)</f>
        <v>541.4</v>
      </c>
      <c r="AB12" s="71">
        <f>G12+J12+M12+S12+V12</f>
        <v>439.99999999999994</v>
      </c>
      <c r="AC12" s="72">
        <f>P12</f>
        <v>101.39999999999999</v>
      </c>
      <c r="AD12" s="73">
        <f t="shared" si="6"/>
        <v>666.6354732816344</v>
      </c>
      <c r="AE12" s="74">
        <f t="shared" si="7"/>
        <v>541.7798452972278</v>
      </c>
      <c r="AF12" s="75">
        <f t="shared" si="8"/>
        <v>124.85562798440658</v>
      </c>
      <c r="AG12" s="76">
        <f t="shared" si="9"/>
        <v>916.7161245995138</v>
      </c>
      <c r="AH12" s="77">
        <f t="shared" si="10"/>
        <v>250.08065131787947</v>
      </c>
      <c r="AI12" s="78">
        <f>AC12*100/AA12</f>
        <v>18.729220539342446</v>
      </c>
    </row>
    <row r="13" spans="1:35" s="8" customFormat="1" ht="19.5" customHeight="1">
      <c r="A13" s="19">
        <v>8</v>
      </c>
      <c r="B13" s="18" t="s">
        <v>48</v>
      </c>
      <c r="C13" s="64">
        <v>114066</v>
      </c>
      <c r="D13" s="66">
        <f t="shared" si="12"/>
        <v>2096</v>
      </c>
      <c r="E13" s="51">
        <f t="shared" si="12"/>
        <v>1938.7</v>
      </c>
      <c r="F13" s="51">
        <f t="shared" si="12"/>
        <v>157.29999999999998</v>
      </c>
      <c r="G13" s="67">
        <f t="shared" si="1"/>
        <v>0</v>
      </c>
      <c r="H13" s="20">
        <v>0</v>
      </c>
      <c r="I13" s="20">
        <v>0</v>
      </c>
      <c r="J13" s="67">
        <f t="shared" si="13"/>
        <v>1738.9</v>
      </c>
      <c r="K13" s="20">
        <v>1628.2</v>
      </c>
      <c r="L13" s="20">
        <v>110.7</v>
      </c>
      <c r="M13" s="67">
        <f t="shared" si="14"/>
        <v>116.2</v>
      </c>
      <c r="N13" s="20">
        <v>96.7</v>
      </c>
      <c r="O13" s="20">
        <v>19.5</v>
      </c>
      <c r="P13" s="67">
        <f t="shared" si="16"/>
        <v>213.8</v>
      </c>
      <c r="Q13" s="20">
        <v>213.8</v>
      </c>
      <c r="R13" s="20">
        <v>0</v>
      </c>
      <c r="S13" s="67">
        <f t="shared" si="17"/>
        <v>0</v>
      </c>
      <c r="T13" s="20">
        <v>0</v>
      </c>
      <c r="U13" s="20">
        <v>0</v>
      </c>
      <c r="V13" s="67">
        <f t="shared" si="15"/>
        <v>27.1</v>
      </c>
      <c r="W13" s="20">
        <v>0</v>
      </c>
      <c r="X13" s="20">
        <v>27.1</v>
      </c>
      <c r="Y13" s="68">
        <v>744.1</v>
      </c>
      <c r="Z13" s="69">
        <f t="shared" si="2"/>
        <v>2840.1</v>
      </c>
      <c r="AA13" s="70">
        <f t="shared" si="3"/>
        <v>2096</v>
      </c>
      <c r="AB13" s="71">
        <f t="shared" si="4"/>
        <v>1882.2</v>
      </c>
      <c r="AC13" s="72">
        <f t="shared" si="5"/>
        <v>213.8</v>
      </c>
      <c r="AD13" s="73">
        <f t="shared" si="6"/>
        <v>592.7524698490914</v>
      </c>
      <c r="AE13" s="74">
        <f t="shared" si="7"/>
        <v>532.2894555104771</v>
      </c>
      <c r="AF13" s="75">
        <f t="shared" si="8"/>
        <v>60.463014338614386</v>
      </c>
      <c r="AG13" s="76">
        <f t="shared" si="9"/>
        <v>803.1852526805365</v>
      </c>
      <c r="AH13" s="77">
        <f t="shared" si="10"/>
        <v>210.43278283144508</v>
      </c>
      <c r="AI13" s="78">
        <f t="shared" si="11"/>
        <v>10.200381679389313</v>
      </c>
    </row>
    <row r="14" spans="1:35" s="65" customFormat="1" ht="17.25" customHeight="1">
      <c r="A14" s="13">
        <v>9</v>
      </c>
      <c r="B14" s="18" t="s">
        <v>56</v>
      </c>
      <c r="C14" s="64">
        <v>18731</v>
      </c>
      <c r="D14" s="66">
        <f t="shared" si="12"/>
        <v>363.29999999999995</v>
      </c>
      <c r="E14" s="51">
        <f t="shared" si="12"/>
        <v>285.6</v>
      </c>
      <c r="F14" s="51">
        <f t="shared" si="12"/>
        <v>77.7</v>
      </c>
      <c r="G14" s="67">
        <f>SUM(H14:I14)</f>
        <v>0</v>
      </c>
      <c r="H14" s="20">
        <v>0</v>
      </c>
      <c r="I14" s="20">
        <v>0</v>
      </c>
      <c r="J14" s="67">
        <f t="shared" si="13"/>
        <v>301.5</v>
      </c>
      <c r="K14" s="20">
        <v>238.9</v>
      </c>
      <c r="L14" s="20">
        <v>62.6</v>
      </c>
      <c r="M14" s="67">
        <f t="shared" si="14"/>
        <v>12.2</v>
      </c>
      <c r="N14" s="20">
        <v>5.3</v>
      </c>
      <c r="O14" s="20">
        <v>6.9</v>
      </c>
      <c r="P14" s="67">
        <f t="shared" si="16"/>
        <v>49.599999999999994</v>
      </c>
      <c r="Q14" s="20">
        <v>41.4</v>
      </c>
      <c r="R14" s="20">
        <v>8.2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76.3</v>
      </c>
      <c r="Z14" s="69">
        <f t="shared" si="2"/>
        <v>439.59999999999997</v>
      </c>
      <c r="AA14" s="70">
        <f t="shared" si="3"/>
        <v>363.29999999999995</v>
      </c>
      <c r="AB14" s="71">
        <f>G14+J14+M14+S14+V14</f>
        <v>313.7</v>
      </c>
      <c r="AC14" s="72">
        <f>P14</f>
        <v>49.599999999999994</v>
      </c>
      <c r="AD14" s="80">
        <f t="shared" si="6"/>
        <v>625.6662665479513</v>
      </c>
      <c r="AE14" s="74">
        <f t="shared" si="7"/>
        <v>540.2463743905652</v>
      </c>
      <c r="AF14" s="75">
        <f t="shared" si="8"/>
        <v>85.41989215738614</v>
      </c>
      <c r="AG14" s="76">
        <f t="shared" si="9"/>
        <v>757.0682377497368</v>
      </c>
      <c r="AH14" s="81">
        <f t="shared" si="10"/>
        <v>131.40197120178553</v>
      </c>
      <c r="AI14" s="78">
        <f>AC14*100/AA14</f>
        <v>13.652628681530414</v>
      </c>
    </row>
    <row r="15" spans="1:35" s="65" customFormat="1" ht="19.5" customHeight="1">
      <c r="A15" s="13">
        <v>10</v>
      </c>
      <c r="B15" s="18" t="s">
        <v>27</v>
      </c>
      <c r="C15" s="64">
        <v>32452</v>
      </c>
      <c r="D15" s="66">
        <f t="shared" si="12"/>
        <v>688.8</v>
      </c>
      <c r="E15" s="51">
        <f t="shared" si="12"/>
        <v>600</v>
      </c>
      <c r="F15" s="51">
        <f t="shared" si="12"/>
        <v>88.80000000000001</v>
      </c>
      <c r="G15" s="67">
        <f t="shared" si="1"/>
        <v>517</v>
      </c>
      <c r="H15" s="20">
        <v>517</v>
      </c>
      <c r="I15" s="20">
        <v>0</v>
      </c>
      <c r="J15" s="67">
        <f t="shared" si="13"/>
        <v>57.7</v>
      </c>
      <c r="K15" s="20">
        <v>0</v>
      </c>
      <c r="L15" s="20">
        <v>57.7</v>
      </c>
      <c r="M15" s="67">
        <f t="shared" si="14"/>
        <v>10.9</v>
      </c>
      <c r="N15" s="20">
        <v>0</v>
      </c>
      <c r="O15" s="20">
        <v>10.9</v>
      </c>
      <c r="P15" s="67">
        <f t="shared" si="16"/>
        <v>78.4</v>
      </c>
      <c r="Q15" s="20">
        <v>78.4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24.799999999999997</v>
      </c>
      <c r="W15" s="20">
        <v>4.6</v>
      </c>
      <c r="X15" s="20">
        <v>20.2</v>
      </c>
      <c r="Y15" s="68">
        <v>409.9</v>
      </c>
      <c r="Z15" s="69">
        <f t="shared" si="2"/>
        <v>1098.6999999999998</v>
      </c>
      <c r="AA15" s="70">
        <f t="shared" si="3"/>
        <v>688.8</v>
      </c>
      <c r="AB15" s="71">
        <f>G15+J15+M15+S15+V15</f>
        <v>610.4</v>
      </c>
      <c r="AC15" s="72">
        <f>P15</f>
        <v>78.4</v>
      </c>
      <c r="AD15" s="73">
        <f t="shared" si="6"/>
        <v>684.6836817055861</v>
      </c>
      <c r="AE15" s="74">
        <f t="shared" si="7"/>
        <v>606.7522057390966</v>
      </c>
      <c r="AF15" s="75">
        <f t="shared" si="8"/>
        <v>77.93147596648947</v>
      </c>
      <c r="AG15" s="76">
        <f t="shared" si="9"/>
        <v>1092.1340898518108</v>
      </c>
      <c r="AH15" s="77">
        <f t="shared" si="10"/>
        <v>407.4504081462249</v>
      </c>
      <c r="AI15" s="78">
        <f>AC15*100/AA15</f>
        <v>11.382113821138214</v>
      </c>
    </row>
    <row r="16" spans="1:35" s="8" customFormat="1" ht="19.5" customHeight="1">
      <c r="A16" s="19">
        <v>11</v>
      </c>
      <c r="B16" s="18" t="s">
        <v>57</v>
      </c>
      <c r="C16" s="64">
        <v>26287</v>
      </c>
      <c r="D16" s="66">
        <f>G16+J16+M16+P16+S16+V16</f>
        <v>535</v>
      </c>
      <c r="E16" s="51">
        <f t="shared" si="12"/>
        <v>511.09999999999997</v>
      </c>
      <c r="F16" s="51">
        <f t="shared" si="12"/>
        <v>23.900000000000002</v>
      </c>
      <c r="G16" s="67">
        <f t="shared" si="1"/>
        <v>0</v>
      </c>
      <c r="H16" s="20">
        <v>0</v>
      </c>
      <c r="I16" s="20">
        <v>0</v>
      </c>
      <c r="J16" s="67">
        <f t="shared" si="13"/>
        <v>424.5</v>
      </c>
      <c r="K16" s="20">
        <v>416.2</v>
      </c>
      <c r="L16" s="20">
        <v>8.3</v>
      </c>
      <c r="M16" s="67">
        <f t="shared" si="14"/>
        <v>21.7</v>
      </c>
      <c r="N16" s="20">
        <v>17.4</v>
      </c>
      <c r="O16" s="20">
        <v>4.3</v>
      </c>
      <c r="P16" s="67">
        <f t="shared" si="16"/>
        <v>60</v>
      </c>
      <c r="Q16" s="20">
        <v>58.2</v>
      </c>
      <c r="R16" s="20">
        <v>1.8</v>
      </c>
      <c r="S16" s="67">
        <f t="shared" si="17"/>
        <v>0</v>
      </c>
      <c r="T16" s="20">
        <v>0</v>
      </c>
      <c r="U16" s="20">
        <v>0</v>
      </c>
      <c r="V16" s="67">
        <f t="shared" si="15"/>
        <v>28.8</v>
      </c>
      <c r="W16" s="20">
        <v>19.3</v>
      </c>
      <c r="X16" s="20">
        <v>9.5</v>
      </c>
      <c r="Y16" s="68">
        <v>183.5</v>
      </c>
      <c r="Z16" s="69">
        <f t="shared" si="2"/>
        <v>718.5</v>
      </c>
      <c r="AA16" s="70">
        <f t="shared" si="3"/>
        <v>535</v>
      </c>
      <c r="AB16" s="71">
        <f t="shared" si="4"/>
        <v>475</v>
      </c>
      <c r="AC16" s="72">
        <f t="shared" si="5"/>
        <v>60</v>
      </c>
      <c r="AD16" s="73">
        <f t="shared" si="6"/>
        <v>656.5246896233512</v>
      </c>
      <c r="AE16" s="74">
        <f t="shared" si="7"/>
        <v>582.8957524693305</v>
      </c>
      <c r="AF16" s="75">
        <f t="shared" si="8"/>
        <v>73.62893715402069</v>
      </c>
      <c r="AG16" s="76">
        <f t="shared" si="9"/>
        <v>881.7065224193977</v>
      </c>
      <c r="AH16" s="77">
        <f t="shared" si="10"/>
        <v>225.18183279604665</v>
      </c>
      <c r="AI16" s="78">
        <f t="shared" si="11"/>
        <v>11.214953271028037</v>
      </c>
    </row>
    <row r="17" spans="1:35" s="8" customFormat="1" ht="19.5" customHeight="1">
      <c r="A17" s="19">
        <v>12</v>
      </c>
      <c r="B17" s="18" t="s">
        <v>49</v>
      </c>
      <c r="C17" s="64">
        <v>24981</v>
      </c>
      <c r="D17" s="66">
        <f t="shared" si="12"/>
        <v>625.1</v>
      </c>
      <c r="E17" s="51">
        <f t="shared" si="12"/>
        <v>493.4</v>
      </c>
      <c r="F17" s="51">
        <f t="shared" si="12"/>
        <v>131.7</v>
      </c>
      <c r="G17" s="67">
        <f t="shared" si="1"/>
        <v>0</v>
      </c>
      <c r="H17" s="20">
        <v>0</v>
      </c>
      <c r="I17" s="20">
        <v>0</v>
      </c>
      <c r="J17" s="67">
        <f t="shared" si="13"/>
        <v>503.3</v>
      </c>
      <c r="K17" s="20">
        <v>412</v>
      </c>
      <c r="L17" s="20">
        <v>91.3</v>
      </c>
      <c r="M17" s="67">
        <f t="shared" si="14"/>
        <v>25.6</v>
      </c>
      <c r="N17" s="20">
        <v>24.5</v>
      </c>
      <c r="O17" s="20">
        <v>1.1</v>
      </c>
      <c r="P17" s="67">
        <f t="shared" si="16"/>
        <v>65.7</v>
      </c>
      <c r="Q17" s="20">
        <v>56.9</v>
      </c>
      <c r="R17" s="20">
        <v>8.8</v>
      </c>
      <c r="S17" s="67">
        <f t="shared" si="17"/>
        <v>0</v>
      </c>
      <c r="T17" s="20">
        <v>0</v>
      </c>
      <c r="U17" s="20">
        <v>0</v>
      </c>
      <c r="V17" s="67">
        <f t="shared" si="15"/>
        <v>30.5</v>
      </c>
      <c r="W17" s="20">
        <v>0</v>
      </c>
      <c r="X17" s="20">
        <v>30.5</v>
      </c>
      <c r="Y17" s="68">
        <v>267.6</v>
      </c>
      <c r="Z17" s="69">
        <f t="shared" si="2"/>
        <v>892.7</v>
      </c>
      <c r="AA17" s="70">
        <f t="shared" si="3"/>
        <v>625.1</v>
      </c>
      <c r="AB17" s="71">
        <f t="shared" si="4"/>
        <v>559.4</v>
      </c>
      <c r="AC17" s="72">
        <f t="shared" si="5"/>
        <v>65.7</v>
      </c>
      <c r="AD17" s="73">
        <f t="shared" si="6"/>
        <v>807.1941126869325</v>
      </c>
      <c r="AE17" s="74">
        <f t="shared" si="7"/>
        <v>722.3554417486322</v>
      </c>
      <c r="AF17" s="75">
        <f t="shared" si="8"/>
        <v>84.83867093830021</v>
      </c>
      <c r="AG17" s="76">
        <f t="shared" si="9"/>
        <v>1152.7470555041186</v>
      </c>
      <c r="AH17" s="77">
        <f t="shared" si="10"/>
        <v>345.55294281718625</v>
      </c>
      <c r="AI17" s="78">
        <f t="shared" si="11"/>
        <v>10.51031834906415</v>
      </c>
    </row>
    <row r="18" spans="1:35" s="8" customFormat="1" ht="19.5" customHeight="1">
      <c r="A18" s="19">
        <v>13</v>
      </c>
      <c r="B18" s="18" t="s">
        <v>58</v>
      </c>
      <c r="C18" s="64">
        <v>114975</v>
      </c>
      <c r="D18" s="66">
        <f t="shared" si="12"/>
        <v>2054.4</v>
      </c>
      <c r="E18" s="51">
        <f t="shared" si="12"/>
        <v>1901.3</v>
      </c>
      <c r="F18" s="51">
        <f t="shared" si="12"/>
        <v>153.1</v>
      </c>
      <c r="G18" s="67">
        <f t="shared" si="1"/>
        <v>0</v>
      </c>
      <c r="H18" s="20">
        <v>0</v>
      </c>
      <c r="I18" s="20">
        <v>0</v>
      </c>
      <c r="J18" s="67">
        <f t="shared" si="13"/>
        <v>1739.1000000000001</v>
      </c>
      <c r="K18" s="20">
        <v>1626.4</v>
      </c>
      <c r="L18" s="20">
        <v>112.7</v>
      </c>
      <c r="M18" s="67">
        <f t="shared" si="14"/>
        <v>107.69999999999999</v>
      </c>
      <c r="N18" s="20">
        <v>67.3</v>
      </c>
      <c r="O18" s="20">
        <v>40.4</v>
      </c>
      <c r="P18" s="67">
        <f t="shared" si="16"/>
        <v>207.6</v>
      </c>
      <c r="Q18" s="20">
        <v>207.6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1130.6</v>
      </c>
      <c r="Z18" s="69">
        <f t="shared" si="2"/>
        <v>3185</v>
      </c>
      <c r="AA18" s="70">
        <f t="shared" si="3"/>
        <v>2054.4</v>
      </c>
      <c r="AB18" s="71">
        <f t="shared" si="4"/>
        <v>1846.8000000000002</v>
      </c>
      <c r="AC18" s="72">
        <f t="shared" si="5"/>
        <v>207.6</v>
      </c>
      <c r="AD18" s="73">
        <f t="shared" si="6"/>
        <v>576.3945878837616</v>
      </c>
      <c r="AE18" s="74">
        <f t="shared" si="7"/>
        <v>518.1491067483113</v>
      </c>
      <c r="AF18" s="75">
        <f t="shared" si="8"/>
        <v>58.245481135450206</v>
      </c>
      <c r="AG18" s="61">
        <f t="shared" si="9"/>
        <v>893.6023960327981</v>
      </c>
      <c r="AH18" s="77">
        <f t="shared" si="10"/>
        <v>317.20780814903657</v>
      </c>
      <c r="AI18" s="78">
        <f t="shared" si="11"/>
        <v>10.105140186915888</v>
      </c>
    </row>
    <row r="19" spans="1:35" s="8" customFormat="1" ht="19.5" customHeight="1">
      <c r="A19" s="19">
        <v>14</v>
      </c>
      <c r="B19" s="18" t="s">
        <v>44</v>
      </c>
      <c r="C19" s="64">
        <v>55513</v>
      </c>
      <c r="D19" s="66">
        <f t="shared" si="12"/>
        <v>1229.6</v>
      </c>
      <c r="E19" s="51">
        <f t="shared" si="12"/>
        <v>1121.1</v>
      </c>
      <c r="F19" s="51">
        <f t="shared" si="12"/>
        <v>108.5</v>
      </c>
      <c r="G19" s="67">
        <f t="shared" si="1"/>
        <v>0</v>
      </c>
      <c r="H19" s="20">
        <v>0</v>
      </c>
      <c r="I19" s="20">
        <v>0</v>
      </c>
      <c r="J19" s="67">
        <f t="shared" si="13"/>
        <v>957.9</v>
      </c>
      <c r="K19" s="20">
        <v>928.3</v>
      </c>
      <c r="L19" s="20">
        <v>29.6</v>
      </c>
      <c r="M19" s="67">
        <f t="shared" si="14"/>
        <v>0</v>
      </c>
      <c r="N19" s="20">
        <v>0</v>
      </c>
      <c r="O19" s="20">
        <v>0</v>
      </c>
      <c r="P19" s="67">
        <f t="shared" si="16"/>
        <v>155.9</v>
      </c>
      <c r="Q19" s="20">
        <v>143.6</v>
      </c>
      <c r="R19" s="20">
        <v>12.3</v>
      </c>
      <c r="S19" s="67">
        <f t="shared" si="17"/>
        <v>0</v>
      </c>
      <c r="T19" s="20">
        <v>0</v>
      </c>
      <c r="U19" s="20">
        <v>0</v>
      </c>
      <c r="V19" s="67">
        <f t="shared" si="15"/>
        <v>115.8</v>
      </c>
      <c r="W19" s="20">
        <v>49.2</v>
      </c>
      <c r="X19" s="20">
        <v>66.6</v>
      </c>
      <c r="Y19" s="68">
        <v>326</v>
      </c>
      <c r="Z19" s="69">
        <f t="shared" si="2"/>
        <v>1555.6</v>
      </c>
      <c r="AA19" s="70">
        <f t="shared" si="3"/>
        <v>1229.6000000000001</v>
      </c>
      <c r="AB19" s="71">
        <f t="shared" si="4"/>
        <v>1073.7</v>
      </c>
      <c r="AC19" s="72">
        <f t="shared" si="5"/>
        <v>155.9</v>
      </c>
      <c r="AD19" s="73">
        <f t="shared" si="6"/>
        <v>714.5086039131783</v>
      </c>
      <c r="AE19" s="74">
        <f t="shared" si="7"/>
        <v>623.9166298158583</v>
      </c>
      <c r="AF19" s="75">
        <f t="shared" si="8"/>
        <v>90.59197409731985</v>
      </c>
      <c r="AG19" s="61">
        <f t="shared" si="9"/>
        <v>903.9440340332952</v>
      </c>
      <c r="AH19" s="77">
        <f t="shared" si="10"/>
        <v>189.4354301201172</v>
      </c>
      <c r="AI19" s="78">
        <f t="shared" si="11"/>
        <v>12.678919973975274</v>
      </c>
    </row>
    <row r="20" spans="1:35" s="8" customFormat="1" ht="19.5" customHeight="1">
      <c r="A20" s="19">
        <v>15</v>
      </c>
      <c r="B20" s="18" t="s">
        <v>45</v>
      </c>
      <c r="C20" s="64">
        <v>16198</v>
      </c>
      <c r="D20" s="66">
        <f t="shared" si="12"/>
        <v>385.80000000000007</v>
      </c>
      <c r="E20" s="51">
        <f t="shared" si="12"/>
        <v>357.70000000000005</v>
      </c>
      <c r="F20" s="51">
        <f t="shared" si="12"/>
        <v>28.1</v>
      </c>
      <c r="G20" s="67">
        <f>SUM(H20:I20)</f>
        <v>0</v>
      </c>
      <c r="H20" s="20">
        <v>0</v>
      </c>
      <c r="I20" s="20">
        <v>0</v>
      </c>
      <c r="J20" s="67">
        <f t="shared" si="13"/>
        <v>306.90000000000003</v>
      </c>
      <c r="K20" s="20">
        <v>298.8</v>
      </c>
      <c r="L20" s="20">
        <v>8.1</v>
      </c>
      <c r="M20" s="67">
        <f t="shared" si="14"/>
        <v>0</v>
      </c>
      <c r="N20" s="20">
        <v>0</v>
      </c>
      <c r="O20" s="20">
        <v>0</v>
      </c>
      <c r="P20" s="67">
        <f>SUM(Q20:R20)</f>
        <v>45.3</v>
      </c>
      <c r="Q20" s="20">
        <v>45.3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33.6</v>
      </c>
      <c r="W20" s="20">
        <v>13.6</v>
      </c>
      <c r="X20" s="20">
        <v>20</v>
      </c>
      <c r="Y20" s="68">
        <v>133.9</v>
      </c>
      <c r="Z20" s="69">
        <f>D20+Y20</f>
        <v>519.7</v>
      </c>
      <c r="AA20" s="70">
        <f>SUM(AB20:AC20)</f>
        <v>385.80000000000007</v>
      </c>
      <c r="AB20" s="71">
        <f>G20+J20+M20+S20+V20</f>
        <v>340.50000000000006</v>
      </c>
      <c r="AC20" s="72">
        <f>P20</f>
        <v>45.3</v>
      </c>
      <c r="AD20" s="73">
        <f t="shared" si="6"/>
        <v>768.3146864009497</v>
      </c>
      <c r="AE20" s="74">
        <f t="shared" si="7"/>
        <v>678.1004425078366</v>
      </c>
      <c r="AF20" s="75">
        <f t="shared" si="8"/>
        <v>90.21424389311305</v>
      </c>
      <c r="AG20" s="76">
        <f t="shared" si="9"/>
        <v>1034.9744492549858</v>
      </c>
      <c r="AH20" s="77">
        <f t="shared" si="10"/>
        <v>266.65976285403616</v>
      </c>
      <c r="AI20" s="78">
        <f>AC20*100/AA20</f>
        <v>11.741835147744943</v>
      </c>
    </row>
    <row r="21" spans="1:35" s="8" customFormat="1" ht="19.5" customHeight="1">
      <c r="A21" s="82">
        <v>16</v>
      </c>
      <c r="B21" s="83" t="s">
        <v>46</v>
      </c>
      <c r="C21" s="84">
        <v>5916</v>
      </c>
      <c r="D21" s="85">
        <f t="shared" si="12"/>
        <v>114.2</v>
      </c>
      <c r="E21" s="86">
        <f t="shared" si="12"/>
        <v>104.4</v>
      </c>
      <c r="F21" s="86">
        <f t="shared" si="12"/>
        <v>9.799999999999999</v>
      </c>
      <c r="G21" s="87">
        <f>SUM(H21:I21)</f>
        <v>0</v>
      </c>
      <c r="H21" s="88">
        <v>0</v>
      </c>
      <c r="I21" s="88">
        <v>0</v>
      </c>
      <c r="J21" s="87">
        <f t="shared" si="13"/>
        <v>64.8</v>
      </c>
      <c r="K21" s="88">
        <v>64.2</v>
      </c>
      <c r="L21" s="88">
        <v>0.6</v>
      </c>
      <c r="M21" s="87">
        <f t="shared" si="14"/>
        <v>14.2</v>
      </c>
      <c r="N21" s="88">
        <v>5</v>
      </c>
      <c r="O21" s="88">
        <v>9.2</v>
      </c>
      <c r="P21" s="87">
        <f>SUM(Q21:R21)</f>
        <v>35.2</v>
      </c>
      <c r="Q21" s="88">
        <v>35.2</v>
      </c>
      <c r="R21" s="88">
        <v>0</v>
      </c>
      <c r="S21" s="6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39.2</v>
      </c>
      <c r="Z21" s="89">
        <f t="shared" si="2"/>
        <v>153.4</v>
      </c>
      <c r="AA21" s="70">
        <f t="shared" si="3"/>
        <v>114.2</v>
      </c>
      <c r="AB21" s="71">
        <f t="shared" si="4"/>
        <v>79</v>
      </c>
      <c r="AC21" s="72">
        <f t="shared" si="5"/>
        <v>35.2</v>
      </c>
      <c r="AD21" s="73">
        <f t="shared" si="6"/>
        <v>622.6962420118215</v>
      </c>
      <c r="AE21" s="74">
        <f t="shared" si="7"/>
        <v>430.7618486771794</v>
      </c>
      <c r="AF21" s="75">
        <f t="shared" si="8"/>
        <v>191.934393334642</v>
      </c>
      <c r="AG21" s="76">
        <f t="shared" si="9"/>
        <v>836.4413618617635</v>
      </c>
      <c r="AH21" s="77">
        <f t="shared" si="10"/>
        <v>213.74511984994223</v>
      </c>
      <c r="AI21" s="78">
        <f t="shared" si="11"/>
        <v>30.823117338003506</v>
      </c>
    </row>
    <row r="22" spans="1:35" s="8" customFormat="1" ht="19.5" customHeight="1">
      <c r="A22" s="82">
        <v>17</v>
      </c>
      <c r="B22" s="83" t="s">
        <v>47</v>
      </c>
      <c r="C22" s="84">
        <v>12944</v>
      </c>
      <c r="D22" s="85">
        <f t="shared" si="12"/>
        <v>271.5</v>
      </c>
      <c r="E22" s="86">
        <f t="shared" si="12"/>
        <v>243.1</v>
      </c>
      <c r="F22" s="86">
        <f t="shared" si="12"/>
        <v>28.399999999999995</v>
      </c>
      <c r="G22" s="87">
        <f t="shared" si="1"/>
        <v>0</v>
      </c>
      <c r="H22" s="88">
        <v>0</v>
      </c>
      <c r="I22" s="88">
        <v>0</v>
      </c>
      <c r="J22" s="87">
        <f t="shared" si="13"/>
        <v>216.70000000000002</v>
      </c>
      <c r="K22" s="88">
        <v>195.3</v>
      </c>
      <c r="L22" s="88">
        <v>21.4</v>
      </c>
      <c r="M22" s="87">
        <f t="shared" si="14"/>
        <v>9.3</v>
      </c>
      <c r="N22" s="90">
        <v>6.1</v>
      </c>
      <c r="O22" s="88">
        <v>3.2</v>
      </c>
      <c r="P22" s="87">
        <f t="shared" si="16"/>
        <v>33.5</v>
      </c>
      <c r="Q22" s="90">
        <v>32.1</v>
      </c>
      <c r="R22" s="88">
        <v>1.4</v>
      </c>
      <c r="S22" s="67">
        <f t="shared" si="17"/>
        <v>0.9</v>
      </c>
      <c r="T22" s="90">
        <v>0.9</v>
      </c>
      <c r="U22" s="88">
        <v>0</v>
      </c>
      <c r="V22" s="87">
        <f t="shared" si="15"/>
        <v>11.1</v>
      </c>
      <c r="W22" s="88">
        <v>8.7</v>
      </c>
      <c r="X22" s="88">
        <v>2.4</v>
      </c>
      <c r="Y22" s="68">
        <v>65.8</v>
      </c>
      <c r="Z22" s="89">
        <f t="shared" si="2"/>
        <v>337.3</v>
      </c>
      <c r="AA22" s="70">
        <f t="shared" si="3"/>
        <v>271.5</v>
      </c>
      <c r="AB22" s="71">
        <f t="shared" si="4"/>
        <v>238.00000000000003</v>
      </c>
      <c r="AC22" s="72">
        <f t="shared" si="5"/>
        <v>33.5</v>
      </c>
      <c r="AD22" s="73">
        <f t="shared" si="6"/>
        <v>676.6119063758523</v>
      </c>
      <c r="AE22" s="74">
        <f t="shared" si="7"/>
        <v>593.1257227162168</v>
      </c>
      <c r="AF22" s="75">
        <f t="shared" si="8"/>
        <v>83.48618365963554</v>
      </c>
      <c r="AG22" s="76">
        <f t="shared" si="9"/>
        <v>840.5937238326887</v>
      </c>
      <c r="AH22" s="77">
        <f t="shared" si="10"/>
        <v>163.98181745683638</v>
      </c>
      <c r="AI22" s="78">
        <f>AC22*100/AA22</f>
        <v>12.338858195211786</v>
      </c>
    </row>
    <row r="23" spans="1:35" s="8" customFormat="1" ht="19.5" customHeight="1">
      <c r="A23" s="82">
        <v>18</v>
      </c>
      <c r="B23" s="83" t="s">
        <v>50</v>
      </c>
      <c r="C23" s="84">
        <v>33190</v>
      </c>
      <c r="D23" s="85">
        <f t="shared" si="12"/>
        <v>612.5</v>
      </c>
      <c r="E23" s="86">
        <f t="shared" si="12"/>
        <v>534.3000000000001</v>
      </c>
      <c r="F23" s="86">
        <f t="shared" si="12"/>
        <v>78.19999999999999</v>
      </c>
      <c r="G23" s="87">
        <v>0</v>
      </c>
      <c r="H23" s="88">
        <v>0</v>
      </c>
      <c r="I23" s="91">
        <v>0</v>
      </c>
      <c r="J23" s="87">
        <f t="shared" si="13"/>
        <v>439.3</v>
      </c>
      <c r="K23" s="88">
        <v>386</v>
      </c>
      <c r="L23" s="91">
        <v>53.3</v>
      </c>
      <c r="M23" s="87">
        <f t="shared" si="14"/>
        <v>0</v>
      </c>
      <c r="N23" s="88">
        <v>0</v>
      </c>
      <c r="O23" s="91">
        <v>0</v>
      </c>
      <c r="P23" s="87">
        <f t="shared" si="16"/>
        <v>113.5</v>
      </c>
      <c r="Q23" s="88">
        <v>112.1</v>
      </c>
      <c r="R23" s="92">
        <v>1.4</v>
      </c>
      <c r="S23" s="67">
        <f t="shared" si="17"/>
        <v>0</v>
      </c>
      <c r="T23" s="88">
        <v>0</v>
      </c>
      <c r="U23" s="91">
        <v>0</v>
      </c>
      <c r="V23" s="87">
        <f t="shared" si="15"/>
        <v>59.7</v>
      </c>
      <c r="W23" s="88">
        <v>36.2</v>
      </c>
      <c r="X23" s="91">
        <v>23.5</v>
      </c>
      <c r="Y23" s="68">
        <v>305.2</v>
      </c>
      <c r="Z23" s="89">
        <f t="shared" si="2"/>
        <v>917.7</v>
      </c>
      <c r="AA23" s="70">
        <f t="shared" si="3"/>
        <v>612.5</v>
      </c>
      <c r="AB23" s="71">
        <f t="shared" si="4"/>
        <v>499</v>
      </c>
      <c r="AC23" s="72">
        <f t="shared" si="5"/>
        <v>113.5</v>
      </c>
      <c r="AD23" s="73">
        <f t="shared" si="6"/>
        <v>595.3017329354935</v>
      </c>
      <c r="AE23" s="74">
        <f t="shared" si="7"/>
        <v>484.9886771180593</v>
      </c>
      <c r="AF23" s="75">
        <f t="shared" si="8"/>
        <v>110.31305581743432</v>
      </c>
      <c r="AG23" s="76">
        <f t="shared" si="9"/>
        <v>891.9320821467796</v>
      </c>
      <c r="AH23" s="77">
        <f t="shared" si="10"/>
        <v>296.63034921128593</v>
      </c>
      <c r="AI23" s="78">
        <f t="shared" si="11"/>
        <v>18.53061224489796</v>
      </c>
    </row>
    <row r="24" spans="1:35" s="8" customFormat="1" ht="19.5" customHeight="1">
      <c r="A24" s="82">
        <v>19</v>
      </c>
      <c r="B24" s="83" t="s">
        <v>59</v>
      </c>
      <c r="C24" s="84">
        <v>27181</v>
      </c>
      <c r="D24" s="85">
        <f t="shared" si="12"/>
        <v>559.5999999999999</v>
      </c>
      <c r="E24" s="86">
        <f t="shared" si="12"/>
        <v>492.4</v>
      </c>
      <c r="F24" s="86">
        <f t="shared" si="12"/>
        <v>67.2</v>
      </c>
      <c r="G24" s="87">
        <v>0</v>
      </c>
      <c r="H24" s="88">
        <v>0</v>
      </c>
      <c r="I24" s="88">
        <v>0</v>
      </c>
      <c r="J24" s="87">
        <f t="shared" si="13"/>
        <v>395.59999999999997</v>
      </c>
      <c r="K24" s="88">
        <v>350.4</v>
      </c>
      <c r="L24" s="88">
        <v>45.2</v>
      </c>
      <c r="M24" s="87">
        <v>0</v>
      </c>
      <c r="N24" s="88">
        <v>0</v>
      </c>
      <c r="O24" s="88">
        <v>0</v>
      </c>
      <c r="P24" s="87">
        <f t="shared" si="16"/>
        <v>110.2</v>
      </c>
      <c r="Q24" s="88">
        <v>109.4</v>
      </c>
      <c r="R24" s="88">
        <v>0.8</v>
      </c>
      <c r="S24" s="67">
        <f t="shared" si="17"/>
        <v>0</v>
      </c>
      <c r="T24" s="88">
        <v>0</v>
      </c>
      <c r="U24" s="88">
        <v>0</v>
      </c>
      <c r="V24" s="87">
        <f t="shared" si="15"/>
        <v>53.8</v>
      </c>
      <c r="W24" s="88">
        <v>32.6</v>
      </c>
      <c r="X24" s="88">
        <v>21.2</v>
      </c>
      <c r="Y24" s="68">
        <v>456.4</v>
      </c>
      <c r="Z24" s="89">
        <f t="shared" si="2"/>
        <v>1015.9999999999999</v>
      </c>
      <c r="AA24" s="70">
        <f t="shared" si="3"/>
        <v>559.6</v>
      </c>
      <c r="AB24" s="71">
        <f t="shared" si="4"/>
        <v>449.4</v>
      </c>
      <c r="AC24" s="72">
        <f t="shared" si="5"/>
        <v>110.2</v>
      </c>
      <c r="AD24" s="73">
        <f t="shared" si="6"/>
        <v>664.1261507385971</v>
      </c>
      <c r="AE24" s="74">
        <f t="shared" si="7"/>
        <v>533.3421946782086</v>
      </c>
      <c r="AF24" s="75">
        <f t="shared" si="8"/>
        <v>130.7839560603885</v>
      </c>
      <c r="AG24" s="76">
        <f t="shared" si="9"/>
        <v>1205.7758562373383</v>
      </c>
      <c r="AH24" s="77">
        <f t="shared" si="10"/>
        <v>541.6497054987414</v>
      </c>
      <c r="AI24" s="78">
        <f t="shared" si="11"/>
        <v>19.692637598284488</v>
      </c>
    </row>
    <row r="25" spans="1:35" s="8" customFormat="1" ht="19.5" customHeight="1">
      <c r="A25" s="82">
        <v>20</v>
      </c>
      <c r="B25" s="83" t="s">
        <v>33</v>
      </c>
      <c r="C25" s="84">
        <v>5410</v>
      </c>
      <c r="D25" s="85">
        <f t="shared" si="12"/>
        <v>92.49999999999999</v>
      </c>
      <c r="E25" s="86">
        <f t="shared" si="12"/>
        <v>90.19999999999999</v>
      </c>
      <c r="F25" s="86">
        <f t="shared" si="12"/>
        <v>2.3</v>
      </c>
      <c r="G25" s="87">
        <f t="shared" si="1"/>
        <v>0</v>
      </c>
      <c r="H25" s="88">
        <v>0</v>
      </c>
      <c r="I25" s="88">
        <v>0</v>
      </c>
      <c r="J25" s="87">
        <f t="shared" si="13"/>
        <v>66.19999999999999</v>
      </c>
      <c r="K25" s="88">
        <v>65.1</v>
      </c>
      <c r="L25" s="88">
        <v>1.1</v>
      </c>
      <c r="M25" s="87">
        <f t="shared" si="14"/>
        <v>7.9</v>
      </c>
      <c r="N25" s="88">
        <v>6.7</v>
      </c>
      <c r="O25" s="88">
        <v>1.2</v>
      </c>
      <c r="P25" s="87">
        <f t="shared" si="16"/>
        <v>14.6</v>
      </c>
      <c r="Q25" s="88">
        <v>14.6</v>
      </c>
      <c r="R25" s="88">
        <v>0</v>
      </c>
      <c r="S25" s="67">
        <f t="shared" si="17"/>
        <v>0</v>
      </c>
      <c r="T25" s="88">
        <v>0</v>
      </c>
      <c r="U25" s="88">
        <v>0</v>
      </c>
      <c r="V25" s="87">
        <f t="shared" si="15"/>
        <v>3.8</v>
      </c>
      <c r="W25" s="88">
        <v>3.8</v>
      </c>
      <c r="X25" s="88">
        <v>0</v>
      </c>
      <c r="Y25" s="68">
        <v>49</v>
      </c>
      <c r="Z25" s="89">
        <f t="shared" si="2"/>
        <v>141.5</v>
      </c>
      <c r="AA25" s="70">
        <f t="shared" si="3"/>
        <v>92.49999999999999</v>
      </c>
      <c r="AB25" s="71">
        <f t="shared" si="4"/>
        <v>77.89999999999999</v>
      </c>
      <c r="AC25" s="72">
        <f t="shared" si="5"/>
        <v>14.6</v>
      </c>
      <c r="AD25" s="73">
        <f t="shared" si="6"/>
        <v>551.5473138155148</v>
      </c>
      <c r="AE25" s="74">
        <f t="shared" si="7"/>
        <v>464.49227833760654</v>
      </c>
      <c r="AF25" s="75">
        <f t="shared" si="8"/>
        <v>87.05503547790829</v>
      </c>
      <c r="AG25" s="76">
        <f t="shared" si="9"/>
        <v>843.7183232961659</v>
      </c>
      <c r="AH25" s="77">
        <f t="shared" si="10"/>
        <v>292.17100948065115</v>
      </c>
      <c r="AI25" s="78">
        <f t="shared" si="11"/>
        <v>15.783783783783786</v>
      </c>
    </row>
    <row r="26" spans="1:35" s="8" customFormat="1" ht="19.5" customHeight="1">
      <c r="A26" s="82">
        <v>21</v>
      </c>
      <c r="B26" s="83" t="s">
        <v>34</v>
      </c>
      <c r="C26" s="64">
        <v>15573</v>
      </c>
      <c r="D26" s="66">
        <f>G26+J26+M26+P26+S26+V26</f>
        <v>228.4</v>
      </c>
      <c r="E26" s="51">
        <f>H26+K26+N26+Q26+T26+W26</f>
        <v>200.89999999999998</v>
      </c>
      <c r="F26" s="51">
        <f>I26+L26+O26+R26+U26+X26</f>
        <v>27.5</v>
      </c>
      <c r="G26" s="67">
        <f>SUM(H26:I26)</f>
        <v>0</v>
      </c>
      <c r="H26" s="20">
        <v>0</v>
      </c>
      <c r="I26" s="20">
        <v>0</v>
      </c>
      <c r="J26" s="67">
        <f>SUM(K26:L26)</f>
        <v>186.5</v>
      </c>
      <c r="K26" s="20">
        <v>164.7</v>
      </c>
      <c r="L26" s="20">
        <v>21.8</v>
      </c>
      <c r="M26" s="67">
        <f>SUM(N26:O26)</f>
        <v>9.3</v>
      </c>
      <c r="N26" s="20">
        <v>3.6</v>
      </c>
      <c r="O26" s="20">
        <v>5.7</v>
      </c>
      <c r="P26" s="67">
        <f>SUM(Q26:R26)</f>
        <v>32.6</v>
      </c>
      <c r="Q26" s="90">
        <v>32.6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130.6</v>
      </c>
      <c r="Z26" s="89">
        <f t="shared" si="2"/>
        <v>359</v>
      </c>
      <c r="AA26" s="70">
        <f t="shared" si="3"/>
        <v>228.4</v>
      </c>
      <c r="AB26" s="71">
        <f t="shared" si="4"/>
        <v>195.8</v>
      </c>
      <c r="AC26" s="72">
        <f t="shared" si="5"/>
        <v>32.6</v>
      </c>
      <c r="AD26" s="73">
        <f t="shared" si="6"/>
        <v>473.10999393076935</v>
      </c>
      <c r="AE26" s="74">
        <f t="shared" si="7"/>
        <v>405.58203507725324</v>
      </c>
      <c r="AF26" s="75">
        <f t="shared" si="8"/>
        <v>67.52795885351611</v>
      </c>
      <c r="AG26" s="76">
        <f t="shared" si="9"/>
        <v>743.6361113009904</v>
      </c>
      <c r="AH26" s="77">
        <f t="shared" si="10"/>
        <v>270.526117370221</v>
      </c>
      <c r="AI26" s="78">
        <f t="shared" si="11"/>
        <v>14.273204903677758</v>
      </c>
    </row>
    <row r="27" spans="1:35" s="8" customFormat="1" ht="19.5" customHeight="1">
      <c r="A27" s="93">
        <v>22</v>
      </c>
      <c r="B27" s="83" t="s">
        <v>35</v>
      </c>
      <c r="C27" s="84">
        <v>7387</v>
      </c>
      <c r="D27" s="85">
        <f t="shared" si="12"/>
        <v>131.9</v>
      </c>
      <c r="E27" s="86">
        <f t="shared" si="12"/>
        <v>124.5</v>
      </c>
      <c r="F27" s="86">
        <f t="shared" si="12"/>
        <v>7.4</v>
      </c>
      <c r="G27" s="87">
        <f t="shared" si="1"/>
        <v>0</v>
      </c>
      <c r="H27" s="88">
        <v>0</v>
      </c>
      <c r="I27" s="88">
        <v>0</v>
      </c>
      <c r="J27" s="87">
        <f t="shared" si="13"/>
        <v>109.10000000000001</v>
      </c>
      <c r="K27" s="88">
        <v>103.4</v>
      </c>
      <c r="L27" s="88">
        <v>5.7</v>
      </c>
      <c r="M27" s="87">
        <f t="shared" si="14"/>
        <v>7.5</v>
      </c>
      <c r="N27" s="88">
        <v>6.8</v>
      </c>
      <c r="O27" s="88">
        <v>0.7</v>
      </c>
      <c r="P27" s="87">
        <f t="shared" si="16"/>
        <v>14.3</v>
      </c>
      <c r="Q27" s="88">
        <v>14.3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1</v>
      </c>
      <c r="W27" s="88">
        <v>0</v>
      </c>
      <c r="X27" s="88">
        <v>1</v>
      </c>
      <c r="Y27" s="68">
        <v>39.9</v>
      </c>
      <c r="Z27" s="89">
        <f t="shared" si="2"/>
        <v>171.8</v>
      </c>
      <c r="AA27" s="70">
        <f t="shared" si="3"/>
        <v>131.9</v>
      </c>
      <c r="AB27" s="71">
        <f t="shared" si="4"/>
        <v>117.60000000000001</v>
      </c>
      <c r="AC27" s="72">
        <f t="shared" si="5"/>
        <v>14.3</v>
      </c>
      <c r="AD27" s="73">
        <f t="shared" si="6"/>
        <v>575.9900784726437</v>
      </c>
      <c r="AE27" s="74">
        <f t="shared" si="7"/>
        <v>513.5438455525617</v>
      </c>
      <c r="AF27" s="75">
        <f t="shared" si="8"/>
        <v>62.44623292008192</v>
      </c>
      <c r="AG27" s="76">
        <f t="shared" si="9"/>
        <v>750.2281689279773</v>
      </c>
      <c r="AH27" s="77">
        <f t="shared" si="10"/>
        <v>174.23809045533346</v>
      </c>
      <c r="AI27" s="78">
        <f t="shared" si="11"/>
        <v>10.841546626231993</v>
      </c>
    </row>
    <row r="28" spans="1:35" s="65" customFormat="1" ht="19.5" customHeight="1">
      <c r="A28" s="82">
        <v>23</v>
      </c>
      <c r="B28" s="83" t="s">
        <v>36</v>
      </c>
      <c r="C28" s="84">
        <v>5278</v>
      </c>
      <c r="D28" s="85">
        <f t="shared" si="12"/>
        <v>101.9</v>
      </c>
      <c r="E28" s="86">
        <f t="shared" si="12"/>
        <v>95</v>
      </c>
      <c r="F28" s="86">
        <f t="shared" si="12"/>
        <v>6.8999999999999995</v>
      </c>
      <c r="G28" s="87">
        <f t="shared" si="1"/>
        <v>0</v>
      </c>
      <c r="H28" s="88">
        <v>0</v>
      </c>
      <c r="I28" s="88">
        <v>0</v>
      </c>
      <c r="J28" s="87">
        <f t="shared" si="13"/>
        <v>85.8</v>
      </c>
      <c r="K28" s="88">
        <v>80.7</v>
      </c>
      <c r="L28" s="88">
        <v>5.1</v>
      </c>
      <c r="M28" s="87">
        <f t="shared" si="14"/>
        <v>11.7</v>
      </c>
      <c r="N28" s="88">
        <v>10.2</v>
      </c>
      <c r="O28" s="88">
        <v>1.5</v>
      </c>
      <c r="P28" s="87">
        <f t="shared" si="16"/>
        <v>4.3999999999999995</v>
      </c>
      <c r="Q28" s="88">
        <v>4.1</v>
      </c>
      <c r="R28" s="20">
        <v>0.3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101.9</v>
      </c>
      <c r="AA28" s="70">
        <f t="shared" si="3"/>
        <v>101.9</v>
      </c>
      <c r="AB28" s="71">
        <f t="shared" si="4"/>
        <v>97.5</v>
      </c>
      <c r="AC28" s="72">
        <f t="shared" si="5"/>
        <v>4.3999999999999995</v>
      </c>
      <c r="AD28" s="73">
        <f t="shared" si="6"/>
        <v>622.7921133371634</v>
      </c>
      <c r="AE28" s="74">
        <f t="shared" si="7"/>
        <v>595.9002065787383</v>
      </c>
      <c r="AF28" s="75">
        <f t="shared" si="8"/>
        <v>26.891906758425108</v>
      </c>
      <c r="AG28" s="76">
        <f t="shared" si="9"/>
        <v>622.7921133371634</v>
      </c>
      <c r="AH28" s="77">
        <f t="shared" si="10"/>
        <v>0</v>
      </c>
      <c r="AI28" s="78">
        <f t="shared" si="11"/>
        <v>4.317958783120706</v>
      </c>
    </row>
    <row r="29" spans="1:35" s="65" customFormat="1" ht="19.5" customHeight="1">
      <c r="A29" s="82">
        <v>24</v>
      </c>
      <c r="B29" s="83" t="s">
        <v>37</v>
      </c>
      <c r="C29" s="84">
        <v>11488</v>
      </c>
      <c r="D29" s="85">
        <f>G29+J29+M29+P29+S29+V29</f>
        <v>247.9</v>
      </c>
      <c r="E29" s="86">
        <f t="shared" si="12"/>
        <v>229.7</v>
      </c>
      <c r="F29" s="86">
        <f t="shared" si="12"/>
        <v>18.2</v>
      </c>
      <c r="G29" s="87">
        <f>SUM(H29:I29)</f>
        <v>0</v>
      </c>
      <c r="H29" s="88">
        <v>0</v>
      </c>
      <c r="I29" s="88">
        <v>0</v>
      </c>
      <c r="J29" s="87">
        <f t="shared" si="13"/>
        <v>173.29999999999998</v>
      </c>
      <c r="K29" s="88">
        <v>159.2</v>
      </c>
      <c r="L29" s="88">
        <v>14.1</v>
      </c>
      <c r="M29" s="87">
        <f t="shared" si="14"/>
        <v>7.800000000000001</v>
      </c>
      <c r="N29" s="88">
        <v>6.2</v>
      </c>
      <c r="O29" s="88">
        <v>1.6</v>
      </c>
      <c r="P29" s="87">
        <f>SUM(Q29:R29)</f>
        <v>62.4</v>
      </c>
      <c r="Q29" s="90">
        <v>59.9</v>
      </c>
      <c r="R29" s="88">
        <v>2.5</v>
      </c>
      <c r="S29" s="87">
        <f>SUM(T29:U29)</f>
        <v>0</v>
      </c>
      <c r="T29" s="88">
        <v>0</v>
      </c>
      <c r="U29" s="88">
        <v>0</v>
      </c>
      <c r="V29" s="87">
        <f t="shared" si="15"/>
        <v>4.4</v>
      </c>
      <c r="W29" s="88">
        <v>4.4</v>
      </c>
      <c r="X29" s="88">
        <v>0</v>
      </c>
      <c r="Y29" s="68">
        <v>89.9</v>
      </c>
      <c r="Z29" s="89">
        <f>D29+Y29</f>
        <v>337.8</v>
      </c>
      <c r="AA29" s="94">
        <f>SUM(AB29:AC29)</f>
        <v>247.9</v>
      </c>
      <c r="AB29" s="87">
        <f>G29+J29+M29+S29+V29</f>
        <v>185.5</v>
      </c>
      <c r="AC29" s="95">
        <f>P29</f>
        <v>62.4</v>
      </c>
      <c r="AD29" s="73">
        <f t="shared" si="6"/>
        <v>696.0980321682092</v>
      </c>
      <c r="AE29" s="74">
        <f t="shared" si="7"/>
        <v>520.8801329858926</v>
      </c>
      <c r="AF29" s="75">
        <f t="shared" si="8"/>
        <v>175.21789918231647</v>
      </c>
      <c r="AG29" s="76">
        <f t="shared" si="9"/>
        <v>948.5353580735017</v>
      </c>
      <c r="AH29" s="77">
        <f t="shared" si="10"/>
        <v>252.43732590529248</v>
      </c>
      <c r="AI29" s="78">
        <f>AC29*100/AA29</f>
        <v>25.17144009681323</v>
      </c>
    </row>
    <row r="30" spans="1:35" s="65" customFormat="1" ht="19.5" customHeight="1">
      <c r="A30" s="82">
        <v>25</v>
      </c>
      <c r="B30" s="83" t="s">
        <v>38</v>
      </c>
      <c r="C30" s="84">
        <v>15160</v>
      </c>
      <c r="D30" s="85">
        <f t="shared" si="12"/>
        <v>327.8</v>
      </c>
      <c r="E30" s="86">
        <f t="shared" si="12"/>
        <v>288.7</v>
      </c>
      <c r="F30" s="86">
        <f t="shared" si="12"/>
        <v>39.1</v>
      </c>
      <c r="G30" s="87">
        <f t="shared" si="1"/>
        <v>0</v>
      </c>
      <c r="H30" s="88">
        <v>0</v>
      </c>
      <c r="I30" s="88">
        <v>0</v>
      </c>
      <c r="J30" s="87">
        <f t="shared" si="13"/>
        <v>271.9</v>
      </c>
      <c r="K30" s="88">
        <v>259.9</v>
      </c>
      <c r="L30" s="88">
        <v>12</v>
      </c>
      <c r="M30" s="87">
        <f t="shared" si="14"/>
        <v>13.3</v>
      </c>
      <c r="N30" s="88">
        <v>8.8</v>
      </c>
      <c r="O30" s="88">
        <v>4.5</v>
      </c>
      <c r="P30" s="87">
        <f t="shared" si="16"/>
        <v>22.1</v>
      </c>
      <c r="Q30" s="88">
        <v>19.5</v>
      </c>
      <c r="R30" s="88">
        <v>2.6</v>
      </c>
      <c r="S30" s="87">
        <f t="shared" si="17"/>
        <v>0</v>
      </c>
      <c r="T30" s="88">
        <v>0</v>
      </c>
      <c r="U30" s="88">
        <v>0</v>
      </c>
      <c r="V30" s="87">
        <f t="shared" si="15"/>
        <v>20.5</v>
      </c>
      <c r="W30" s="88">
        <v>0.5</v>
      </c>
      <c r="X30" s="88">
        <v>20</v>
      </c>
      <c r="Y30" s="68">
        <v>81.3</v>
      </c>
      <c r="Z30" s="89">
        <f t="shared" si="2"/>
        <v>409.1</v>
      </c>
      <c r="AA30" s="70">
        <f t="shared" si="3"/>
        <v>327.8</v>
      </c>
      <c r="AB30" s="71">
        <f t="shared" si="4"/>
        <v>305.7</v>
      </c>
      <c r="AC30" s="72">
        <f t="shared" si="5"/>
        <v>22.1</v>
      </c>
      <c r="AD30" s="73">
        <f t="shared" si="6"/>
        <v>697.5061707379351</v>
      </c>
      <c r="AE30" s="74">
        <f t="shared" si="7"/>
        <v>650.4808919908077</v>
      </c>
      <c r="AF30" s="75">
        <f t="shared" si="8"/>
        <v>47.025278747127416</v>
      </c>
      <c r="AG30" s="76">
        <f t="shared" si="9"/>
        <v>870.4996169886799</v>
      </c>
      <c r="AH30" s="77">
        <f t="shared" si="10"/>
        <v>172.9934462507447</v>
      </c>
      <c r="AI30" s="78">
        <f t="shared" si="11"/>
        <v>6.741915802318487</v>
      </c>
    </row>
    <row r="31" spans="1:35" s="65" customFormat="1" ht="19.5" customHeight="1">
      <c r="A31" s="82">
        <v>26</v>
      </c>
      <c r="B31" s="83" t="s">
        <v>51</v>
      </c>
      <c r="C31" s="84">
        <v>8935</v>
      </c>
      <c r="D31" s="85">
        <f t="shared" si="12"/>
        <v>174.90000000000003</v>
      </c>
      <c r="E31" s="86">
        <f t="shared" si="12"/>
        <v>167</v>
      </c>
      <c r="F31" s="86">
        <f t="shared" si="12"/>
        <v>7.8999999999999995</v>
      </c>
      <c r="G31" s="87">
        <f t="shared" si="1"/>
        <v>0</v>
      </c>
      <c r="H31" s="88">
        <v>0</v>
      </c>
      <c r="I31" s="88">
        <v>0</v>
      </c>
      <c r="J31" s="87">
        <f t="shared" si="13"/>
        <v>131.20000000000002</v>
      </c>
      <c r="K31" s="88">
        <v>129.4</v>
      </c>
      <c r="L31" s="88">
        <v>1.8</v>
      </c>
      <c r="M31" s="87">
        <f t="shared" si="14"/>
        <v>7.1</v>
      </c>
      <c r="N31" s="88">
        <v>6.5</v>
      </c>
      <c r="O31" s="88">
        <v>0.6</v>
      </c>
      <c r="P31" s="87">
        <f t="shared" si="16"/>
        <v>24.799999999999997</v>
      </c>
      <c r="Q31" s="88">
        <v>24.4</v>
      </c>
      <c r="R31" s="88">
        <v>0.4</v>
      </c>
      <c r="S31" s="87">
        <f t="shared" si="17"/>
        <v>0</v>
      </c>
      <c r="T31" s="88">
        <v>0</v>
      </c>
      <c r="U31" s="88">
        <v>0</v>
      </c>
      <c r="V31" s="87">
        <f t="shared" si="15"/>
        <v>11.8</v>
      </c>
      <c r="W31" s="88">
        <v>6.7</v>
      </c>
      <c r="X31" s="88">
        <v>5.1</v>
      </c>
      <c r="Y31" s="68">
        <v>59.9</v>
      </c>
      <c r="Z31" s="89">
        <f t="shared" si="2"/>
        <v>234.80000000000004</v>
      </c>
      <c r="AA31" s="96">
        <f t="shared" si="3"/>
        <v>174.90000000000003</v>
      </c>
      <c r="AB31" s="71">
        <f t="shared" si="4"/>
        <v>150.10000000000002</v>
      </c>
      <c r="AC31" s="72">
        <f t="shared" si="5"/>
        <v>24.799999999999997</v>
      </c>
      <c r="AD31" s="73">
        <f t="shared" si="6"/>
        <v>631.4421358557323</v>
      </c>
      <c r="AE31" s="74">
        <f t="shared" si="7"/>
        <v>541.9066014405113</v>
      </c>
      <c r="AF31" s="75">
        <f t="shared" si="8"/>
        <v>89.53553441522104</v>
      </c>
      <c r="AG31" s="76">
        <f t="shared" si="9"/>
        <v>847.6993338989477</v>
      </c>
      <c r="AH31" s="77">
        <f t="shared" si="10"/>
        <v>216.25719804321534</v>
      </c>
      <c r="AI31" s="78">
        <f t="shared" si="11"/>
        <v>14.179531160663231</v>
      </c>
    </row>
    <row r="32" spans="1:35" s="65" customFormat="1" ht="19.5" customHeight="1">
      <c r="A32" s="82">
        <v>27</v>
      </c>
      <c r="B32" s="83" t="s">
        <v>39</v>
      </c>
      <c r="C32" s="84">
        <v>3230</v>
      </c>
      <c r="D32" s="85">
        <f t="shared" si="12"/>
        <v>58.49999999999999</v>
      </c>
      <c r="E32" s="86">
        <f t="shared" si="12"/>
        <v>55.8</v>
      </c>
      <c r="F32" s="86">
        <f t="shared" si="12"/>
        <v>2.7</v>
      </c>
      <c r="G32" s="87">
        <f>SUM(H32:I32)</f>
        <v>0</v>
      </c>
      <c r="H32" s="88">
        <v>0</v>
      </c>
      <c r="I32" s="88">
        <v>0</v>
      </c>
      <c r="J32" s="87">
        <f t="shared" si="13"/>
        <v>46.199999999999996</v>
      </c>
      <c r="K32" s="88">
        <v>45.8</v>
      </c>
      <c r="L32" s="88">
        <v>0.4</v>
      </c>
      <c r="M32" s="87">
        <f t="shared" si="14"/>
        <v>3.1</v>
      </c>
      <c r="N32" s="88">
        <v>3</v>
      </c>
      <c r="O32" s="88">
        <v>0.1</v>
      </c>
      <c r="P32" s="87">
        <f>SUM(Q32:R32)</f>
        <v>6.8</v>
      </c>
      <c r="Q32" s="88">
        <v>6</v>
      </c>
      <c r="R32" s="88">
        <v>0.8</v>
      </c>
      <c r="S32" s="87">
        <f>SUM(T32:U32)</f>
        <v>0</v>
      </c>
      <c r="T32" s="88">
        <v>0</v>
      </c>
      <c r="U32" s="88">
        <v>0</v>
      </c>
      <c r="V32" s="87">
        <f t="shared" si="15"/>
        <v>2.4</v>
      </c>
      <c r="W32" s="88">
        <v>1</v>
      </c>
      <c r="X32" s="88">
        <v>1.4</v>
      </c>
      <c r="Y32" s="68">
        <v>19.3</v>
      </c>
      <c r="Z32" s="89">
        <f>D32+Y32</f>
        <v>77.8</v>
      </c>
      <c r="AA32" s="70">
        <f>SUM(AB32:AC32)</f>
        <v>58.49999999999999</v>
      </c>
      <c r="AB32" s="71">
        <f>G32+J32+M32+S32+V32</f>
        <v>51.699999999999996</v>
      </c>
      <c r="AC32" s="72">
        <f>P32</f>
        <v>6.8</v>
      </c>
      <c r="AD32" s="73">
        <f t="shared" si="6"/>
        <v>584.2404873664235</v>
      </c>
      <c r="AE32" s="74">
        <f t="shared" si="7"/>
        <v>516.3287725956257</v>
      </c>
      <c r="AF32" s="75">
        <f t="shared" si="8"/>
        <v>67.91171477079796</v>
      </c>
      <c r="AG32" s="76">
        <f t="shared" si="9"/>
        <v>776.9899131129531</v>
      </c>
      <c r="AH32" s="77">
        <f t="shared" si="10"/>
        <v>192.74942574652954</v>
      </c>
      <c r="AI32" s="78">
        <f>AC32*100/AA32</f>
        <v>11.623931623931625</v>
      </c>
    </row>
    <row r="33" spans="1:35" s="8" customFormat="1" ht="19.5" customHeight="1">
      <c r="A33" s="93">
        <v>28</v>
      </c>
      <c r="B33" s="83" t="s">
        <v>52</v>
      </c>
      <c r="C33" s="84">
        <v>2586</v>
      </c>
      <c r="D33" s="85">
        <f t="shared" si="12"/>
        <v>66.8</v>
      </c>
      <c r="E33" s="86">
        <f t="shared" si="12"/>
        <v>62.1</v>
      </c>
      <c r="F33" s="86">
        <f t="shared" si="12"/>
        <v>4.7</v>
      </c>
      <c r="G33" s="87">
        <f t="shared" si="1"/>
        <v>0</v>
      </c>
      <c r="H33" s="88">
        <v>0</v>
      </c>
      <c r="I33" s="88">
        <v>0</v>
      </c>
      <c r="J33" s="87">
        <f t="shared" si="13"/>
        <v>57.099999999999994</v>
      </c>
      <c r="K33" s="88">
        <v>52.8</v>
      </c>
      <c r="L33" s="88">
        <v>4.3</v>
      </c>
      <c r="M33" s="87">
        <f t="shared" si="14"/>
        <v>2</v>
      </c>
      <c r="N33" s="88">
        <v>1.6</v>
      </c>
      <c r="O33" s="88">
        <v>0.4</v>
      </c>
      <c r="P33" s="87">
        <f t="shared" si="16"/>
        <v>7.7</v>
      </c>
      <c r="Q33" s="88">
        <v>7.7</v>
      </c>
      <c r="R33" s="88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12.7</v>
      </c>
      <c r="Z33" s="89">
        <f>D33+Y33</f>
        <v>79.5</v>
      </c>
      <c r="AA33" s="70">
        <f>SUM(AB33:AC33)</f>
        <v>66.8</v>
      </c>
      <c r="AB33" s="71">
        <f t="shared" si="4"/>
        <v>59.099999999999994</v>
      </c>
      <c r="AC33" s="72">
        <f t="shared" si="5"/>
        <v>7.7</v>
      </c>
      <c r="AD33" s="73">
        <f t="shared" si="6"/>
        <v>833.2709627522889</v>
      </c>
      <c r="AE33" s="74">
        <f t="shared" si="7"/>
        <v>737.2202679440161</v>
      </c>
      <c r="AF33" s="75">
        <f t="shared" si="8"/>
        <v>96.05069480827284</v>
      </c>
      <c r="AG33" s="76">
        <f t="shared" si="9"/>
        <v>991.6922386048947</v>
      </c>
      <c r="AH33" s="77">
        <f t="shared" si="10"/>
        <v>158.42127585260585</v>
      </c>
      <c r="AI33" s="78">
        <f t="shared" si="11"/>
        <v>11.52694610778443</v>
      </c>
    </row>
    <row r="34" spans="1:35" s="8" customFormat="1" ht="19.5" customHeight="1">
      <c r="A34" s="82">
        <v>29</v>
      </c>
      <c r="B34" s="83" t="s">
        <v>40</v>
      </c>
      <c r="C34" s="84">
        <v>8861</v>
      </c>
      <c r="D34" s="85">
        <f t="shared" si="12"/>
        <v>151</v>
      </c>
      <c r="E34" s="86">
        <f t="shared" si="12"/>
        <v>148.7</v>
      </c>
      <c r="F34" s="86">
        <f t="shared" si="12"/>
        <v>2.3</v>
      </c>
      <c r="G34" s="87">
        <f t="shared" si="1"/>
        <v>0</v>
      </c>
      <c r="H34" s="88">
        <v>0</v>
      </c>
      <c r="I34" s="88">
        <v>0</v>
      </c>
      <c r="J34" s="87">
        <f t="shared" si="13"/>
        <v>107.8</v>
      </c>
      <c r="K34" s="88">
        <v>106.6</v>
      </c>
      <c r="L34" s="88">
        <v>1.2</v>
      </c>
      <c r="M34" s="87">
        <f t="shared" si="14"/>
        <v>6.9</v>
      </c>
      <c r="N34" s="88">
        <v>6.9</v>
      </c>
      <c r="O34" s="88">
        <v>0</v>
      </c>
      <c r="P34" s="87">
        <f t="shared" si="16"/>
        <v>20.2</v>
      </c>
      <c r="Q34" s="88">
        <v>20.2</v>
      </c>
      <c r="R34" s="88">
        <v>0</v>
      </c>
      <c r="S34" s="87">
        <f t="shared" si="17"/>
        <v>0</v>
      </c>
      <c r="T34" s="88">
        <v>0</v>
      </c>
      <c r="U34" s="88">
        <v>0</v>
      </c>
      <c r="V34" s="87">
        <f t="shared" si="15"/>
        <v>16.1</v>
      </c>
      <c r="W34" s="88">
        <v>15</v>
      </c>
      <c r="X34" s="88">
        <v>1.1</v>
      </c>
      <c r="Y34" s="68">
        <v>31.2</v>
      </c>
      <c r="Z34" s="89">
        <f t="shared" si="2"/>
        <v>182.2</v>
      </c>
      <c r="AA34" s="70">
        <f>SUM(AB34:AC34)</f>
        <v>151</v>
      </c>
      <c r="AB34" s="71">
        <f t="shared" si="4"/>
        <v>130.8</v>
      </c>
      <c r="AC34" s="72">
        <f t="shared" si="5"/>
        <v>20.2</v>
      </c>
      <c r="AD34" s="73">
        <f t="shared" si="6"/>
        <v>549.7085816426459</v>
      </c>
      <c r="AE34" s="74">
        <f t="shared" si="7"/>
        <v>476.1714071447554</v>
      </c>
      <c r="AF34" s="75">
        <f t="shared" si="8"/>
        <v>73.53717449789035</v>
      </c>
      <c r="AG34" s="76">
        <f t="shared" si="9"/>
        <v>663.2907521542387</v>
      </c>
      <c r="AH34" s="77">
        <f t="shared" si="10"/>
        <v>113.58217051159303</v>
      </c>
      <c r="AI34" s="78">
        <f t="shared" si="11"/>
        <v>13.37748344370861</v>
      </c>
    </row>
    <row r="35" spans="1:35" s="65" customFormat="1" ht="19.5" customHeight="1">
      <c r="A35" s="82">
        <v>30</v>
      </c>
      <c r="B35" s="83" t="s">
        <v>41</v>
      </c>
      <c r="C35" s="84">
        <v>4194</v>
      </c>
      <c r="D35" s="85">
        <f>G35+J35+M35+P35+S35+V35</f>
        <v>82.8</v>
      </c>
      <c r="E35" s="86">
        <f t="shared" si="12"/>
        <v>75.4</v>
      </c>
      <c r="F35" s="86">
        <f t="shared" si="12"/>
        <v>7.3999999999999995</v>
      </c>
      <c r="G35" s="87">
        <f>SUM(H35:I35)</f>
        <v>0</v>
      </c>
      <c r="H35" s="88">
        <v>0</v>
      </c>
      <c r="I35" s="88">
        <v>0</v>
      </c>
      <c r="J35" s="87">
        <f t="shared" si="13"/>
        <v>68.5</v>
      </c>
      <c r="K35" s="88">
        <v>63</v>
      </c>
      <c r="L35" s="88">
        <v>5.5</v>
      </c>
      <c r="M35" s="87">
        <f t="shared" si="14"/>
        <v>4.5</v>
      </c>
      <c r="N35" s="88">
        <v>2.9</v>
      </c>
      <c r="O35" s="88">
        <v>1.6</v>
      </c>
      <c r="P35" s="87">
        <f>SUM(Q35:R35)</f>
        <v>9.8</v>
      </c>
      <c r="Q35" s="88">
        <v>9.5</v>
      </c>
      <c r="R35" s="88">
        <v>0.3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25.1</v>
      </c>
      <c r="Z35" s="89">
        <f>D35+Y35</f>
        <v>107.9</v>
      </c>
      <c r="AA35" s="70">
        <f t="shared" si="3"/>
        <v>82.8</v>
      </c>
      <c r="AB35" s="71">
        <f>G35+J35+M35+S35+V35</f>
        <v>73</v>
      </c>
      <c r="AC35" s="72">
        <f>P35</f>
        <v>9.8</v>
      </c>
      <c r="AD35" s="73">
        <f t="shared" si="6"/>
        <v>636.8544925931053</v>
      </c>
      <c r="AE35" s="74">
        <f t="shared" si="7"/>
        <v>561.4779946774963</v>
      </c>
      <c r="AF35" s="75">
        <f t="shared" si="8"/>
        <v>75.3764979156091</v>
      </c>
      <c r="AG35" s="76">
        <f t="shared" si="9"/>
        <v>829.9106250096144</v>
      </c>
      <c r="AH35" s="77">
        <f t="shared" si="10"/>
        <v>193.056132416509</v>
      </c>
      <c r="AI35" s="78">
        <f>AC35*100/AA35</f>
        <v>11.835748792270532</v>
      </c>
    </row>
    <row r="36" spans="1:36" s="8" customFormat="1" ht="19.5" customHeight="1">
      <c r="A36" s="82">
        <v>31</v>
      </c>
      <c r="B36" s="83" t="s">
        <v>60</v>
      </c>
      <c r="C36" s="84">
        <v>5646</v>
      </c>
      <c r="D36" s="85">
        <f t="shared" si="12"/>
        <v>113.9</v>
      </c>
      <c r="E36" s="86">
        <f t="shared" si="12"/>
        <v>112</v>
      </c>
      <c r="F36" s="86">
        <f t="shared" si="12"/>
        <v>1.9000000000000001</v>
      </c>
      <c r="G36" s="87">
        <f t="shared" si="1"/>
        <v>0</v>
      </c>
      <c r="H36" s="88">
        <v>0</v>
      </c>
      <c r="I36" s="88">
        <v>0</v>
      </c>
      <c r="J36" s="87">
        <f t="shared" si="13"/>
        <v>87.7</v>
      </c>
      <c r="K36" s="88">
        <v>87</v>
      </c>
      <c r="L36" s="88">
        <v>0.7</v>
      </c>
      <c r="M36" s="87">
        <f t="shared" si="14"/>
        <v>6</v>
      </c>
      <c r="N36" s="88">
        <v>5.2</v>
      </c>
      <c r="O36" s="88">
        <v>0.8</v>
      </c>
      <c r="P36" s="87">
        <f t="shared" si="16"/>
        <v>11.4</v>
      </c>
      <c r="Q36" s="88">
        <v>11.3</v>
      </c>
      <c r="R36" s="88">
        <v>0.1</v>
      </c>
      <c r="S36" s="87">
        <f t="shared" si="17"/>
        <v>0</v>
      </c>
      <c r="T36" s="88">
        <v>0</v>
      </c>
      <c r="U36" s="88">
        <v>0</v>
      </c>
      <c r="V36" s="87">
        <f t="shared" si="15"/>
        <v>8.8</v>
      </c>
      <c r="W36" s="88">
        <v>8.5</v>
      </c>
      <c r="X36" s="88">
        <v>0.3</v>
      </c>
      <c r="Y36" s="68">
        <v>16.8</v>
      </c>
      <c r="Z36" s="89">
        <f t="shared" si="2"/>
        <v>130.70000000000002</v>
      </c>
      <c r="AA36" s="70">
        <f t="shared" si="3"/>
        <v>113.9</v>
      </c>
      <c r="AB36" s="71">
        <f t="shared" si="4"/>
        <v>102.5</v>
      </c>
      <c r="AC36" s="72">
        <f t="shared" si="5"/>
        <v>11.4</v>
      </c>
      <c r="AD36" s="73">
        <f t="shared" si="6"/>
        <v>650.7604584461737</v>
      </c>
      <c r="AE36" s="74">
        <f t="shared" si="7"/>
        <v>585.6272782329484</v>
      </c>
      <c r="AF36" s="75">
        <f t="shared" si="8"/>
        <v>65.13318021322547</v>
      </c>
      <c r="AG36" s="76">
        <f t="shared" si="9"/>
        <v>746.7461977077693</v>
      </c>
      <c r="AH36" s="77">
        <f t="shared" si="10"/>
        <v>95.98573926159541</v>
      </c>
      <c r="AI36" s="78">
        <f t="shared" si="11"/>
        <v>10.008779631255488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16153</v>
      </c>
      <c r="D37" s="85">
        <f t="shared" si="12"/>
        <v>301.8</v>
      </c>
      <c r="E37" s="86">
        <f t="shared" si="12"/>
        <v>259</v>
      </c>
      <c r="F37" s="86">
        <f t="shared" si="12"/>
        <v>42.8</v>
      </c>
      <c r="G37" s="87">
        <f t="shared" si="1"/>
        <v>0</v>
      </c>
      <c r="H37" s="88">
        <v>0</v>
      </c>
      <c r="I37" s="88">
        <v>0</v>
      </c>
      <c r="J37" s="87">
        <f t="shared" si="13"/>
        <v>246.3</v>
      </c>
      <c r="K37" s="88">
        <v>216</v>
      </c>
      <c r="L37" s="88">
        <v>30.3</v>
      </c>
      <c r="M37" s="87">
        <f t="shared" si="14"/>
        <v>19.7</v>
      </c>
      <c r="N37" s="88">
        <v>10</v>
      </c>
      <c r="O37" s="88">
        <v>9.7</v>
      </c>
      <c r="P37" s="87">
        <f t="shared" si="16"/>
        <v>35.8</v>
      </c>
      <c r="Q37" s="88">
        <v>33</v>
      </c>
      <c r="R37" s="88">
        <v>2.8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69.7</v>
      </c>
      <c r="Z37" s="89">
        <f t="shared" si="2"/>
        <v>371.5</v>
      </c>
      <c r="AA37" s="70">
        <f t="shared" si="3"/>
        <v>301.8</v>
      </c>
      <c r="AB37" s="71">
        <f t="shared" si="4"/>
        <v>266</v>
      </c>
      <c r="AC37" s="72">
        <f t="shared" si="5"/>
        <v>35.8</v>
      </c>
      <c r="AD37" s="73">
        <f t="shared" si="6"/>
        <v>602.7043812894041</v>
      </c>
      <c r="AE37" s="74">
        <f t="shared" si="7"/>
        <v>531.2106210171685</v>
      </c>
      <c r="AF37" s="75">
        <f t="shared" si="8"/>
        <v>71.49376027223545</v>
      </c>
      <c r="AG37" s="76">
        <f t="shared" si="9"/>
        <v>741.8975402551808</v>
      </c>
      <c r="AH37" s="77">
        <f t="shared" si="10"/>
        <v>139.19315896577683</v>
      </c>
      <c r="AI37" s="78">
        <f t="shared" si="11"/>
        <v>11.862160371106691</v>
      </c>
    </row>
    <row r="38" spans="1:35" s="8" customFormat="1" ht="19.5" customHeight="1" thickBot="1">
      <c r="A38" s="98">
        <v>33</v>
      </c>
      <c r="B38" s="99" t="s">
        <v>43</v>
      </c>
      <c r="C38" s="100">
        <v>12009</v>
      </c>
      <c r="D38" s="101">
        <f t="shared" si="12"/>
        <v>211.7</v>
      </c>
      <c r="E38" s="102">
        <f t="shared" si="12"/>
        <v>200.2</v>
      </c>
      <c r="F38" s="102">
        <f t="shared" si="12"/>
        <v>11.5</v>
      </c>
      <c r="G38" s="103">
        <f t="shared" si="1"/>
        <v>0</v>
      </c>
      <c r="H38" s="104">
        <v>0</v>
      </c>
      <c r="I38" s="104">
        <v>0</v>
      </c>
      <c r="J38" s="103">
        <f t="shared" si="13"/>
        <v>133.2</v>
      </c>
      <c r="K38" s="104">
        <v>129.7</v>
      </c>
      <c r="L38" s="104">
        <v>3.5</v>
      </c>
      <c r="M38" s="103">
        <f t="shared" si="14"/>
        <v>7.300000000000001</v>
      </c>
      <c r="N38" s="104">
        <v>6.2</v>
      </c>
      <c r="O38" s="104">
        <v>1.1</v>
      </c>
      <c r="P38" s="103">
        <f t="shared" si="16"/>
        <v>51.1</v>
      </c>
      <c r="Q38" s="104">
        <v>50.4</v>
      </c>
      <c r="R38" s="104">
        <v>0.7</v>
      </c>
      <c r="S38" s="103">
        <f t="shared" si="17"/>
        <v>0</v>
      </c>
      <c r="T38" s="104">
        <v>0</v>
      </c>
      <c r="U38" s="104">
        <v>0</v>
      </c>
      <c r="V38" s="103">
        <f t="shared" si="15"/>
        <v>20.1</v>
      </c>
      <c r="W38" s="104">
        <v>13.9</v>
      </c>
      <c r="X38" s="104">
        <v>6.2</v>
      </c>
      <c r="Y38" s="105">
        <v>53.5</v>
      </c>
      <c r="Z38" s="106">
        <f t="shared" si="2"/>
        <v>265.2</v>
      </c>
      <c r="AA38" s="107">
        <f t="shared" si="3"/>
        <v>211.7</v>
      </c>
      <c r="AB38" s="108">
        <f t="shared" si="4"/>
        <v>160.6</v>
      </c>
      <c r="AC38" s="109">
        <f t="shared" si="5"/>
        <v>51.1</v>
      </c>
      <c r="AD38" s="110">
        <f t="shared" si="6"/>
        <v>568.6595268602312</v>
      </c>
      <c r="AE38" s="111">
        <f t="shared" si="7"/>
        <v>431.39688244569265</v>
      </c>
      <c r="AF38" s="112">
        <f t="shared" si="8"/>
        <v>137.26264441453856</v>
      </c>
      <c r="AG38" s="113">
        <f t="shared" si="9"/>
        <v>712.3689490946306</v>
      </c>
      <c r="AH38" s="114">
        <f t="shared" si="10"/>
        <v>143.70942223439948</v>
      </c>
      <c r="AI38" s="117">
        <f t="shared" si="11"/>
        <v>24.13793103448276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rowBreaks count="1" manualBreakCount="1">
    <brk id="38" max="255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8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66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1223056</v>
      </c>
      <c r="D5" s="35">
        <f>SUM(E5:F5)</f>
        <v>25253.699999999997</v>
      </c>
      <c r="E5" s="36">
        <f>SUM(E6:E38)</f>
        <v>23284.199999999997</v>
      </c>
      <c r="F5" s="36">
        <f>SUM(F6:F38)</f>
        <v>1969.5</v>
      </c>
      <c r="G5" s="37">
        <f>SUM(H5:I5)</f>
        <v>557</v>
      </c>
      <c r="H5" s="37">
        <f aca="true" t="shared" si="0" ref="H5:AC5">SUM(H6:H38)</f>
        <v>557</v>
      </c>
      <c r="I5" s="37">
        <f t="shared" si="0"/>
        <v>0</v>
      </c>
      <c r="J5" s="37">
        <f>SUM(K5:L5)</f>
        <v>19288.2</v>
      </c>
      <c r="K5" s="37">
        <f t="shared" si="0"/>
        <v>18030.8</v>
      </c>
      <c r="L5" s="37">
        <f t="shared" si="0"/>
        <v>1257.3999999999999</v>
      </c>
      <c r="M5" s="37">
        <f>SUM(N5:O5)</f>
        <v>1158.1999999999998</v>
      </c>
      <c r="N5" s="37">
        <f t="shared" si="0"/>
        <v>903.1999999999997</v>
      </c>
      <c r="O5" s="37">
        <f t="shared" si="0"/>
        <v>255</v>
      </c>
      <c r="P5" s="37">
        <f>SUM(Q5:R5)</f>
        <v>3651</v>
      </c>
      <c r="Q5" s="37">
        <f t="shared" si="0"/>
        <v>3534.3</v>
      </c>
      <c r="R5" s="37">
        <f t="shared" si="0"/>
        <v>116.7</v>
      </c>
      <c r="S5" s="37">
        <f>SUM(T5:U5)</f>
        <v>1.2000000000000002</v>
      </c>
      <c r="T5" s="37">
        <f t="shared" si="0"/>
        <v>1.1</v>
      </c>
      <c r="U5" s="37">
        <f t="shared" si="0"/>
        <v>0.1</v>
      </c>
      <c r="V5" s="37">
        <f>SUM(W5:X5)</f>
        <v>598.1000000000001</v>
      </c>
      <c r="W5" s="37">
        <f t="shared" si="0"/>
        <v>257.8</v>
      </c>
      <c r="X5" s="37">
        <f t="shared" si="0"/>
        <v>340.30000000000007</v>
      </c>
      <c r="Y5" s="38">
        <f t="shared" si="0"/>
        <v>10324.4</v>
      </c>
      <c r="Z5" s="39">
        <f t="shared" si="0"/>
        <v>35578.1</v>
      </c>
      <c r="AA5" s="40">
        <f t="shared" si="0"/>
        <v>25253.7</v>
      </c>
      <c r="AB5" s="41">
        <f t="shared" si="0"/>
        <v>21602.699999999997</v>
      </c>
      <c r="AC5" s="42">
        <f t="shared" si="0"/>
        <v>3650.9999999999995</v>
      </c>
      <c r="AD5" s="43">
        <f>AA5/C5/31*1000000</f>
        <v>666.0655635318152</v>
      </c>
      <c r="AE5" s="44">
        <f>AB5/C5/31*1000000</f>
        <v>569.7705504266204</v>
      </c>
      <c r="AF5" s="45">
        <f>AC5/C5/31*1000000</f>
        <v>96.29501310519476</v>
      </c>
      <c r="AG5" s="46">
        <f>Z5/C5/31*1000000</f>
        <v>938.3712971125528</v>
      </c>
      <c r="AH5" s="47">
        <f>Y5/C5/31*1000000</f>
        <v>272.3057335807376</v>
      </c>
      <c r="AI5" s="48">
        <f>AC5*100/AA5</f>
        <v>14.457287446987964</v>
      </c>
    </row>
    <row r="6" spans="1:35" s="8" customFormat="1" ht="19.5" customHeight="1" thickTop="1">
      <c r="A6" s="14">
        <v>1</v>
      </c>
      <c r="B6" s="15" t="s">
        <v>19</v>
      </c>
      <c r="C6" s="49">
        <v>285703</v>
      </c>
      <c r="D6" s="50">
        <f>G6+J6+M6+P6+S6+V6</f>
        <v>5686.9</v>
      </c>
      <c r="E6" s="51">
        <f>H6+K6+N6+Q6+T6+W6</f>
        <v>5604.599999999999</v>
      </c>
      <c r="F6" s="51">
        <f>I6+L6+O6+R6+U6+X6</f>
        <v>82.3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4289.4</v>
      </c>
      <c r="K6" s="16">
        <v>4234.2</v>
      </c>
      <c r="L6" s="16">
        <v>55.2</v>
      </c>
      <c r="M6" s="52">
        <f>SUM(N6:O6)</f>
        <v>311.9</v>
      </c>
      <c r="N6" s="16">
        <v>307.4</v>
      </c>
      <c r="O6" s="16">
        <v>4.5</v>
      </c>
      <c r="P6" s="52">
        <f>SUM(Q6:R6)</f>
        <v>980.3</v>
      </c>
      <c r="Q6" s="16">
        <v>978.5</v>
      </c>
      <c r="R6" s="16">
        <v>1.8</v>
      </c>
      <c r="S6" s="52">
        <f>SUM(T6:U6)</f>
        <v>0</v>
      </c>
      <c r="T6" s="16">
        <v>0</v>
      </c>
      <c r="U6" s="16">
        <v>0</v>
      </c>
      <c r="V6" s="52">
        <f>SUM(W6:X6)</f>
        <v>105.3</v>
      </c>
      <c r="W6" s="16">
        <v>84.5</v>
      </c>
      <c r="X6" s="16">
        <v>20.8</v>
      </c>
      <c r="Y6" s="53">
        <v>3194.7</v>
      </c>
      <c r="Z6" s="54">
        <f aca="true" t="shared" si="2" ref="Z6:Z38">D6+Y6</f>
        <v>8881.599999999999</v>
      </c>
      <c r="AA6" s="55">
        <f aca="true" t="shared" si="3" ref="AA6:AA38">SUM(AB6:AC6)</f>
        <v>5686.9</v>
      </c>
      <c r="AB6" s="56">
        <f aca="true" t="shared" si="4" ref="AB6:AB38">G6+J6+M6+S6+V6</f>
        <v>4706.599999999999</v>
      </c>
      <c r="AC6" s="57">
        <f aca="true" t="shared" si="5" ref="AC6:AC38">P6</f>
        <v>980.3</v>
      </c>
      <c r="AD6" s="58">
        <f aca="true" t="shared" si="6" ref="AD6:AD38">AA6/C6/31*1000000</f>
        <v>642.0947175800541</v>
      </c>
      <c r="AE6" s="59">
        <f aca="true" t="shared" si="7" ref="AE6:AE38">AB6/C6/31*1000000</f>
        <v>531.4113133275216</v>
      </c>
      <c r="AF6" s="60">
        <f aca="true" t="shared" si="8" ref="AF6:AF38">AC6/C6/31*1000000</f>
        <v>110.68340425253248</v>
      </c>
      <c r="AG6" s="61">
        <f aca="true" t="shared" si="9" ref="AG6:AG38">Z6/C6/31*1000000</f>
        <v>1002.8009009581684</v>
      </c>
      <c r="AH6" s="62">
        <f aca="true" t="shared" si="10" ref="AH6:AH38">Y6/C6/31*1000000</f>
        <v>360.70618337811436</v>
      </c>
      <c r="AI6" s="63">
        <f aca="true" t="shared" si="11" ref="AI6:AI38">AC6*100/AA6</f>
        <v>17.237862455819517</v>
      </c>
    </row>
    <row r="7" spans="1:35" s="65" customFormat="1" ht="19.5" customHeight="1">
      <c r="A7" s="13">
        <v>2</v>
      </c>
      <c r="B7" s="17" t="s">
        <v>20</v>
      </c>
      <c r="C7" s="64">
        <v>50821</v>
      </c>
      <c r="D7" s="50">
        <f aca="true" t="shared" si="12" ref="D7:F38">G7+J7+M7+P7+S7+V7</f>
        <v>1312.9</v>
      </c>
      <c r="E7" s="51">
        <f t="shared" si="12"/>
        <v>1068.8000000000002</v>
      </c>
      <c r="F7" s="51">
        <f t="shared" si="12"/>
        <v>244.10000000000002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1009.9000000000001</v>
      </c>
      <c r="K7" s="16">
        <v>897.2</v>
      </c>
      <c r="L7" s="16">
        <v>112.7</v>
      </c>
      <c r="M7" s="52">
        <f aca="true" t="shared" si="14" ref="M7:M38">SUM(N7:O7)</f>
        <v>55</v>
      </c>
      <c r="N7" s="16">
        <v>31.4</v>
      </c>
      <c r="O7" s="16">
        <v>23.6</v>
      </c>
      <c r="P7" s="52">
        <f>SUM(Q7:R7)</f>
        <v>178.9</v>
      </c>
      <c r="Q7" s="16">
        <v>136.3</v>
      </c>
      <c r="R7" s="16">
        <v>42.6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69.10000000000001</v>
      </c>
      <c r="W7" s="16">
        <v>3.9</v>
      </c>
      <c r="X7" s="16">
        <v>65.2</v>
      </c>
      <c r="Y7" s="53">
        <v>482.1</v>
      </c>
      <c r="Z7" s="54">
        <f>D7+Y7</f>
        <v>1795</v>
      </c>
      <c r="AA7" s="55">
        <f>SUM(AB7:AC7)</f>
        <v>1312.9</v>
      </c>
      <c r="AB7" s="56">
        <f>G7+J7+M7+S7+V7</f>
        <v>1134</v>
      </c>
      <c r="AC7" s="57">
        <f>P7</f>
        <v>178.9</v>
      </c>
      <c r="AD7" s="58">
        <f t="shared" si="6"/>
        <v>833.348672856217</v>
      </c>
      <c r="AE7" s="59">
        <f t="shared" si="7"/>
        <v>719.7938875915531</v>
      </c>
      <c r="AF7" s="60">
        <f t="shared" si="8"/>
        <v>113.5547852646639</v>
      </c>
      <c r="AG7" s="61">
        <f t="shared" si="9"/>
        <v>1139.3562859143192</v>
      </c>
      <c r="AH7" s="62">
        <f t="shared" si="10"/>
        <v>306.0076130581021</v>
      </c>
      <c r="AI7" s="63">
        <f>AC7*100/AA7</f>
        <v>13.626323406200015</v>
      </c>
    </row>
    <row r="8" spans="1:35" s="65" customFormat="1" ht="19.5" customHeight="1">
      <c r="A8" s="13">
        <v>3</v>
      </c>
      <c r="B8" s="18" t="s">
        <v>21</v>
      </c>
      <c r="C8" s="64">
        <v>35285</v>
      </c>
      <c r="D8" s="50">
        <f t="shared" si="12"/>
        <v>802.9</v>
      </c>
      <c r="E8" s="51">
        <f t="shared" si="12"/>
        <v>678</v>
      </c>
      <c r="F8" s="51">
        <f t="shared" si="12"/>
        <v>124.89999999999999</v>
      </c>
      <c r="G8" s="52">
        <f>SUM(H8:I8)</f>
        <v>0</v>
      </c>
      <c r="H8" s="16">
        <v>0</v>
      </c>
      <c r="I8" s="16">
        <v>0</v>
      </c>
      <c r="J8" s="52">
        <f t="shared" si="13"/>
        <v>681.9</v>
      </c>
      <c r="K8" s="16">
        <v>589.6</v>
      </c>
      <c r="L8" s="16">
        <v>92.3</v>
      </c>
      <c r="M8" s="52">
        <f t="shared" si="14"/>
        <v>86.8</v>
      </c>
      <c r="N8" s="16">
        <v>59.9</v>
      </c>
      <c r="O8" s="16">
        <v>26.9</v>
      </c>
      <c r="P8" s="52">
        <f>SUM(Q8:R8)</f>
        <v>34.2</v>
      </c>
      <c r="Q8" s="16">
        <v>28.5</v>
      </c>
      <c r="R8" s="16">
        <v>5.7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73.4</v>
      </c>
      <c r="Z8" s="54">
        <f>D8+Y8</f>
        <v>876.3</v>
      </c>
      <c r="AA8" s="55">
        <f>SUM(AB8:AC8)</f>
        <v>802.9</v>
      </c>
      <c r="AB8" s="56">
        <f>G8+J8+M8+S8+V8</f>
        <v>768.6999999999999</v>
      </c>
      <c r="AC8" s="57">
        <f>P8</f>
        <v>34.2</v>
      </c>
      <c r="AD8" s="58">
        <f t="shared" si="6"/>
        <v>734.022955930282</v>
      </c>
      <c r="AE8" s="59">
        <f t="shared" si="7"/>
        <v>702.7568143275722</v>
      </c>
      <c r="AF8" s="60">
        <f t="shared" si="8"/>
        <v>31.266141602709737</v>
      </c>
      <c r="AG8" s="61">
        <f t="shared" si="9"/>
        <v>801.126312469431</v>
      </c>
      <c r="AH8" s="62">
        <f t="shared" si="10"/>
        <v>67.10335653914896</v>
      </c>
      <c r="AI8" s="63">
        <f>AC8*100/AA8</f>
        <v>4.2595590982687765</v>
      </c>
    </row>
    <row r="9" spans="1:35" s="8" customFormat="1" ht="19.5" customHeight="1">
      <c r="A9" s="19">
        <v>4</v>
      </c>
      <c r="B9" s="18" t="s">
        <v>22</v>
      </c>
      <c r="C9" s="64">
        <v>94618</v>
      </c>
      <c r="D9" s="66">
        <f t="shared" si="12"/>
        <v>1639.3000000000002</v>
      </c>
      <c r="E9" s="51">
        <f t="shared" si="12"/>
        <v>1594.8000000000002</v>
      </c>
      <c r="F9" s="51">
        <f t="shared" si="12"/>
        <v>44.5</v>
      </c>
      <c r="G9" s="67">
        <f t="shared" si="1"/>
        <v>0</v>
      </c>
      <c r="H9" s="20">
        <v>0</v>
      </c>
      <c r="I9" s="20">
        <v>0</v>
      </c>
      <c r="J9" s="67">
        <f t="shared" si="13"/>
        <v>1425.9</v>
      </c>
      <c r="K9" s="16">
        <v>1394.2</v>
      </c>
      <c r="L9" s="16">
        <v>31.7</v>
      </c>
      <c r="M9" s="67">
        <f t="shared" si="14"/>
        <v>81.9</v>
      </c>
      <c r="N9" s="16">
        <v>74.4</v>
      </c>
      <c r="O9" s="16">
        <v>7.5</v>
      </c>
      <c r="P9" s="67">
        <f aca="true" t="shared" si="16" ref="P9:P38">SUM(Q9:R9)</f>
        <v>126.2</v>
      </c>
      <c r="Q9" s="16">
        <v>126.2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5.3</v>
      </c>
      <c r="W9" s="16">
        <v>0</v>
      </c>
      <c r="X9" s="16">
        <v>5.3</v>
      </c>
      <c r="Y9" s="68">
        <v>865</v>
      </c>
      <c r="Z9" s="69">
        <f t="shared" si="2"/>
        <v>2504.3</v>
      </c>
      <c r="AA9" s="70">
        <f t="shared" si="3"/>
        <v>1639.3000000000002</v>
      </c>
      <c r="AB9" s="71">
        <f t="shared" si="4"/>
        <v>1513.1000000000001</v>
      </c>
      <c r="AC9" s="72">
        <f t="shared" si="5"/>
        <v>126.2</v>
      </c>
      <c r="AD9" s="73">
        <f t="shared" si="6"/>
        <v>558.8856788485313</v>
      </c>
      <c r="AE9" s="74">
        <f t="shared" si="7"/>
        <v>515.8603798363403</v>
      </c>
      <c r="AF9" s="75">
        <f t="shared" si="8"/>
        <v>43.025299012190956</v>
      </c>
      <c r="AG9" s="76">
        <f t="shared" si="9"/>
        <v>853.7896697007118</v>
      </c>
      <c r="AH9" s="77">
        <f t="shared" si="10"/>
        <v>294.90399085218047</v>
      </c>
      <c r="AI9" s="78">
        <f t="shared" si="11"/>
        <v>7.698407857012138</v>
      </c>
    </row>
    <row r="10" spans="1:35" s="8" customFormat="1" ht="19.5" customHeight="1">
      <c r="A10" s="19">
        <v>5</v>
      </c>
      <c r="B10" s="18" t="s">
        <v>55</v>
      </c>
      <c r="C10" s="64">
        <v>92329</v>
      </c>
      <c r="D10" s="66">
        <f t="shared" si="12"/>
        <v>1644.9</v>
      </c>
      <c r="E10" s="51">
        <f t="shared" si="12"/>
        <v>1530.9</v>
      </c>
      <c r="F10" s="51">
        <f t="shared" si="12"/>
        <v>114</v>
      </c>
      <c r="G10" s="67">
        <f t="shared" si="1"/>
        <v>0</v>
      </c>
      <c r="H10" s="20">
        <v>0</v>
      </c>
      <c r="I10" s="20">
        <v>0</v>
      </c>
      <c r="J10" s="67">
        <f t="shared" si="13"/>
        <v>1229.7</v>
      </c>
      <c r="K10" s="20">
        <v>1143.7</v>
      </c>
      <c r="L10" s="20">
        <v>86</v>
      </c>
      <c r="M10" s="67">
        <f t="shared" si="14"/>
        <v>87.3</v>
      </c>
      <c r="N10" s="20">
        <v>59.3</v>
      </c>
      <c r="O10" s="20">
        <v>28</v>
      </c>
      <c r="P10" s="67">
        <f t="shared" si="16"/>
        <v>327.9</v>
      </c>
      <c r="Q10" s="20">
        <v>327.9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680.8</v>
      </c>
      <c r="Z10" s="69">
        <f t="shared" si="2"/>
        <v>2325.7</v>
      </c>
      <c r="AA10" s="70">
        <f t="shared" si="3"/>
        <v>1644.9</v>
      </c>
      <c r="AB10" s="71">
        <f t="shared" si="4"/>
        <v>1317</v>
      </c>
      <c r="AC10" s="72">
        <f t="shared" si="5"/>
        <v>327.9</v>
      </c>
      <c r="AD10" s="73">
        <f t="shared" si="6"/>
        <v>574.697985709589</v>
      </c>
      <c r="AE10" s="74">
        <f t="shared" si="7"/>
        <v>460.13572082164796</v>
      </c>
      <c r="AF10" s="75">
        <f t="shared" si="8"/>
        <v>114.56226488794104</v>
      </c>
      <c r="AG10" s="76">
        <f t="shared" si="9"/>
        <v>812.5570584015995</v>
      </c>
      <c r="AH10" s="77">
        <f t="shared" si="10"/>
        <v>237.85907269201059</v>
      </c>
      <c r="AI10" s="78">
        <f t="shared" si="11"/>
        <v>19.93434251322269</v>
      </c>
    </row>
    <row r="11" spans="1:36" s="8" customFormat="1" ht="19.5" customHeight="1">
      <c r="A11" s="19">
        <v>6</v>
      </c>
      <c r="B11" s="18" t="s">
        <v>24</v>
      </c>
      <c r="C11" s="64">
        <v>34235</v>
      </c>
      <c r="D11" s="66">
        <f>G11+J11+M11+P11+S11+V11</f>
        <v>849.5</v>
      </c>
      <c r="E11" s="51">
        <f t="shared" si="12"/>
        <v>697.9999999999999</v>
      </c>
      <c r="F11" s="51">
        <f t="shared" si="12"/>
        <v>151.5</v>
      </c>
      <c r="G11" s="67">
        <f>SUM(H11:I11)</f>
        <v>0</v>
      </c>
      <c r="H11" s="20">
        <v>0</v>
      </c>
      <c r="I11" s="20">
        <v>0</v>
      </c>
      <c r="J11" s="67">
        <f t="shared" si="13"/>
        <v>682.6999999999999</v>
      </c>
      <c r="K11" s="20">
        <v>566.8</v>
      </c>
      <c r="L11" s="20">
        <v>115.9</v>
      </c>
      <c r="M11" s="67">
        <f t="shared" si="14"/>
        <v>48.7</v>
      </c>
      <c r="N11" s="20">
        <v>20.3</v>
      </c>
      <c r="O11" s="20">
        <v>28.4</v>
      </c>
      <c r="P11" s="67">
        <f t="shared" si="16"/>
        <v>118.10000000000001</v>
      </c>
      <c r="Q11" s="20">
        <v>110.9</v>
      </c>
      <c r="R11" s="20">
        <v>7.2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286.9</v>
      </c>
      <c r="Z11" s="69">
        <f t="shared" si="2"/>
        <v>1136.4</v>
      </c>
      <c r="AA11" s="70">
        <f t="shared" si="3"/>
        <v>849.5</v>
      </c>
      <c r="AB11" s="71">
        <f t="shared" si="4"/>
        <v>731.4</v>
      </c>
      <c r="AC11" s="72">
        <f t="shared" si="5"/>
        <v>118.10000000000001</v>
      </c>
      <c r="AD11" s="73">
        <f t="shared" si="6"/>
        <v>800.4447438718158</v>
      </c>
      <c r="AE11" s="74">
        <f t="shared" si="7"/>
        <v>689.164550521302</v>
      </c>
      <c r="AF11" s="75">
        <f t="shared" si="8"/>
        <v>111.28019335051377</v>
      </c>
      <c r="AG11" s="76">
        <f t="shared" si="9"/>
        <v>1070.7774066344102</v>
      </c>
      <c r="AH11" s="77">
        <f t="shared" si="10"/>
        <v>270.3326627625944</v>
      </c>
      <c r="AI11" s="78">
        <f t="shared" si="11"/>
        <v>13.902295467922308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26171</v>
      </c>
      <c r="D12" s="66">
        <f>G12+J12+M12+P12+S12+V12</f>
        <v>571.8000000000001</v>
      </c>
      <c r="E12" s="51">
        <f t="shared" si="12"/>
        <v>535.5999999999999</v>
      </c>
      <c r="F12" s="51">
        <f t="shared" si="12"/>
        <v>36.199999999999996</v>
      </c>
      <c r="G12" s="67">
        <f>SUM(H12:I12)</f>
        <v>0</v>
      </c>
      <c r="H12" s="20">
        <v>0</v>
      </c>
      <c r="I12" s="20">
        <v>0</v>
      </c>
      <c r="J12" s="67">
        <f t="shared" si="13"/>
        <v>422.1</v>
      </c>
      <c r="K12" s="20">
        <v>406.5</v>
      </c>
      <c r="L12" s="20">
        <v>15.6</v>
      </c>
      <c r="M12" s="67">
        <f t="shared" si="14"/>
        <v>30.200000000000003</v>
      </c>
      <c r="N12" s="20">
        <v>23.8</v>
      </c>
      <c r="O12" s="20">
        <v>6.4</v>
      </c>
      <c r="P12" s="67">
        <f>SUM(Q12:R12)</f>
        <v>109.89999999999999</v>
      </c>
      <c r="Q12" s="20">
        <v>99.1</v>
      </c>
      <c r="R12" s="20">
        <v>10.8</v>
      </c>
      <c r="S12" s="67">
        <f t="shared" si="17"/>
        <v>0.4</v>
      </c>
      <c r="T12" s="20">
        <v>0.3</v>
      </c>
      <c r="U12" s="20">
        <v>0.1</v>
      </c>
      <c r="V12" s="67">
        <f t="shared" si="15"/>
        <v>9.2</v>
      </c>
      <c r="W12" s="20">
        <v>5.9</v>
      </c>
      <c r="X12" s="20">
        <v>3.3</v>
      </c>
      <c r="Y12" s="68">
        <v>195.9</v>
      </c>
      <c r="Z12" s="69">
        <f>D12+Y12</f>
        <v>767.7</v>
      </c>
      <c r="AA12" s="70">
        <f>SUM(AB12:AC12)</f>
        <v>571.8</v>
      </c>
      <c r="AB12" s="71">
        <f>G12+J12+M12+S12+V12</f>
        <v>461.9</v>
      </c>
      <c r="AC12" s="72">
        <f>P12</f>
        <v>109.89999999999999</v>
      </c>
      <c r="AD12" s="73">
        <f t="shared" si="6"/>
        <v>704.7939050981078</v>
      </c>
      <c r="AE12" s="74">
        <f t="shared" si="7"/>
        <v>569.3324672347254</v>
      </c>
      <c r="AF12" s="75">
        <f t="shared" si="8"/>
        <v>135.4614378633824</v>
      </c>
      <c r="AG12" s="76">
        <f t="shared" si="9"/>
        <v>946.2579240010798</v>
      </c>
      <c r="AH12" s="77">
        <f t="shared" si="10"/>
        <v>241.46401890297193</v>
      </c>
      <c r="AI12" s="78">
        <f>AC12*100/AA12</f>
        <v>19.22000699545296</v>
      </c>
    </row>
    <row r="13" spans="1:35" s="8" customFormat="1" ht="19.5" customHeight="1">
      <c r="A13" s="19">
        <v>8</v>
      </c>
      <c r="B13" s="18" t="s">
        <v>48</v>
      </c>
      <c r="C13" s="64">
        <v>113973</v>
      </c>
      <c r="D13" s="66">
        <f t="shared" si="12"/>
        <v>2242.7999999999997</v>
      </c>
      <c r="E13" s="51">
        <f t="shared" si="12"/>
        <v>2063</v>
      </c>
      <c r="F13" s="51">
        <f t="shared" si="12"/>
        <v>179.8</v>
      </c>
      <c r="G13" s="67">
        <f t="shared" si="1"/>
        <v>0</v>
      </c>
      <c r="H13" s="20">
        <v>0</v>
      </c>
      <c r="I13" s="20">
        <v>0</v>
      </c>
      <c r="J13" s="67">
        <f t="shared" si="13"/>
        <v>1799</v>
      </c>
      <c r="K13" s="20">
        <v>1674</v>
      </c>
      <c r="L13" s="20">
        <v>125</v>
      </c>
      <c r="M13" s="67">
        <f t="shared" si="14"/>
        <v>138.2</v>
      </c>
      <c r="N13" s="20">
        <v>115.7</v>
      </c>
      <c r="O13" s="20">
        <v>22.5</v>
      </c>
      <c r="P13" s="67">
        <f t="shared" si="16"/>
        <v>273.40000000000003</v>
      </c>
      <c r="Q13" s="20">
        <v>273.3</v>
      </c>
      <c r="R13" s="20">
        <v>0.1</v>
      </c>
      <c r="S13" s="67">
        <f t="shared" si="17"/>
        <v>0</v>
      </c>
      <c r="T13" s="20">
        <v>0</v>
      </c>
      <c r="U13" s="20">
        <v>0</v>
      </c>
      <c r="V13" s="67">
        <f t="shared" si="15"/>
        <v>32.2</v>
      </c>
      <c r="W13" s="20">
        <v>0</v>
      </c>
      <c r="X13" s="20">
        <v>32.2</v>
      </c>
      <c r="Y13" s="68">
        <v>719.3</v>
      </c>
      <c r="Z13" s="69">
        <f t="shared" si="2"/>
        <v>2962.0999999999995</v>
      </c>
      <c r="AA13" s="70">
        <f t="shared" si="3"/>
        <v>2242.8</v>
      </c>
      <c r="AB13" s="71">
        <f t="shared" si="4"/>
        <v>1969.4</v>
      </c>
      <c r="AC13" s="72">
        <f t="shared" si="5"/>
        <v>273.40000000000003</v>
      </c>
      <c r="AD13" s="73">
        <f t="shared" si="6"/>
        <v>634.7853184243128</v>
      </c>
      <c r="AE13" s="74">
        <f t="shared" si="7"/>
        <v>557.4042295812563</v>
      </c>
      <c r="AF13" s="75">
        <f t="shared" si="8"/>
        <v>77.38108884305652</v>
      </c>
      <c r="AG13" s="76">
        <f t="shared" si="9"/>
        <v>838.3706044697059</v>
      </c>
      <c r="AH13" s="77">
        <f t="shared" si="10"/>
        <v>203.5852860453933</v>
      </c>
      <c r="AI13" s="78">
        <f t="shared" si="11"/>
        <v>12.19011949349028</v>
      </c>
    </row>
    <row r="14" spans="1:35" s="65" customFormat="1" ht="17.25" customHeight="1">
      <c r="A14" s="13">
        <v>9</v>
      </c>
      <c r="B14" s="18" t="s">
        <v>56</v>
      </c>
      <c r="C14" s="64">
        <v>18708</v>
      </c>
      <c r="D14" s="66">
        <f t="shared" si="12"/>
        <v>372.1</v>
      </c>
      <c r="E14" s="51">
        <f t="shared" si="12"/>
        <v>288.1</v>
      </c>
      <c r="F14" s="51">
        <f t="shared" si="12"/>
        <v>84</v>
      </c>
      <c r="G14" s="67">
        <f>SUM(H14:I14)</f>
        <v>0</v>
      </c>
      <c r="H14" s="20">
        <v>0</v>
      </c>
      <c r="I14" s="20">
        <v>0</v>
      </c>
      <c r="J14" s="67">
        <f t="shared" si="13"/>
        <v>305.1</v>
      </c>
      <c r="K14" s="20">
        <v>237.5</v>
      </c>
      <c r="L14" s="20">
        <v>67.6</v>
      </c>
      <c r="M14" s="67">
        <f t="shared" si="14"/>
        <v>9.6</v>
      </c>
      <c r="N14" s="20">
        <v>2.4</v>
      </c>
      <c r="O14" s="20">
        <v>7.2</v>
      </c>
      <c r="P14" s="67">
        <f t="shared" si="16"/>
        <v>57.400000000000006</v>
      </c>
      <c r="Q14" s="20">
        <v>48.2</v>
      </c>
      <c r="R14" s="20">
        <v>9.2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77.8</v>
      </c>
      <c r="Z14" s="69">
        <f t="shared" si="2"/>
        <v>449.90000000000003</v>
      </c>
      <c r="AA14" s="70">
        <f t="shared" si="3"/>
        <v>372.1</v>
      </c>
      <c r="AB14" s="71">
        <f>G14+J14+M14+S14+V14</f>
        <v>314.70000000000005</v>
      </c>
      <c r="AC14" s="72">
        <f>P14</f>
        <v>57.400000000000006</v>
      </c>
      <c r="AD14" s="80">
        <f t="shared" si="6"/>
        <v>641.6092477256582</v>
      </c>
      <c r="AE14" s="74">
        <f t="shared" si="7"/>
        <v>542.6348569182067</v>
      </c>
      <c r="AF14" s="75">
        <f t="shared" si="8"/>
        <v>98.97439080745171</v>
      </c>
      <c r="AG14" s="76">
        <f t="shared" si="9"/>
        <v>775.7592059977792</v>
      </c>
      <c r="AH14" s="81">
        <f t="shared" si="10"/>
        <v>134.14995827212093</v>
      </c>
      <c r="AI14" s="78">
        <f>AC14*100/AA14</f>
        <v>15.425960763235691</v>
      </c>
    </row>
    <row r="15" spans="1:35" s="65" customFormat="1" ht="19.5" customHeight="1">
      <c r="A15" s="13">
        <v>10</v>
      </c>
      <c r="B15" s="18" t="s">
        <v>27</v>
      </c>
      <c r="C15" s="64">
        <v>32434</v>
      </c>
      <c r="D15" s="66">
        <f t="shared" si="12"/>
        <v>795.6</v>
      </c>
      <c r="E15" s="51">
        <f t="shared" si="12"/>
        <v>694.5</v>
      </c>
      <c r="F15" s="51">
        <f t="shared" si="12"/>
        <v>101.1</v>
      </c>
      <c r="G15" s="67">
        <f t="shared" si="1"/>
        <v>557</v>
      </c>
      <c r="H15" s="20">
        <v>557</v>
      </c>
      <c r="I15" s="20">
        <v>0</v>
      </c>
      <c r="J15" s="67">
        <f t="shared" si="13"/>
        <v>65.9</v>
      </c>
      <c r="K15" s="20">
        <v>0</v>
      </c>
      <c r="L15" s="20">
        <v>65.9</v>
      </c>
      <c r="M15" s="67">
        <f t="shared" si="14"/>
        <v>11.1</v>
      </c>
      <c r="N15" s="20">
        <v>0</v>
      </c>
      <c r="O15" s="20">
        <v>11.1</v>
      </c>
      <c r="P15" s="67">
        <f t="shared" si="16"/>
        <v>131.4</v>
      </c>
      <c r="Q15" s="20">
        <v>131.4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30.200000000000003</v>
      </c>
      <c r="W15" s="20">
        <v>6.1</v>
      </c>
      <c r="X15" s="20">
        <v>24.1</v>
      </c>
      <c r="Y15" s="68">
        <v>375.2</v>
      </c>
      <c r="Z15" s="69">
        <f t="shared" si="2"/>
        <v>1170.8</v>
      </c>
      <c r="AA15" s="70">
        <f t="shared" si="3"/>
        <v>795.6</v>
      </c>
      <c r="AB15" s="71">
        <f>G15+J15+M15+S15+V15</f>
        <v>664.2</v>
      </c>
      <c r="AC15" s="72">
        <f>P15</f>
        <v>131.4</v>
      </c>
      <c r="AD15" s="73">
        <f t="shared" si="6"/>
        <v>791.2843352356249</v>
      </c>
      <c r="AE15" s="74">
        <f t="shared" si="7"/>
        <v>660.597103398067</v>
      </c>
      <c r="AF15" s="75">
        <f t="shared" si="8"/>
        <v>130.68723183755796</v>
      </c>
      <c r="AG15" s="76">
        <f t="shared" si="9"/>
        <v>1164.4490946378453</v>
      </c>
      <c r="AH15" s="77">
        <f t="shared" si="10"/>
        <v>373.1647594022203</v>
      </c>
      <c r="AI15" s="78">
        <f>AC15*100/AA15</f>
        <v>16.515837104072396</v>
      </c>
    </row>
    <row r="16" spans="1:35" s="8" customFormat="1" ht="19.5" customHeight="1">
      <c r="A16" s="19">
        <v>11</v>
      </c>
      <c r="B16" s="18" t="s">
        <v>57</v>
      </c>
      <c r="C16" s="64">
        <v>26282</v>
      </c>
      <c r="D16" s="66">
        <f>G16+J16+M16+P16+S16+V16</f>
        <v>590.1</v>
      </c>
      <c r="E16" s="51">
        <f t="shared" si="12"/>
        <v>564.7</v>
      </c>
      <c r="F16" s="51">
        <f t="shared" si="12"/>
        <v>25.4</v>
      </c>
      <c r="G16" s="67">
        <f t="shared" si="1"/>
        <v>0</v>
      </c>
      <c r="H16" s="20">
        <v>0</v>
      </c>
      <c r="I16" s="20">
        <v>0</v>
      </c>
      <c r="J16" s="67">
        <f t="shared" si="13"/>
        <v>480.6</v>
      </c>
      <c r="K16" s="20">
        <v>471.1</v>
      </c>
      <c r="L16" s="20">
        <v>9.5</v>
      </c>
      <c r="M16" s="67">
        <f t="shared" si="14"/>
        <v>19.7</v>
      </c>
      <c r="N16" s="20">
        <v>15</v>
      </c>
      <c r="O16" s="20">
        <v>4.7</v>
      </c>
      <c r="P16" s="67">
        <f t="shared" si="16"/>
        <v>62.699999999999996</v>
      </c>
      <c r="Q16" s="20">
        <v>61.4</v>
      </c>
      <c r="R16" s="20">
        <v>1.3</v>
      </c>
      <c r="S16" s="67">
        <f t="shared" si="17"/>
        <v>0</v>
      </c>
      <c r="T16" s="20">
        <v>0</v>
      </c>
      <c r="U16" s="20">
        <v>0</v>
      </c>
      <c r="V16" s="67">
        <f t="shared" si="15"/>
        <v>27.1</v>
      </c>
      <c r="W16" s="20">
        <v>17.2</v>
      </c>
      <c r="X16" s="20">
        <v>9.9</v>
      </c>
      <c r="Y16" s="68">
        <v>181</v>
      </c>
      <c r="Z16" s="69">
        <f t="shared" si="2"/>
        <v>771.1</v>
      </c>
      <c r="AA16" s="70">
        <f t="shared" si="3"/>
        <v>590.1</v>
      </c>
      <c r="AB16" s="71">
        <f t="shared" si="4"/>
        <v>527.4</v>
      </c>
      <c r="AC16" s="72">
        <f t="shared" si="5"/>
        <v>62.699999999999996</v>
      </c>
      <c r="AD16" s="73">
        <f t="shared" si="6"/>
        <v>724.2783605116712</v>
      </c>
      <c r="AE16" s="74">
        <f t="shared" si="7"/>
        <v>647.3214833652861</v>
      </c>
      <c r="AF16" s="75">
        <f t="shared" si="8"/>
        <v>76.95687714638498</v>
      </c>
      <c r="AG16" s="76">
        <f t="shared" si="9"/>
        <v>946.4345768353663</v>
      </c>
      <c r="AH16" s="77">
        <f t="shared" si="10"/>
        <v>222.1562163236951</v>
      </c>
      <c r="AI16" s="78">
        <f t="shared" si="11"/>
        <v>10.625317742755465</v>
      </c>
    </row>
    <row r="17" spans="1:35" s="8" customFormat="1" ht="19.5" customHeight="1">
      <c r="A17" s="19">
        <v>12</v>
      </c>
      <c r="B17" s="18" t="s">
        <v>49</v>
      </c>
      <c r="C17" s="64">
        <v>24962</v>
      </c>
      <c r="D17" s="66">
        <f t="shared" si="12"/>
        <v>693.6999999999999</v>
      </c>
      <c r="E17" s="51">
        <f t="shared" si="12"/>
        <v>558.3</v>
      </c>
      <c r="F17" s="51">
        <f t="shared" si="12"/>
        <v>135.4</v>
      </c>
      <c r="G17" s="67">
        <f t="shared" si="1"/>
        <v>0</v>
      </c>
      <c r="H17" s="20">
        <v>0</v>
      </c>
      <c r="I17" s="20">
        <v>0</v>
      </c>
      <c r="J17" s="67">
        <f t="shared" si="13"/>
        <v>577.8</v>
      </c>
      <c r="K17" s="20">
        <v>477.4</v>
      </c>
      <c r="L17" s="20">
        <v>100.4</v>
      </c>
      <c r="M17" s="67">
        <f t="shared" si="14"/>
        <v>19.5</v>
      </c>
      <c r="N17" s="20">
        <v>19.3</v>
      </c>
      <c r="O17" s="20">
        <v>0.2</v>
      </c>
      <c r="P17" s="67">
        <f t="shared" si="16"/>
        <v>69.5</v>
      </c>
      <c r="Q17" s="20">
        <v>61.6</v>
      </c>
      <c r="R17" s="20">
        <v>7.9</v>
      </c>
      <c r="S17" s="67">
        <f t="shared" si="17"/>
        <v>0</v>
      </c>
      <c r="T17" s="20">
        <v>0</v>
      </c>
      <c r="U17" s="20">
        <v>0</v>
      </c>
      <c r="V17" s="67">
        <f t="shared" si="15"/>
        <v>26.9</v>
      </c>
      <c r="W17" s="20">
        <v>0</v>
      </c>
      <c r="X17" s="20">
        <v>26.9</v>
      </c>
      <c r="Y17" s="68">
        <v>267.4</v>
      </c>
      <c r="Z17" s="69">
        <f t="shared" si="2"/>
        <v>961.0999999999999</v>
      </c>
      <c r="AA17" s="70">
        <f t="shared" si="3"/>
        <v>693.6999999999999</v>
      </c>
      <c r="AB17" s="71">
        <f t="shared" si="4"/>
        <v>624.1999999999999</v>
      </c>
      <c r="AC17" s="72">
        <f t="shared" si="5"/>
        <v>69.5</v>
      </c>
      <c r="AD17" s="73">
        <f t="shared" si="6"/>
        <v>896.4593924701029</v>
      </c>
      <c r="AE17" s="74">
        <f t="shared" si="7"/>
        <v>806.6454559317258</v>
      </c>
      <c r="AF17" s="75">
        <f t="shared" si="8"/>
        <v>89.81393653837705</v>
      </c>
      <c r="AG17" s="76">
        <f t="shared" si="9"/>
        <v>1242.0168979429377</v>
      </c>
      <c r="AH17" s="77">
        <f t="shared" si="10"/>
        <v>345.55750547283486</v>
      </c>
      <c r="AI17" s="78">
        <f t="shared" si="11"/>
        <v>10.018740089375813</v>
      </c>
    </row>
    <row r="18" spans="1:35" s="8" customFormat="1" ht="19.5" customHeight="1">
      <c r="A18" s="19">
        <v>13</v>
      </c>
      <c r="B18" s="18" t="s">
        <v>58</v>
      </c>
      <c r="C18" s="64">
        <v>114930</v>
      </c>
      <c r="D18" s="66">
        <f t="shared" si="12"/>
        <v>2264.8</v>
      </c>
      <c r="E18" s="51">
        <f t="shared" si="12"/>
        <v>2089.2</v>
      </c>
      <c r="F18" s="51">
        <f t="shared" si="12"/>
        <v>175.6</v>
      </c>
      <c r="G18" s="67">
        <f t="shared" si="1"/>
        <v>0</v>
      </c>
      <c r="H18" s="20">
        <v>0</v>
      </c>
      <c r="I18" s="20">
        <v>0</v>
      </c>
      <c r="J18" s="67">
        <f t="shared" si="13"/>
        <v>1877.2</v>
      </c>
      <c r="K18" s="20">
        <v>1752.5</v>
      </c>
      <c r="L18" s="20">
        <v>124.7</v>
      </c>
      <c r="M18" s="67">
        <f t="shared" si="14"/>
        <v>132</v>
      </c>
      <c r="N18" s="20">
        <v>81.1</v>
      </c>
      <c r="O18" s="20">
        <v>50.9</v>
      </c>
      <c r="P18" s="67">
        <f t="shared" si="16"/>
        <v>255.6</v>
      </c>
      <c r="Q18" s="20">
        <v>255.6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1052.5</v>
      </c>
      <c r="Z18" s="69">
        <f t="shared" si="2"/>
        <v>3317.3</v>
      </c>
      <c r="AA18" s="70">
        <f t="shared" si="3"/>
        <v>2264.8</v>
      </c>
      <c r="AB18" s="71">
        <f t="shared" si="4"/>
        <v>2009.2</v>
      </c>
      <c r="AC18" s="72">
        <f t="shared" si="5"/>
        <v>255.6</v>
      </c>
      <c r="AD18" s="73">
        <f t="shared" si="6"/>
        <v>635.6744498053514</v>
      </c>
      <c r="AE18" s="74">
        <f t="shared" si="7"/>
        <v>563.9337268407419</v>
      </c>
      <c r="AF18" s="75">
        <f t="shared" si="8"/>
        <v>71.74072296460959</v>
      </c>
      <c r="AG18" s="61">
        <f t="shared" si="9"/>
        <v>931.085681887713</v>
      </c>
      <c r="AH18" s="77">
        <f t="shared" si="10"/>
        <v>295.4112320823615</v>
      </c>
      <c r="AI18" s="78">
        <f t="shared" si="11"/>
        <v>11.285764747439067</v>
      </c>
    </row>
    <row r="19" spans="1:35" s="8" customFormat="1" ht="19.5" customHeight="1">
      <c r="A19" s="19">
        <v>14</v>
      </c>
      <c r="B19" s="18" t="s">
        <v>44</v>
      </c>
      <c r="C19" s="64">
        <v>55513</v>
      </c>
      <c r="D19" s="66">
        <f t="shared" si="12"/>
        <v>1279.5</v>
      </c>
      <c r="E19" s="51">
        <f t="shared" si="12"/>
        <v>1174.6000000000001</v>
      </c>
      <c r="F19" s="51">
        <f t="shared" si="12"/>
        <v>104.9</v>
      </c>
      <c r="G19" s="67">
        <f t="shared" si="1"/>
        <v>0</v>
      </c>
      <c r="H19" s="20">
        <v>0</v>
      </c>
      <c r="I19" s="20">
        <v>0</v>
      </c>
      <c r="J19" s="67">
        <f t="shared" si="13"/>
        <v>1002.7</v>
      </c>
      <c r="K19" s="20">
        <v>972.6</v>
      </c>
      <c r="L19" s="20">
        <v>30.1</v>
      </c>
      <c r="M19" s="67">
        <f t="shared" si="14"/>
        <v>0</v>
      </c>
      <c r="N19" s="20">
        <v>0</v>
      </c>
      <c r="O19" s="20">
        <v>0</v>
      </c>
      <c r="P19" s="67">
        <f t="shared" si="16"/>
        <v>175.7</v>
      </c>
      <c r="Q19" s="20">
        <v>162.6</v>
      </c>
      <c r="R19" s="20">
        <v>13.1</v>
      </c>
      <c r="S19" s="67">
        <f t="shared" si="17"/>
        <v>0</v>
      </c>
      <c r="T19" s="20">
        <v>0</v>
      </c>
      <c r="U19" s="20">
        <v>0</v>
      </c>
      <c r="V19" s="67">
        <f t="shared" si="15"/>
        <v>101.1</v>
      </c>
      <c r="W19" s="20">
        <v>39.4</v>
      </c>
      <c r="X19" s="20">
        <v>61.7</v>
      </c>
      <c r="Y19" s="68">
        <v>318.4</v>
      </c>
      <c r="Z19" s="69">
        <f t="shared" si="2"/>
        <v>1597.9</v>
      </c>
      <c r="AA19" s="70">
        <f t="shared" si="3"/>
        <v>1279.5</v>
      </c>
      <c r="AB19" s="71">
        <f t="shared" si="4"/>
        <v>1103.8</v>
      </c>
      <c r="AC19" s="72">
        <f t="shared" si="5"/>
        <v>175.7</v>
      </c>
      <c r="AD19" s="73">
        <f t="shared" si="6"/>
        <v>743.5050087076378</v>
      </c>
      <c r="AE19" s="74">
        <f t="shared" si="7"/>
        <v>641.4074471367647</v>
      </c>
      <c r="AF19" s="75">
        <f t="shared" si="8"/>
        <v>102.09756157087295</v>
      </c>
      <c r="AG19" s="61">
        <f t="shared" si="9"/>
        <v>928.5241527267954</v>
      </c>
      <c r="AH19" s="77">
        <f t="shared" si="10"/>
        <v>185.01914401915738</v>
      </c>
      <c r="AI19" s="78">
        <f t="shared" si="11"/>
        <v>13.731926533802266</v>
      </c>
    </row>
    <row r="20" spans="1:35" s="8" customFormat="1" ht="19.5" customHeight="1">
      <c r="A20" s="19">
        <v>15</v>
      </c>
      <c r="B20" s="18" t="s">
        <v>45</v>
      </c>
      <c r="C20" s="64">
        <v>16177</v>
      </c>
      <c r="D20" s="66">
        <f t="shared" si="12"/>
        <v>397.7</v>
      </c>
      <c r="E20" s="51">
        <f t="shared" si="12"/>
        <v>372.6</v>
      </c>
      <c r="F20" s="51">
        <f t="shared" si="12"/>
        <v>25.1</v>
      </c>
      <c r="G20" s="67">
        <f>SUM(H20:I20)</f>
        <v>0</v>
      </c>
      <c r="H20" s="20">
        <v>0</v>
      </c>
      <c r="I20" s="20">
        <v>0</v>
      </c>
      <c r="J20" s="67">
        <f t="shared" si="13"/>
        <v>325.9</v>
      </c>
      <c r="K20" s="20">
        <v>317</v>
      </c>
      <c r="L20" s="20">
        <v>8.9</v>
      </c>
      <c r="M20" s="67">
        <f t="shared" si="14"/>
        <v>0</v>
      </c>
      <c r="N20" s="20">
        <v>0</v>
      </c>
      <c r="O20" s="20">
        <v>0</v>
      </c>
      <c r="P20" s="67">
        <f>SUM(Q20:R20)</f>
        <v>44</v>
      </c>
      <c r="Q20" s="20">
        <v>44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27.799999999999997</v>
      </c>
      <c r="W20" s="20">
        <v>11.6</v>
      </c>
      <c r="X20" s="20">
        <v>16.2</v>
      </c>
      <c r="Y20" s="68">
        <v>137.9</v>
      </c>
      <c r="Z20" s="69">
        <f>D20+Y20</f>
        <v>535.6</v>
      </c>
      <c r="AA20" s="70">
        <f>SUM(AB20:AC20)</f>
        <v>397.7</v>
      </c>
      <c r="AB20" s="71">
        <f>G20+J20+M20+S20+V20</f>
        <v>353.7</v>
      </c>
      <c r="AC20" s="72">
        <f>P20</f>
        <v>44</v>
      </c>
      <c r="AD20" s="73">
        <f t="shared" si="6"/>
        <v>793.0414945950743</v>
      </c>
      <c r="AE20" s="74">
        <f t="shared" si="7"/>
        <v>705.3024305714804</v>
      </c>
      <c r="AF20" s="75">
        <f t="shared" si="8"/>
        <v>87.73906402359384</v>
      </c>
      <c r="AG20" s="76">
        <f t="shared" si="9"/>
        <v>1068.023697523565</v>
      </c>
      <c r="AH20" s="77">
        <f t="shared" si="10"/>
        <v>274.98220292849066</v>
      </c>
      <c r="AI20" s="78">
        <f>AC20*100/AA20</f>
        <v>11.063615790797083</v>
      </c>
    </row>
    <row r="21" spans="1:35" s="8" customFormat="1" ht="19.5" customHeight="1">
      <c r="A21" s="82">
        <v>16</v>
      </c>
      <c r="B21" s="83" t="s">
        <v>46</v>
      </c>
      <c r="C21" s="84">
        <v>5911</v>
      </c>
      <c r="D21" s="85">
        <f t="shared" si="12"/>
        <v>112.5</v>
      </c>
      <c r="E21" s="86">
        <f t="shared" si="12"/>
        <v>110.80000000000001</v>
      </c>
      <c r="F21" s="86">
        <f t="shared" si="12"/>
        <v>1.7000000000000002</v>
      </c>
      <c r="G21" s="87">
        <f>SUM(H21:I21)</f>
        <v>0</v>
      </c>
      <c r="H21" s="88">
        <v>0</v>
      </c>
      <c r="I21" s="88">
        <v>0</v>
      </c>
      <c r="J21" s="87">
        <f t="shared" si="13"/>
        <v>65.60000000000001</v>
      </c>
      <c r="K21" s="88">
        <v>64.7</v>
      </c>
      <c r="L21" s="88">
        <v>0.9</v>
      </c>
      <c r="M21" s="87">
        <f t="shared" si="14"/>
        <v>6</v>
      </c>
      <c r="N21" s="88">
        <v>5.2</v>
      </c>
      <c r="O21" s="88">
        <v>0.8</v>
      </c>
      <c r="P21" s="87">
        <f>SUM(Q21:R21)</f>
        <v>40.9</v>
      </c>
      <c r="Q21" s="88">
        <v>40.9</v>
      </c>
      <c r="R21" s="88">
        <v>0</v>
      </c>
      <c r="S21" s="6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30.5</v>
      </c>
      <c r="Z21" s="89">
        <f t="shared" si="2"/>
        <v>143</v>
      </c>
      <c r="AA21" s="70">
        <f t="shared" si="3"/>
        <v>112.5</v>
      </c>
      <c r="AB21" s="71">
        <f t="shared" si="4"/>
        <v>71.60000000000001</v>
      </c>
      <c r="AC21" s="72">
        <f t="shared" si="5"/>
        <v>40.9</v>
      </c>
      <c r="AD21" s="73">
        <f t="shared" si="6"/>
        <v>613.9455689501804</v>
      </c>
      <c r="AE21" s="74">
        <f t="shared" si="7"/>
        <v>390.742246549626</v>
      </c>
      <c r="AF21" s="75">
        <f t="shared" si="8"/>
        <v>223.20332240055444</v>
      </c>
      <c r="AG21" s="76">
        <f t="shared" si="9"/>
        <v>780.3930343100071</v>
      </c>
      <c r="AH21" s="77">
        <f t="shared" si="10"/>
        <v>166.44746535982668</v>
      </c>
      <c r="AI21" s="78">
        <f t="shared" si="11"/>
        <v>36.355555555555554</v>
      </c>
    </row>
    <row r="22" spans="1:35" s="8" customFormat="1" ht="19.5" customHeight="1">
      <c r="A22" s="82">
        <v>17</v>
      </c>
      <c r="B22" s="83" t="s">
        <v>47</v>
      </c>
      <c r="C22" s="84">
        <v>12916</v>
      </c>
      <c r="D22" s="85">
        <f t="shared" si="12"/>
        <v>288.59999999999997</v>
      </c>
      <c r="E22" s="86">
        <f t="shared" si="12"/>
        <v>263.1</v>
      </c>
      <c r="F22" s="86">
        <f t="shared" si="12"/>
        <v>25.5</v>
      </c>
      <c r="G22" s="87">
        <f t="shared" si="1"/>
        <v>0</v>
      </c>
      <c r="H22" s="88">
        <v>0</v>
      </c>
      <c r="I22" s="88">
        <v>0</v>
      </c>
      <c r="J22" s="87">
        <f t="shared" si="13"/>
        <v>239.3</v>
      </c>
      <c r="K22" s="88">
        <v>222</v>
      </c>
      <c r="L22" s="88">
        <v>17.3</v>
      </c>
      <c r="M22" s="87">
        <f t="shared" si="14"/>
        <v>11.1</v>
      </c>
      <c r="N22" s="90">
        <v>7</v>
      </c>
      <c r="O22" s="88">
        <v>4.1</v>
      </c>
      <c r="P22" s="87">
        <f t="shared" si="16"/>
        <v>33.5</v>
      </c>
      <c r="Q22" s="90">
        <v>32</v>
      </c>
      <c r="R22" s="88">
        <v>1.5</v>
      </c>
      <c r="S22" s="67">
        <f t="shared" si="17"/>
        <v>0.8</v>
      </c>
      <c r="T22" s="90">
        <v>0.8</v>
      </c>
      <c r="U22" s="88">
        <v>0</v>
      </c>
      <c r="V22" s="87">
        <f t="shared" si="15"/>
        <v>3.9000000000000004</v>
      </c>
      <c r="W22" s="88">
        <v>1.3</v>
      </c>
      <c r="X22" s="88">
        <v>2.6</v>
      </c>
      <c r="Y22" s="68">
        <v>66.8</v>
      </c>
      <c r="Z22" s="89">
        <f t="shared" si="2"/>
        <v>355.4</v>
      </c>
      <c r="AA22" s="70">
        <f t="shared" si="3"/>
        <v>288.6</v>
      </c>
      <c r="AB22" s="71">
        <f t="shared" si="4"/>
        <v>255.10000000000002</v>
      </c>
      <c r="AC22" s="72">
        <f t="shared" si="5"/>
        <v>33.5</v>
      </c>
      <c r="AD22" s="73">
        <f t="shared" si="6"/>
        <v>720.7864214427717</v>
      </c>
      <c r="AE22" s="74">
        <f t="shared" si="7"/>
        <v>637.1192519405789</v>
      </c>
      <c r="AF22" s="75">
        <f t="shared" si="8"/>
        <v>83.66716950219283</v>
      </c>
      <c r="AG22" s="76">
        <f t="shared" si="9"/>
        <v>887.621254957592</v>
      </c>
      <c r="AH22" s="77">
        <f t="shared" si="10"/>
        <v>166.8348335148203</v>
      </c>
      <c r="AI22" s="78">
        <f>AC22*100/AA22</f>
        <v>11.607761607761606</v>
      </c>
    </row>
    <row r="23" spans="1:35" s="8" customFormat="1" ht="19.5" customHeight="1">
      <c r="A23" s="82">
        <v>18</v>
      </c>
      <c r="B23" s="83" t="s">
        <v>50</v>
      </c>
      <c r="C23" s="84">
        <v>33165</v>
      </c>
      <c r="D23" s="85">
        <f t="shared" si="12"/>
        <v>667.2</v>
      </c>
      <c r="E23" s="86">
        <f t="shared" si="12"/>
        <v>594.1</v>
      </c>
      <c r="F23" s="86">
        <f t="shared" si="12"/>
        <v>73.1</v>
      </c>
      <c r="G23" s="87">
        <v>0</v>
      </c>
      <c r="H23" s="88">
        <v>0</v>
      </c>
      <c r="I23" s="91">
        <v>0</v>
      </c>
      <c r="J23" s="87">
        <f t="shared" si="13"/>
        <v>464.5</v>
      </c>
      <c r="K23" s="88">
        <v>415.1</v>
      </c>
      <c r="L23" s="91">
        <v>49.4</v>
      </c>
      <c r="M23" s="87">
        <f t="shared" si="14"/>
        <v>0</v>
      </c>
      <c r="N23" s="88">
        <v>0</v>
      </c>
      <c r="O23" s="91">
        <v>0</v>
      </c>
      <c r="P23" s="87">
        <f t="shared" si="16"/>
        <v>142.70000000000002</v>
      </c>
      <c r="Q23" s="88">
        <v>141.4</v>
      </c>
      <c r="R23" s="92">
        <v>1.3</v>
      </c>
      <c r="S23" s="67">
        <f t="shared" si="17"/>
        <v>0</v>
      </c>
      <c r="T23" s="88">
        <v>0</v>
      </c>
      <c r="U23" s="91">
        <v>0</v>
      </c>
      <c r="V23" s="87">
        <f t="shared" si="15"/>
        <v>60</v>
      </c>
      <c r="W23" s="88">
        <v>37.6</v>
      </c>
      <c r="X23" s="91">
        <v>22.4</v>
      </c>
      <c r="Y23" s="68">
        <v>282.1</v>
      </c>
      <c r="Z23" s="89">
        <f t="shared" si="2"/>
        <v>949.3000000000001</v>
      </c>
      <c r="AA23" s="70">
        <f t="shared" si="3"/>
        <v>667.2</v>
      </c>
      <c r="AB23" s="71">
        <f t="shared" si="4"/>
        <v>524.5</v>
      </c>
      <c r="AC23" s="72">
        <f t="shared" si="5"/>
        <v>142.70000000000002</v>
      </c>
      <c r="AD23" s="73">
        <f t="shared" si="6"/>
        <v>648.9546402882947</v>
      </c>
      <c r="AE23" s="74">
        <f t="shared" si="7"/>
        <v>510.15693769665836</v>
      </c>
      <c r="AF23" s="75">
        <f t="shared" si="8"/>
        <v>138.79770259163618</v>
      </c>
      <c r="AG23" s="76">
        <f t="shared" si="9"/>
        <v>923.3402878082707</v>
      </c>
      <c r="AH23" s="77">
        <f t="shared" si="10"/>
        <v>274.38564751997586</v>
      </c>
      <c r="AI23" s="78">
        <f t="shared" si="11"/>
        <v>21.387889688249402</v>
      </c>
    </row>
    <row r="24" spans="1:35" s="8" customFormat="1" ht="19.5" customHeight="1">
      <c r="A24" s="82">
        <v>19</v>
      </c>
      <c r="B24" s="83" t="s">
        <v>59</v>
      </c>
      <c r="C24" s="84">
        <v>27181</v>
      </c>
      <c r="D24" s="85">
        <f t="shared" si="12"/>
        <v>549</v>
      </c>
      <c r="E24" s="86">
        <f t="shared" si="12"/>
        <v>493.80000000000007</v>
      </c>
      <c r="F24" s="86">
        <f t="shared" si="12"/>
        <v>55.2</v>
      </c>
      <c r="G24" s="87">
        <v>0</v>
      </c>
      <c r="H24" s="88">
        <v>0</v>
      </c>
      <c r="I24" s="88">
        <v>0</v>
      </c>
      <c r="J24" s="87">
        <f t="shared" si="13"/>
        <v>377.90000000000003</v>
      </c>
      <c r="K24" s="88">
        <v>340.3</v>
      </c>
      <c r="L24" s="88">
        <v>37.6</v>
      </c>
      <c r="M24" s="87">
        <v>0</v>
      </c>
      <c r="N24" s="88">
        <v>0</v>
      </c>
      <c r="O24" s="88">
        <v>0</v>
      </c>
      <c r="P24" s="87">
        <f t="shared" si="16"/>
        <v>122.7</v>
      </c>
      <c r="Q24" s="88">
        <v>121.9</v>
      </c>
      <c r="R24" s="88">
        <v>0.8</v>
      </c>
      <c r="S24" s="67">
        <f t="shared" si="17"/>
        <v>0</v>
      </c>
      <c r="T24" s="88">
        <v>0</v>
      </c>
      <c r="U24" s="88">
        <v>0</v>
      </c>
      <c r="V24" s="87">
        <f t="shared" si="15"/>
        <v>48.400000000000006</v>
      </c>
      <c r="W24" s="88">
        <v>31.6</v>
      </c>
      <c r="X24" s="88">
        <v>16.8</v>
      </c>
      <c r="Y24" s="68">
        <v>400.1</v>
      </c>
      <c r="Z24" s="89">
        <f t="shared" si="2"/>
        <v>949.1</v>
      </c>
      <c r="AA24" s="70">
        <f t="shared" si="3"/>
        <v>549.0000000000001</v>
      </c>
      <c r="AB24" s="71">
        <f t="shared" si="4"/>
        <v>426.30000000000007</v>
      </c>
      <c r="AC24" s="72">
        <f t="shared" si="5"/>
        <v>122.7</v>
      </c>
      <c r="AD24" s="73">
        <f t="shared" si="6"/>
        <v>651.5462057817903</v>
      </c>
      <c r="AE24" s="74">
        <f t="shared" si="7"/>
        <v>505.92740897045024</v>
      </c>
      <c r="AF24" s="75">
        <f t="shared" si="8"/>
        <v>145.61879681134</v>
      </c>
      <c r="AG24" s="76">
        <f t="shared" si="9"/>
        <v>1126.379788538246</v>
      </c>
      <c r="AH24" s="77">
        <f t="shared" si="10"/>
        <v>474.8335827564559</v>
      </c>
      <c r="AI24" s="78">
        <f t="shared" si="11"/>
        <v>22.34972677595628</v>
      </c>
    </row>
    <row r="25" spans="1:35" s="8" customFormat="1" ht="19.5" customHeight="1">
      <c r="A25" s="82">
        <v>20</v>
      </c>
      <c r="B25" s="83" t="s">
        <v>33</v>
      </c>
      <c r="C25" s="84">
        <v>5394</v>
      </c>
      <c r="D25" s="85">
        <f t="shared" si="12"/>
        <v>94.80000000000001</v>
      </c>
      <c r="E25" s="86">
        <f t="shared" si="12"/>
        <v>93.1</v>
      </c>
      <c r="F25" s="86">
        <f t="shared" si="12"/>
        <v>1.7</v>
      </c>
      <c r="G25" s="87">
        <f t="shared" si="1"/>
        <v>0</v>
      </c>
      <c r="H25" s="88">
        <v>0</v>
      </c>
      <c r="I25" s="88">
        <v>0</v>
      </c>
      <c r="J25" s="87">
        <f t="shared" si="13"/>
        <v>77</v>
      </c>
      <c r="K25" s="88">
        <v>76</v>
      </c>
      <c r="L25" s="88">
        <v>1</v>
      </c>
      <c r="M25" s="87">
        <f t="shared" si="14"/>
        <v>0.7</v>
      </c>
      <c r="N25" s="88">
        <v>0</v>
      </c>
      <c r="O25" s="88">
        <v>0.7</v>
      </c>
      <c r="P25" s="87">
        <f t="shared" si="16"/>
        <v>17.1</v>
      </c>
      <c r="Q25" s="88">
        <v>17.1</v>
      </c>
      <c r="R25" s="88">
        <v>0</v>
      </c>
      <c r="S25" s="67">
        <f t="shared" si="17"/>
        <v>0</v>
      </c>
      <c r="T25" s="88">
        <v>0</v>
      </c>
      <c r="U25" s="88">
        <v>0</v>
      </c>
      <c r="V25" s="87">
        <f t="shared" si="15"/>
        <v>0</v>
      </c>
      <c r="W25" s="88">
        <v>0</v>
      </c>
      <c r="X25" s="88">
        <v>0</v>
      </c>
      <c r="Y25" s="68">
        <v>45.7</v>
      </c>
      <c r="Z25" s="89">
        <f t="shared" si="2"/>
        <v>140.5</v>
      </c>
      <c r="AA25" s="70">
        <f t="shared" si="3"/>
        <v>94.80000000000001</v>
      </c>
      <c r="AB25" s="71">
        <f t="shared" si="4"/>
        <v>77.7</v>
      </c>
      <c r="AC25" s="72">
        <f t="shared" si="5"/>
        <v>17.1</v>
      </c>
      <c r="AD25" s="73">
        <f t="shared" si="6"/>
        <v>566.9381750331911</v>
      </c>
      <c r="AE25" s="74">
        <f t="shared" si="7"/>
        <v>464.67401054935596</v>
      </c>
      <c r="AF25" s="75">
        <f t="shared" si="8"/>
        <v>102.26416448383509</v>
      </c>
      <c r="AG25" s="76">
        <f t="shared" si="9"/>
        <v>840.2406497063643</v>
      </c>
      <c r="AH25" s="77">
        <f t="shared" si="10"/>
        <v>273.3024746731733</v>
      </c>
      <c r="AI25" s="78">
        <f t="shared" si="11"/>
        <v>18.037974683544306</v>
      </c>
    </row>
    <row r="26" spans="1:35" s="8" customFormat="1" ht="19.5" customHeight="1">
      <c r="A26" s="82">
        <v>21</v>
      </c>
      <c r="B26" s="83" t="s">
        <v>34</v>
      </c>
      <c r="C26" s="64">
        <v>15578</v>
      </c>
      <c r="D26" s="66">
        <f>G26+J26+M26+P26+S26+V26</f>
        <v>248.50000000000003</v>
      </c>
      <c r="E26" s="51">
        <f>H26+K26+N26+Q26+T26+W26</f>
        <v>211.9</v>
      </c>
      <c r="F26" s="51">
        <f>I26+L26+O26+R26+U26+X26</f>
        <v>36.6</v>
      </c>
      <c r="G26" s="67">
        <f>SUM(H26:I26)</f>
        <v>0</v>
      </c>
      <c r="H26" s="20">
        <v>0</v>
      </c>
      <c r="I26" s="20">
        <v>0</v>
      </c>
      <c r="J26" s="67">
        <f>SUM(K26:L26)</f>
        <v>204.10000000000002</v>
      </c>
      <c r="K26" s="20">
        <v>175.8</v>
      </c>
      <c r="L26" s="20">
        <v>28.3</v>
      </c>
      <c r="M26" s="67">
        <f>SUM(N26:O26)</f>
        <v>12.3</v>
      </c>
      <c r="N26" s="20">
        <v>4</v>
      </c>
      <c r="O26" s="20">
        <v>8.3</v>
      </c>
      <c r="P26" s="67">
        <f>SUM(Q26:R26)</f>
        <v>32.1</v>
      </c>
      <c r="Q26" s="20">
        <v>32.1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124</v>
      </c>
      <c r="Z26" s="89">
        <f t="shared" si="2"/>
        <v>372.5</v>
      </c>
      <c r="AA26" s="70">
        <f t="shared" si="3"/>
        <v>248.50000000000003</v>
      </c>
      <c r="AB26" s="71">
        <f t="shared" si="4"/>
        <v>216.40000000000003</v>
      </c>
      <c r="AC26" s="72">
        <f t="shared" si="5"/>
        <v>32.1</v>
      </c>
      <c r="AD26" s="73">
        <f t="shared" si="6"/>
        <v>514.5801150505883</v>
      </c>
      <c r="AE26" s="74">
        <f t="shared" si="7"/>
        <v>448.109202804617</v>
      </c>
      <c r="AF26" s="75">
        <f t="shared" si="8"/>
        <v>66.47091224597136</v>
      </c>
      <c r="AG26" s="76">
        <f t="shared" si="9"/>
        <v>771.3524863434372</v>
      </c>
      <c r="AH26" s="77">
        <f t="shared" si="10"/>
        <v>256.7723712928489</v>
      </c>
      <c r="AI26" s="78">
        <f t="shared" si="11"/>
        <v>12.917505030181085</v>
      </c>
    </row>
    <row r="27" spans="1:35" s="8" customFormat="1" ht="19.5" customHeight="1">
      <c r="A27" s="93">
        <v>22</v>
      </c>
      <c r="B27" s="83" t="s">
        <v>35</v>
      </c>
      <c r="C27" s="84">
        <v>7384</v>
      </c>
      <c r="D27" s="85">
        <f t="shared" si="12"/>
        <v>148.1</v>
      </c>
      <c r="E27" s="86">
        <f t="shared" si="12"/>
        <v>137.3</v>
      </c>
      <c r="F27" s="86">
        <f t="shared" si="12"/>
        <v>10.799999999999999</v>
      </c>
      <c r="G27" s="87">
        <f t="shared" si="1"/>
        <v>0</v>
      </c>
      <c r="H27" s="88">
        <v>0</v>
      </c>
      <c r="I27" s="88">
        <v>0</v>
      </c>
      <c r="J27" s="87">
        <f t="shared" si="13"/>
        <v>116.2</v>
      </c>
      <c r="K27" s="88">
        <v>109.9</v>
      </c>
      <c r="L27" s="88">
        <v>6.3</v>
      </c>
      <c r="M27" s="87">
        <f t="shared" si="14"/>
        <v>9.9</v>
      </c>
      <c r="N27" s="88">
        <v>8.5</v>
      </c>
      <c r="O27" s="88">
        <v>1.4</v>
      </c>
      <c r="P27" s="87">
        <f t="shared" si="16"/>
        <v>18.9</v>
      </c>
      <c r="Q27" s="88">
        <v>18.9</v>
      </c>
      <c r="R27" s="88">
        <v>0</v>
      </c>
      <c r="S27" s="67">
        <f t="shared" si="17"/>
        <v>0</v>
      </c>
      <c r="T27" s="88">
        <v>0</v>
      </c>
      <c r="U27" s="88">
        <v>0</v>
      </c>
      <c r="V27" s="87">
        <f t="shared" si="15"/>
        <v>3.1</v>
      </c>
      <c r="W27" s="88">
        <v>0</v>
      </c>
      <c r="X27" s="88">
        <v>3.1</v>
      </c>
      <c r="Y27" s="68">
        <v>37.9</v>
      </c>
      <c r="Z27" s="89">
        <f t="shared" si="2"/>
        <v>186</v>
      </c>
      <c r="AA27" s="70">
        <f t="shared" si="3"/>
        <v>148.10000000000002</v>
      </c>
      <c r="AB27" s="71">
        <f t="shared" si="4"/>
        <v>129.20000000000002</v>
      </c>
      <c r="AC27" s="72">
        <f t="shared" si="5"/>
        <v>18.9</v>
      </c>
      <c r="AD27" s="73">
        <f t="shared" si="6"/>
        <v>646.9961206444625</v>
      </c>
      <c r="AE27" s="74">
        <f t="shared" si="7"/>
        <v>564.4287561597876</v>
      </c>
      <c r="AF27" s="75">
        <f t="shared" si="8"/>
        <v>82.56736448467478</v>
      </c>
      <c r="AG27" s="76">
        <f t="shared" si="9"/>
        <v>812.5677139761646</v>
      </c>
      <c r="AH27" s="77">
        <f t="shared" si="10"/>
        <v>165.57159333170236</v>
      </c>
      <c r="AI27" s="78">
        <f t="shared" si="11"/>
        <v>12.761647535449017</v>
      </c>
    </row>
    <row r="28" spans="1:35" s="65" customFormat="1" ht="19.5" customHeight="1">
      <c r="A28" s="82">
        <v>23</v>
      </c>
      <c r="B28" s="83" t="s">
        <v>36</v>
      </c>
      <c r="C28" s="84">
        <v>5280</v>
      </c>
      <c r="D28" s="85">
        <f t="shared" si="12"/>
        <v>106.5</v>
      </c>
      <c r="E28" s="86">
        <f t="shared" si="12"/>
        <v>100.5</v>
      </c>
      <c r="F28" s="86">
        <f t="shared" si="12"/>
        <v>6</v>
      </c>
      <c r="G28" s="87">
        <f t="shared" si="1"/>
        <v>0</v>
      </c>
      <c r="H28" s="88">
        <v>0</v>
      </c>
      <c r="I28" s="88">
        <v>0</v>
      </c>
      <c r="J28" s="87">
        <f t="shared" si="13"/>
        <v>90.10000000000001</v>
      </c>
      <c r="K28" s="88">
        <v>85.7</v>
      </c>
      <c r="L28" s="88">
        <v>4.4</v>
      </c>
      <c r="M28" s="87">
        <f t="shared" si="14"/>
        <v>10.8</v>
      </c>
      <c r="N28" s="88">
        <v>9.5</v>
      </c>
      <c r="O28" s="88">
        <v>1.3</v>
      </c>
      <c r="P28" s="87">
        <f t="shared" si="16"/>
        <v>5.6</v>
      </c>
      <c r="Q28" s="88">
        <v>5.3</v>
      </c>
      <c r="R28" s="20">
        <v>0.3</v>
      </c>
      <c r="S28" s="6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106.5</v>
      </c>
      <c r="AA28" s="70">
        <f t="shared" si="3"/>
        <v>106.5</v>
      </c>
      <c r="AB28" s="71">
        <f t="shared" si="4"/>
        <v>100.9</v>
      </c>
      <c r="AC28" s="72">
        <f t="shared" si="5"/>
        <v>5.6</v>
      </c>
      <c r="AD28" s="73">
        <f t="shared" si="6"/>
        <v>650.6598240469209</v>
      </c>
      <c r="AE28" s="74">
        <f t="shared" si="7"/>
        <v>616.4467253176931</v>
      </c>
      <c r="AF28" s="75">
        <f t="shared" si="8"/>
        <v>34.21309872922775</v>
      </c>
      <c r="AG28" s="76">
        <f t="shared" si="9"/>
        <v>650.6598240469209</v>
      </c>
      <c r="AH28" s="77">
        <f t="shared" si="10"/>
        <v>0</v>
      </c>
      <c r="AI28" s="78">
        <f t="shared" si="11"/>
        <v>5.258215962441315</v>
      </c>
    </row>
    <row r="29" spans="1:35" s="65" customFormat="1" ht="19.5" customHeight="1">
      <c r="A29" s="82">
        <v>24</v>
      </c>
      <c r="B29" s="83" t="s">
        <v>37</v>
      </c>
      <c r="C29" s="84">
        <v>11474</v>
      </c>
      <c r="D29" s="85">
        <f>G29+J29+M29+P29+S29+V29</f>
        <v>271.79999999999995</v>
      </c>
      <c r="E29" s="86">
        <f t="shared" si="12"/>
        <v>252.8</v>
      </c>
      <c r="F29" s="86">
        <f t="shared" si="12"/>
        <v>19</v>
      </c>
      <c r="G29" s="87">
        <f>SUM(H29:I29)</f>
        <v>0</v>
      </c>
      <c r="H29" s="88">
        <v>0</v>
      </c>
      <c r="I29" s="88">
        <v>0</v>
      </c>
      <c r="J29" s="87">
        <f t="shared" si="13"/>
        <v>193.1</v>
      </c>
      <c r="K29" s="88">
        <v>177.9</v>
      </c>
      <c r="L29" s="88">
        <v>15.2</v>
      </c>
      <c r="M29" s="87">
        <f t="shared" si="14"/>
        <v>8.5</v>
      </c>
      <c r="N29" s="88">
        <v>6.9</v>
      </c>
      <c r="O29" s="88">
        <v>1.6</v>
      </c>
      <c r="P29" s="87">
        <f>SUM(Q29:R29)</f>
        <v>66.3</v>
      </c>
      <c r="Q29" s="88">
        <v>64.1</v>
      </c>
      <c r="R29" s="88">
        <v>2.2</v>
      </c>
      <c r="S29" s="67">
        <f t="shared" si="17"/>
        <v>0</v>
      </c>
      <c r="T29" s="88">
        <v>0</v>
      </c>
      <c r="U29" s="88">
        <v>0</v>
      </c>
      <c r="V29" s="87">
        <f t="shared" si="15"/>
        <v>3.9</v>
      </c>
      <c r="W29" s="88">
        <v>3.9</v>
      </c>
      <c r="X29" s="88">
        <v>0</v>
      </c>
      <c r="Y29" s="68">
        <v>80.5</v>
      </c>
      <c r="Z29" s="89">
        <f>D29+Y29</f>
        <v>352.29999999999995</v>
      </c>
      <c r="AA29" s="94">
        <f>SUM(AB29:AC29)</f>
        <v>271.8</v>
      </c>
      <c r="AB29" s="87">
        <f>G29+J29+M29+S29+V29</f>
        <v>205.5</v>
      </c>
      <c r="AC29" s="95">
        <f>P29</f>
        <v>66.3</v>
      </c>
      <c r="AD29" s="73">
        <f t="shared" si="6"/>
        <v>764.1399630019063</v>
      </c>
      <c r="AE29" s="74">
        <f t="shared" si="7"/>
        <v>577.743791011375</v>
      </c>
      <c r="AF29" s="75">
        <f t="shared" si="8"/>
        <v>186.3961719905312</v>
      </c>
      <c r="AG29" s="76">
        <f t="shared" si="9"/>
        <v>990.4580903810577</v>
      </c>
      <c r="AH29" s="77">
        <f t="shared" si="10"/>
        <v>226.31812737915175</v>
      </c>
      <c r="AI29" s="78">
        <f>AC29*100/AA29</f>
        <v>24.392935982339957</v>
      </c>
    </row>
    <row r="30" spans="1:35" s="65" customFormat="1" ht="19.5" customHeight="1">
      <c r="A30" s="82">
        <v>25</v>
      </c>
      <c r="B30" s="83" t="s">
        <v>38</v>
      </c>
      <c r="C30" s="84">
        <v>15124</v>
      </c>
      <c r="D30" s="85">
        <f t="shared" si="12"/>
        <v>354</v>
      </c>
      <c r="E30" s="86">
        <f t="shared" si="12"/>
        <v>318</v>
      </c>
      <c r="F30" s="86">
        <f t="shared" si="12"/>
        <v>36</v>
      </c>
      <c r="G30" s="87">
        <f t="shared" si="1"/>
        <v>0</v>
      </c>
      <c r="H30" s="88">
        <v>0</v>
      </c>
      <c r="I30" s="88">
        <v>0</v>
      </c>
      <c r="J30" s="87">
        <f t="shared" si="13"/>
        <v>295.6</v>
      </c>
      <c r="K30" s="88">
        <v>283.6</v>
      </c>
      <c r="L30" s="88">
        <v>12</v>
      </c>
      <c r="M30" s="87">
        <f t="shared" si="14"/>
        <v>11.5</v>
      </c>
      <c r="N30" s="88">
        <v>8.3</v>
      </c>
      <c r="O30" s="88">
        <v>3.2</v>
      </c>
      <c r="P30" s="87">
        <f t="shared" si="16"/>
        <v>30</v>
      </c>
      <c r="Q30" s="88">
        <v>25.7</v>
      </c>
      <c r="R30" s="88">
        <v>4.3</v>
      </c>
      <c r="S30" s="87">
        <f t="shared" si="17"/>
        <v>0</v>
      </c>
      <c r="T30" s="88">
        <v>0</v>
      </c>
      <c r="U30" s="88">
        <v>0</v>
      </c>
      <c r="V30" s="87">
        <f t="shared" si="15"/>
        <v>16.9</v>
      </c>
      <c r="W30" s="88">
        <v>0.4</v>
      </c>
      <c r="X30" s="20">
        <v>16.5</v>
      </c>
      <c r="Y30" s="68">
        <v>79.4</v>
      </c>
      <c r="Z30" s="89">
        <f t="shared" si="2"/>
        <v>433.4</v>
      </c>
      <c r="AA30" s="70">
        <f t="shared" si="3"/>
        <v>354</v>
      </c>
      <c r="AB30" s="71">
        <f t="shared" si="4"/>
        <v>324</v>
      </c>
      <c r="AC30" s="72">
        <f t="shared" si="5"/>
        <v>30</v>
      </c>
      <c r="AD30" s="73">
        <f t="shared" si="6"/>
        <v>755.048587589902</v>
      </c>
      <c r="AE30" s="74">
        <f t="shared" si="7"/>
        <v>691.0614191500797</v>
      </c>
      <c r="AF30" s="75">
        <f t="shared" si="8"/>
        <v>63.9871684398222</v>
      </c>
      <c r="AG30" s="76">
        <f t="shared" si="9"/>
        <v>924.4012933939647</v>
      </c>
      <c r="AH30" s="77">
        <f t="shared" si="10"/>
        <v>169.35270580406277</v>
      </c>
      <c r="AI30" s="78">
        <f t="shared" si="11"/>
        <v>8.474576271186441</v>
      </c>
    </row>
    <row r="31" spans="1:35" s="65" customFormat="1" ht="19.5" customHeight="1">
      <c r="A31" s="82">
        <v>26</v>
      </c>
      <c r="B31" s="83" t="s">
        <v>51</v>
      </c>
      <c r="C31" s="84">
        <v>8926</v>
      </c>
      <c r="D31" s="85">
        <f t="shared" si="12"/>
        <v>197.5</v>
      </c>
      <c r="E31" s="86">
        <f t="shared" si="12"/>
        <v>191.70000000000002</v>
      </c>
      <c r="F31" s="86">
        <f t="shared" si="12"/>
        <v>5.800000000000001</v>
      </c>
      <c r="G31" s="87">
        <f t="shared" si="1"/>
        <v>0</v>
      </c>
      <c r="H31" s="88">
        <v>0</v>
      </c>
      <c r="I31" s="88">
        <v>0</v>
      </c>
      <c r="J31" s="87">
        <f t="shared" si="13"/>
        <v>155.7</v>
      </c>
      <c r="K31" s="88">
        <v>154.6</v>
      </c>
      <c r="L31" s="88">
        <v>1.1</v>
      </c>
      <c r="M31" s="87">
        <f t="shared" si="14"/>
        <v>9.3</v>
      </c>
      <c r="N31" s="88">
        <v>8.5</v>
      </c>
      <c r="O31" s="88">
        <v>0.8</v>
      </c>
      <c r="P31" s="87">
        <f t="shared" si="16"/>
        <v>28.2</v>
      </c>
      <c r="Q31" s="88">
        <v>27.8</v>
      </c>
      <c r="R31" s="88">
        <v>0.4</v>
      </c>
      <c r="S31" s="87">
        <f t="shared" si="17"/>
        <v>0</v>
      </c>
      <c r="T31" s="88">
        <v>0</v>
      </c>
      <c r="U31" s="88">
        <v>0</v>
      </c>
      <c r="V31" s="87">
        <f t="shared" si="15"/>
        <v>4.3</v>
      </c>
      <c r="W31" s="88">
        <v>0.8</v>
      </c>
      <c r="X31" s="88">
        <v>3.5</v>
      </c>
      <c r="Y31" s="68">
        <v>58.5</v>
      </c>
      <c r="Z31" s="89">
        <f t="shared" si="2"/>
        <v>256</v>
      </c>
      <c r="AA31" s="96">
        <f t="shared" si="3"/>
        <v>197.5</v>
      </c>
      <c r="AB31" s="71">
        <f t="shared" si="4"/>
        <v>169.3</v>
      </c>
      <c r="AC31" s="72">
        <f t="shared" si="5"/>
        <v>28.2</v>
      </c>
      <c r="AD31" s="73">
        <f t="shared" si="6"/>
        <v>713.7539482338655</v>
      </c>
      <c r="AE31" s="74">
        <f t="shared" si="7"/>
        <v>611.8407262581946</v>
      </c>
      <c r="AF31" s="75">
        <f t="shared" si="8"/>
        <v>101.91322197567092</v>
      </c>
      <c r="AG31" s="76">
        <f t="shared" si="9"/>
        <v>925.1696746727574</v>
      </c>
      <c r="AH31" s="77">
        <f t="shared" si="10"/>
        <v>211.41572643889182</v>
      </c>
      <c r="AI31" s="78">
        <f t="shared" si="11"/>
        <v>14.278481012658228</v>
      </c>
    </row>
    <row r="32" spans="1:35" s="65" customFormat="1" ht="19.5" customHeight="1">
      <c r="A32" s="82">
        <v>27</v>
      </c>
      <c r="B32" s="83" t="s">
        <v>39</v>
      </c>
      <c r="C32" s="84">
        <v>3220</v>
      </c>
      <c r="D32" s="85">
        <f t="shared" si="12"/>
        <v>75.3</v>
      </c>
      <c r="E32" s="86">
        <f t="shared" si="12"/>
        <v>71.39999999999999</v>
      </c>
      <c r="F32" s="86">
        <f t="shared" si="12"/>
        <v>3.9</v>
      </c>
      <c r="G32" s="87">
        <f>SUM(H32:I32)</f>
        <v>0</v>
      </c>
      <c r="H32" s="88">
        <v>0</v>
      </c>
      <c r="I32" s="88">
        <v>0</v>
      </c>
      <c r="J32" s="87">
        <f t="shared" si="13"/>
        <v>57.9</v>
      </c>
      <c r="K32" s="88">
        <v>57.3</v>
      </c>
      <c r="L32" s="88">
        <v>0.6</v>
      </c>
      <c r="M32" s="87">
        <f t="shared" si="14"/>
        <v>2.6</v>
      </c>
      <c r="N32" s="88">
        <v>2.5</v>
      </c>
      <c r="O32" s="88">
        <v>0.1</v>
      </c>
      <c r="P32" s="87">
        <f>SUM(Q32:R32)</f>
        <v>11.1</v>
      </c>
      <c r="Q32" s="88">
        <v>10.5</v>
      </c>
      <c r="R32" s="88">
        <v>0.6</v>
      </c>
      <c r="S32" s="87">
        <f>SUM(T32:U32)</f>
        <v>0</v>
      </c>
      <c r="T32" s="88">
        <v>0</v>
      </c>
      <c r="U32" s="88">
        <v>0</v>
      </c>
      <c r="V32" s="87">
        <f t="shared" si="15"/>
        <v>3.7</v>
      </c>
      <c r="W32" s="88">
        <v>1.1</v>
      </c>
      <c r="X32" s="88">
        <v>2.6</v>
      </c>
      <c r="Y32" s="68">
        <v>18.1</v>
      </c>
      <c r="Z32" s="89">
        <f>D32+Y32</f>
        <v>93.4</v>
      </c>
      <c r="AA32" s="70">
        <f>SUM(AB32:AC32)</f>
        <v>75.3</v>
      </c>
      <c r="AB32" s="71">
        <f>G32+J32+M32+S32+V32</f>
        <v>64.2</v>
      </c>
      <c r="AC32" s="72">
        <f>P32</f>
        <v>11.1</v>
      </c>
      <c r="AD32" s="73">
        <f t="shared" si="6"/>
        <v>754.3578441194148</v>
      </c>
      <c r="AE32" s="74">
        <f t="shared" si="7"/>
        <v>643.1576838308956</v>
      </c>
      <c r="AF32" s="75">
        <f t="shared" si="8"/>
        <v>111.20016028851933</v>
      </c>
      <c r="AG32" s="76">
        <f t="shared" si="9"/>
        <v>935.6842316169104</v>
      </c>
      <c r="AH32" s="77">
        <f t="shared" si="10"/>
        <v>181.32638749749552</v>
      </c>
      <c r="AI32" s="78">
        <f>AC32*100/AA32</f>
        <v>14.741035856573706</v>
      </c>
    </row>
    <row r="33" spans="1:35" s="8" customFormat="1" ht="19.5" customHeight="1">
      <c r="A33" s="93">
        <v>28</v>
      </c>
      <c r="B33" s="83" t="s">
        <v>52</v>
      </c>
      <c r="C33" s="84">
        <v>2580</v>
      </c>
      <c r="D33" s="85">
        <f t="shared" si="12"/>
        <v>67.2</v>
      </c>
      <c r="E33" s="86">
        <f t="shared" si="12"/>
        <v>65.7</v>
      </c>
      <c r="F33" s="86">
        <f t="shared" si="12"/>
        <v>1.5</v>
      </c>
      <c r="G33" s="87">
        <f t="shared" si="1"/>
        <v>0</v>
      </c>
      <c r="H33" s="88">
        <v>0</v>
      </c>
      <c r="I33" s="88">
        <v>0</v>
      </c>
      <c r="J33" s="87">
        <f t="shared" si="13"/>
        <v>56.2</v>
      </c>
      <c r="K33" s="88">
        <v>55.1</v>
      </c>
      <c r="L33" s="88">
        <v>1.1</v>
      </c>
      <c r="M33" s="87">
        <f t="shared" si="14"/>
        <v>3.4</v>
      </c>
      <c r="N33" s="88">
        <v>3</v>
      </c>
      <c r="O33" s="88">
        <v>0.4</v>
      </c>
      <c r="P33" s="87">
        <f t="shared" si="16"/>
        <v>7.6</v>
      </c>
      <c r="Q33" s="88">
        <v>7.6</v>
      </c>
      <c r="R33" s="90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12.3</v>
      </c>
      <c r="Z33" s="89">
        <f>D33+Y33</f>
        <v>79.5</v>
      </c>
      <c r="AA33" s="70">
        <f>SUM(AB33:AC33)</f>
        <v>67.2</v>
      </c>
      <c r="AB33" s="71">
        <f t="shared" si="4"/>
        <v>59.6</v>
      </c>
      <c r="AC33" s="72">
        <f t="shared" si="5"/>
        <v>7.6</v>
      </c>
      <c r="AD33" s="73">
        <f t="shared" si="6"/>
        <v>840.2100525131283</v>
      </c>
      <c r="AE33" s="74">
        <f t="shared" si="7"/>
        <v>745.1862965741435</v>
      </c>
      <c r="AF33" s="75">
        <f t="shared" si="8"/>
        <v>95.02375593898473</v>
      </c>
      <c r="AG33" s="76">
        <f t="shared" si="9"/>
        <v>993.9984996249062</v>
      </c>
      <c r="AH33" s="77">
        <f t="shared" si="10"/>
        <v>153.78844711177797</v>
      </c>
      <c r="AI33" s="78">
        <f t="shared" si="11"/>
        <v>11.309523809523808</v>
      </c>
    </row>
    <row r="34" spans="1:35" s="8" customFormat="1" ht="19.5" customHeight="1">
      <c r="A34" s="82">
        <v>29</v>
      </c>
      <c r="B34" s="83" t="s">
        <v>40</v>
      </c>
      <c r="C34" s="84">
        <v>8845</v>
      </c>
      <c r="D34" s="85">
        <f t="shared" si="12"/>
        <v>158.70000000000002</v>
      </c>
      <c r="E34" s="86">
        <f t="shared" si="12"/>
        <v>153.20000000000002</v>
      </c>
      <c r="F34" s="86">
        <f t="shared" si="12"/>
        <v>5.5</v>
      </c>
      <c r="G34" s="87">
        <f t="shared" si="1"/>
        <v>0</v>
      </c>
      <c r="H34" s="88">
        <v>0</v>
      </c>
      <c r="I34" s="88">
        <v>0</v>
      </c>
      <c r="J34" s="87">
        <f t="shared" si="13"/>
        <v>126.8</v>
      </c>
      <c r="K34" s="88">
        <v>125.2</v>
      </c>
      <c r="L34" s="88">
        <v>1.6</v>
      </c>
      <c r="M34" s="87">
        <f t="shared" si="14"/>
        <v>5.5</v>
      </c>
      <c r="N34" s="88">
        <v>5.1</v>
      </c>
      <c r="O34" s="88">
        <v>0.4</v>
      </c>
      <c r="P34" s="87">
        <f t="shared" si="16"/>
        <v>24.799999999999997</v>
      </c>
      <c r="Q34" s="88">
        <v>22.9</v>
      </c>
      <c r="R34" s="88">
        <v>1.9</v>
      </c>
      <c r="S34" s="87">
        <f t="shared" si="17"/>
        <v>0</v>
      </c>
      <c r="T34" s="88">
        <v>0</v>
      </c>
      <c r="U34" s="88">
        <v>0</v>
      </c>
      <c r="V34" s="87">
        <f t="shared" si="15"/>
        <v>1.6</v>
      </c>
      <c r="W34" s="88">
        <v>0</v>
      </c>
      <c r="X34" s="88">
        <v>1.6</v>
      </c>
      <c r="Y34" s="68">
        <v>32.2</v>
      </c>
      <c r="Z34" s="89">
        <f t="shared" si="2"/>
        <v>190.90000000000003</v>
      </c>
      <c r="AA34" s="70">
        <f>SUM(AB34:AC34)</f>
        <v>158.7</v>
      </c>
      <c r="AB34" s="71">
        <f t="shared" si="4"/>
        <v>133.9</v>
      </c>
      <c r="AC34" s="72">
        <f t="shared" si="5"/>
        <v>24.799999999999997</v>
      </c>
      <c r="AD34" s="73">
        <f t="shared" si="6"/>
        <v>578.7851711373291</v>
      </c>
      <c r="AE34" s="74">
        <f t="shared" si="7"/>
        <v>488.3385911486351</v>
      </c>
      <c r="AF34" s="75">
        <f t="shared" si="8"/>
        <v>90.44657998869418</v>
      </c>
      <c r="AG34" s="76">
        <f t="shared" si="9"/>
        <v>696.2198435420049</v>
      </c>
      <c r="AH34" s="77">
        <f t="shared" si="10"/>
        <v>117.43467240467551</v>
      </c>
      <c r="AI34" s="78">
        <f t="shared" si="11"/>
        <v>15.626969124133584</v>
      </c>
    </row>
    <row r="35" spans="1:35" s="65" customFormat="1" ht="19.5" customHeight="1">
      <c r="A35" s="82">
        <v>30</v>
      </c>
      <c r="B35" s="83" t="s">
        <v>41</v>
      </c>
      <c r="C35" s="84">
        <v>4190</v>
      </c>
      <c r="D35" s="85">
        <f>G35+J35+M35+P35+S35+V35</f>
        <v>97.7</v>
      </c>
      <c r="E35" s="86">
        <f t="shared" si="12"/>
        <v>88.5</v>
      </c>
      <c r="F35" s="86">
        <f t="shared" si="12"/>
        <v>9.2</v>
      </c>
      <c r="G35" s="87">
        <f>SUM(H35:I35)</f>
        <v>0</v>
      </c>
      <c r="H35" s="88">
        <v>0</v>
      </c>
      <c r="I35" s="88">
        <v>0</v>
      </c>
      <c r="J35" s="87">
        <f t="shared" si="13"/>
        <v>80.1</v>
      </c>
      <c r="K35" s="88">
        <v>73.3</v>
      </c>
      <c r="L35" s="88">
        <v>6.8</v>
      </c>
      <c r="M35" s="87">
        <f t="shared" si="14"/>
        <v>3.6999999999999997</v>
      </c>
      <c r="N35" s="88">
        <v>2.3</v>
      </c>
      <c r="O35" s="88">
        <v>1.4</v>
      </c>
      <c r="P35" s="87">
        <f>SUM(Q35:R35)</f>
        <v>13.9</v>
      </c>
      <c r="Q35" s="88">
        <v>12.9</v>
      </c>
      <c r="R35" s="88">
        <v>1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25.6</v>
      </c>
      <c r="Z35" s="89">
        <f>D35+Y35</f>
        <v>123.30000000000001</v>
      </c>
      <c r="AA35" s="70">
        <f t="shared" si="3"/>
        <v>97.7</v>
      </c>
      <c r="AB35" s="71">
        <f>G35+J35+M35+S35+V35</f>
        <v>83.8</v>
      </c>
      <c r="AC35" s="72">
        <f>P35</f>
        <v>13.9</v>
      </c>
      <c r="AD35" s="73">
        <f t="shared" si="6"/>
        <v>752.1749172376626</v>
      </c>
      <c r="AE35" s="74">
        <f t="shared" si="7"/>
        <v>645.1612903225806</v>
      </c>
      <c r="AF35" s="75">
        <f t="shared" si="8"/>
        <v>107.013626915082</v>
      </c>
      <c r="AG35" s="76">
        <f t="shared" si="9"/>
        <v>949.264762491339</v>
      </c>
      <c r="AH35" s="77">
        <f t="shared" si="10"/>
        <v>197.0898452536762</v>
      </c>
      <c r="AI35" s="78">
        <f t="shared" si="11"/>
        <v>14.227226202661207</v>
      </c>
    </row>
    <row r="36" spans="1:36" s="8" customFormat="1" ht="19.5" customHeight="1">
      <c r="A36" s="82">
        <v>31</v>
      </c>
      <c r="B36" s="83" t="s">
        <v>60</v>
      </c>
      <c r="C36" s="84">
        <v>5626</v>
      </c>
      <c r="D36" s="85">
        <f t="shared" si="12"/>
        <v>98.89999999999999</v>
      </c>
      <c r="E36" s="86">
        <f t="shared" si="12"/>
        <v>97</v>
      </c>
      <c r="F36" s="86">
        <f t="shared" si="12"/>
        <v>1.9</v>
      </c>
      <c r="G36" s="87">
        <f t="shared" si="1"/>
        <v>0</v>
      </c>
      <c r="H36" s="88">
        <v>0</v>
      </c>
      <c r="I36" s="88">
        <v>0</v>
      </c>
      <c r="J36" s="87">
        <f t="shared" si="13"/>
        <v>81.5</v>
      </c>
      <c r="K36" s="88">
        <v>81</v>
      </c>
      <c r="L36" s="88">
        <v>0.5</v>
      </c>
      <c r="M36" s="87">
        <f t="shared" si="14"/>
        <v>3.7</v>
      </c>
      <c r="N36" s="88">
        <v>3.5</v>
      </c>
      <c r="O36" s="88">
        <v>0.2</v>
      </c>
      <c r="P36" s="87">
        <f t="shared" si="16"/>
        <v>10.1</v>
      </c>
      <c r="Q36" s="88">
        <v>10.1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3.5999999999999996</v>
      </c>
      <c r="W36" s="88">
        <v>2.4</v>
      </c>
      <c r="X36" s="88">
        <v>1.2</v>
      </c>
      <c r="Y36" s="68">
        <v>17.2</v>
      </c>
      <c r="Z36" s="89">
        <f t="shared" si="2"/>
        <v>116.1</v>
      </c>
      <c r="AA36" s="70">
        <f t="shared" si="3"/>
        <v>98.89999999999999</v>
      </c>
      <c r="AB36" s="71">
        <f t="shared" si="4"/>
        <v>88.8</v>
      </c>
      <c r="AC36" s="72">
        <f t="shared" si="5"/>
        <v>10.1</v>
      </c>
      <c r="AD36" s="73">
        <f t="shared" si="6"/>
        <v>567.0676467552721</v>
      </c>
      <c r="AE36" s="74">
        <f t="shared" si="7"/>
        <v>509.15679506438994</v>
      </c>
      <c r="AF36" s="75">
        <f t="shared" si="8"/>
        <v>57.91085169088219</v>
      </c>
      <c r="AG36" s="76">
        <f t="shared" si="9"/>
        <v>665.6881070605369</v>
      </c>
      <c r="AH36" s="77">
        <f t="shared" si="10"/>
        <v>98.62046030526471</v>
      </c>
      <c r="AI36" s="78">
        <f t="shared" si="11"/>
        <v>10.212335692618808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16132</v>
      </c>
      <c r="D37" s="85">
        <f t="shared" si="12"/>
        <v>341.5</v>
      </c>
      <c r="E37" s="86">
        <f t="shared" si="12"/>
        <v>303.7</v>
      </c>
      <c r="F37" s="86">
        <f t="shared" si="12"/>
        <v>37.8</v>
      </c>
      <c r="G37" s="87">
        <f t="shared" si="1"/>
        <v>0</v>
      </c>
      <c r="H37" s="88">
        <v>0</v>
      </c>
      <c r="I37" s="88">
        <v>0</v>
      </c>
      <c r="J37" s="87">
        <f t="shared" si="13"/>
        <v>276.8</v>
      </c>
      <c r="K37" s="88">
        <v>248.4</v>
      </c>
      <c r="L37" s="88">
        <v>28.4</v>
      </c>
      <c r="M37" s="87">
        <f t="shared" si="14"/>
        <v>20.2</v>
      </c>
      <c r="N37" s="88">
        <v>13.1</v>
      </c>
      <c r="O37" s="88">
        <v>7.1</v>
      </c>
      <c r="P37" s="87">
        <f t="shared" si="16"/>
        <v>44.5</v>
      </c>
      <c r="Q37" s="88">
        <v>42.2</v>
      </c>
      <c r="R37" s="88">
        <v>2.3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57.4</v>
      </c>
      <c r="Z37" s="89">
        <f t="shared" si="2"/>
        <v>398.9</v>
      </c>
      <c r="AA37" s="70">
        <f t="shared" si="3"/>
        <v>341.5</v>
      </c>
      <c r="AB37" s="71">
        <f t="shared" si="4"/>
        <v>297</v>
      </c>
      <c r="AC37" s="72">
        <f t="shared" si="5"/>
        <v>44.5</v>
      </c>
      <c r="AD37" s="73">
        <f t="shared" si="6"/>
        <v>682.8743511193941</v>
      </c>
      <c r="AE37" s="74">
        <f t="shared" si="7"/>
        <v>593.8907241067644</v>
      </c>
      <c r="AF37" s="75">
        <f t="shared" si="8"/>
        <v>88.98362701262968</v>
      </c>
      <c r="AG37" s="76">
        <f t="shared" si="9"/>
        <v>797.6532318053478</v>
      </c>
      <c r="AH37" s="77">
        <f t="shared" si="10"/>
        <v>114.77888068595378</v>
      </c>
      <c r="AI37" s="78">
        <f t="shared" si="11"/>
        <v>13.030746705710103</v>
      </c>
    </row>
    <row r="38" spans="1:35" s="8" customFormat="1" ht="19.5" customHeight="1" thickBot="1">
      <c r="A38" s="98">
        <v>33</v>
      </c>
      <c r="B38" s="99" t="s">
        <v>43</v>
      </c>
      <c r="C38" s="100">
        <v>11989</v>
      </c>
      <c r="D38" s="101">
        <f t="shared" si="12"/>
        <v>231.39999999999998</v>
      </c>
      <c r="E38" s="102">
        <f t="shared" si="12"/>
        <v>221.9</v>
      </c>
      <c r="F38" s="102">
        <f t="shared" si="12"/>
        <v>9.5</v>
      </c>
      <c r="G38" s="103">
        <f t="shared" si="1"/>
        <v>0</v>
      </c>
      <c r="H38" s="104">
        <v>0</v>
      </c>
      <c r="I38" s="104">
        <v>0</v>
      </c>
      <c r="J38" s="103">
        <f t="shared" si="13"/>
        <v>154</v>
      </c>
      <c r="K38" s="104">
        <v>150.6</v>
      </c>
      <c r="L38" s="104">
        <v>3.4</v>
      </c>
      <c r="M38" s="103">
        <f t="shared" si="14"/>
        <v>7.1</v>
      </c>
      <c r="N38" s="104">
        <v>5.8</v>
      </c>
      <c r="O38" s="104">
        <v>1.3</v>
      </c>
      <c r="P38" s="103">
        <f t="shared" si="16"/>
        <v>55.8</v>
      </c>
      <c r="Q38" s="104">
        <v>55.4</v>
      </c>
      <c r="R38" s="104">
        <v>0.4</v>
      </c>
      <c r="S38" s="103">
        <f t="shared" si="17"/>
        <v>0</v>
      </c>
      <c r="T38" s="104">
        <v>0</v>
      </c>
      <c r="U38" s="104">
        <v>0</v>
      </c>
      <c r="V38" s="103">
        <f t="shared" si="15"/>
        <v>14.5</v>
      </c>
      <c r="W38" s="104">
        <v>10.1</v>
      </c>
      <c r="X38" s="104">
        <v>4.4</v>
      </c>
      <c r="Y38" s="105">
        <v>47.8</v>
      </c>
      <c r="Z38" s="106">
        <f t="shared" si="2"/>
        <v>279.2</v>
      </c>
      <c r="AA38" s="107">
        <f t="shared" si="3"/>
        <v>231.39999999999998</v>
      </c>
      <c r="AB38" s="108">
        <f t="shared" si="4"/>
        <v>175.6</v>
      </c>
      <c r="AC38" s="109">
        <f t="shared" si="5"/>
        <v>55.8</v>
      </c>
      <c r="AD38" s="110">
        <f t="shared" si="6"/>
        <v>622.6137400143679</v>
      </c>
      <c r="AE38" s="111">
        <f t="shared" si="7"/>
        <v>472.47611385705716</v>
      </c>
      <c r="AF38" s="112">
        <f t="shared" si="8"/>
        <v>150.13762615731085</v>
      </c>
      <c r="AG38" s="113">
        <f t="shared" si="9"/>
        <v>751.2262584788743</v>
      </c>
      <c r="AH38" s="114">
        <f t="shared" si="10"/>
        <v>128.61251846450645</v>
      </c>
      <c r="AI38" s="117">
        <f t="shared" si="11"/>
        <v>24.114088159031983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7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67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1223946</v>
      </c>
      <c r="D5" s="35">
        <f>SUM(E5:F5)</f>
        <v>23020.500000000004</v>
      </c>
      <c r="E5" s="36">
        <f>SUM(E6:E38)</f>
        <v>21365.100000000002</v>
      </c>
      <c r="F5" s="36">
        <f>SUM(F6:F38)</f>
        <v>1655.3999999999999</v>
      </c>
      <c r="G5" s="37">
        <f>SUM(H5:I5)</f>
        <v>495.5</v>
      </c>
      <c r="H5" s="37">
        <f aca="true" t="shared" si="0" ref="H5:AC5">SUM(H6:H38)</f>
        <v>495.5</v>
      </c>
      <c r="I5" s="37">
        <f t="shared" si="0"/>
        <v>0</v>
      </c>
      <c r="J5" s="37">
        <f>SUM(K5:L5)</f>
        <v>17814.600000000002</v>
      </c>
      <c r="K5" s="37">
        <f t="shared" si="0"/>
        <v>16799.300000000003</v>
      </c>
      <c r="L5" s="37">
        <f t="shared" si="0"/>
        <v>1015.3</v>
      </c>
      <c r="M5" s="37">
        <f>SUM(N5:O5)</f>
        <v>1005.1</v>
      </c>
      <c r="N5" s="37">
        <f t="shared" si="0"/>
        <v>772.3</v>
      </c>
      <c r="O5" s="37">
        <f t="shared" si="0"/>
        <v>232.80000000000004</v>
      </c>
      <c r="P5" s="37">
        <f>SUM(Q5:R5)</f>
        <v>3137.899999999999</v>
      </c>
      <c r="Q5" s="37">
        <f t="shared" si="0"/>
        <v>3038.2999999999993</v>
      </c>
      <c r="R5" s="37">
        <f t="shared" si="0"/>
        <v>99.6</v>
      </c>
      <c r="S5" s="37">
        <f>SUM(T5:U5)</f>
        <v>1.5</v>
      </c>
      <c r="T5" s="37">
        <f t="shared" si="0"/>
        <v>1.3</v>
      </c>
      <c r="U5" s="37">
        <f t="shared" si="0"/>
        <v>0.2</v>
      </c>
      <c r="V5" s="37">
        <f>SUM(W5:X5)</f>
        <v>565.8999999999999</v>
      </c>
      <c r="W5" s="37">
        <f t="shared" si="0"/>
        <v>258.4</v>
      </c>
      <c r="X5" s="37">
        <f t="shared" si="0"/>
        <v>307.4999999999999</v>
      </c>
      <c r="Y5" s="38">
        <f t="shared" si="0"/>
        <v>10289.199999999997</v>
      </c>
      <c r="Z5" s="39">
        <f t="shared" si="0"/>
        <v>33309.700000000004</v>
      </c>
      <c r="AA5" s="40">
        <f t="shared" si="0"/>
        <v>23020.500000000004</v>
      </c>
      <c r="AB5" s="41">
        <f t="shared" si="0"/>
        <v>19882.600000000006</v>
      </c>
      <c r="AC5" s="42">
        <f t="shared" si="0"/>
        <v>3137.9000000000005</v>
      </c>
      <c r="AD5" s="43">
        <f>AA5/C5/30*1000000</f>
        <v>626.9475940932036</v>
      </c>
      <c r="AE5" s="44">
        <f>AB5/C5/30*1000000</f>
        <v>541.4890308341492</v>
      </c>
      <c r="AF5" s="45">
        <f>AC5/C5/30*1000000</f>
        <v>85.45856325905447</v>
      </c>
      <c r="AG5" s="46">
        <f>Z5/C5/30*1000000</f>
        <v>907.1669283884531</v>
      </c>
      <c r="AH5" s="47">
        <f>Y5/C5/30*1000000</f>
        <v>280.2193342952493</v>
      </c>
      <c r="AI5" s="48">
        <f>AC5*100/AA5</f>
        <v>13.630894202992986</v>
      </c>
    </row>
    <row r="6" spans="1:35" s="8" customFormat="1" ht="19.5" customHeight="1" thickTop="1">
      <c r="A6" s="14">
        <v>1</v>
      </c>
      <c r="B6" s="15" t="s">
        <v>19</v>
      </c>
      <c r="C6" s="49">
        <v>287284</v>
      </c>
      <c r="D6" s="50">
        <f>G6+J6+M6+P6+S6+V6</f>
        <v>5395.1</v>
      </c>
      <c r="E6" s="51">
        <f>H6+K6+N6+Q6+T6+W6</f>
        <v>5320.5</v>
      </c>
      <c r="F6" s="51">
        <f>I6+L6+O6+R6+U6+X6</f>
        <v>74.6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4163.9</v>
      </c>
      <c r="K6" s="16">
        <v>4115</v>
      </c>
      <c r="L6" s="16">
        <v>48.9</v>
      </c>
      <c r="M6" s="52">
        <f>SUM(N6:O6)</f>
        <v>276.09999999999997</v>
      </c>
      <c r="N6" s="16">
        <v>271.9</v>
      </c>
      <c r="O6" s="16">
        <v>4.2</v>
      </c>
      <c r="P6" s="52">
        <f>SUM(Q6:R6)</f>
        <v>862.1</v>
      </c>
      <c r="Q6" s="16">
        <v>859.5</v>
      </c>
      <c r="R6" s="16">
        <v>2.6</v>
      </c>
      <c r="S6" s="52">
        <f>SUM(T6:U6)</f>
        <v>0</v>
      </c>
      <c r="T6" s="16">
        <v>0</v>
      </c>
      <c r="U6" s="16">
        <v>0</v>
      </c>
      <c r="V6" s="52">
        <f>SUM(W6:X6)</f>
        <v>93</v>
      </c>
      <c r="W6" s="16">
        <v>74.1</v>
      </c>
      <c r="X6" s="16">
        <v>18.9</v>
      </c>
      <c r="Y6" s="53">
        <v>3149.4</v>
      </c>
      <c r="Z6" s="54">
        <f aca="true" t="shared" si="2" ref="Z6:Z38">D6+Y6</f>
        <v>8544.5</v>
      </c>
      <c r="AA6" s="55">
        <f aca="true" t="shared" si="3" ref="AA6:AA38">SUM(AB6:AC6)</f>
        <v>5395.1</v>
      </c>
      <c r="AB6" s="56">
        <f aca="true" t="shared" si="4" ref="AB6:AB38">G6+J6+M6+S6+V6</f>
        <v>4533</v>
      </c>
      <c r="AC6" s="57">
        <f aca="true" t="shared" si="5" ref="AC6:AC38">P6</f>
        <v>862.1</v>
      </c>
      <c r="AD6" s="58">
        <f aca="true" t="shared" si="6" ref="AD6:AD38">AA6/C6/30*1000000</f>
        <v>625.9891489490076</v>
      </c>
      <c r="AE6" s="59">
        <f aca="true" t="shared" si="7" ref="AE6:AE38">AB6/C6/30*1000000</f>
        <v>525.9603737068545</v>
      </c>
      <c r="AF6" s="60">
        <f aca="true" t="shared" si="8" ref="AF6:AF38">AC6/C6/30*1000000</f>
        <v>100.02877524215295</v>
      </c>
      <c r="AG6" s="61">
        <f aca="true" t="shared" si="9" ref="AG6:AG38">Z6/C6/30*1000000</f>
        <v>991.4115184509637</v>
      </c>
      <c r="AH6" s="62">
        <f aca="true" t="shared" si="10" ref="AH6:AH38">Y6/C6/30*1000000</f>
        <v>365.42236950195627</v>
      </c>
      <c r="AI6" s="63">
        <f aca="true" t="shared" si="11" ref="AI6:AI38">AC6*100/AA6</f>
        <v>15.979314563214768</v>
      </c>
    </row>
    <row r="7" spans="1:35" s="65" customFormat="1" ht="19.5" customHeight="1">
      <c r="A7" s="13">
        <v>2</v>
      </c>
      <c r="B7" s="17" t="s">
        <v>20</v>
      </c>
      <c r="C7" s="64">
        <v>50755</v>
      </c>
      <c r="D7" s="50">
        <f aca="true" t="shared" si="12" ref="D7:F38">G7+J7+M7+P7+S7+V7</f>
        <v>1125.8</v>
      </c>
      <c r="E7" s="51">
        <f t="shared" si="12"/>
        <v>935.5999999999999</v>
      </c>
      <c r="F7" s="51">
        <f t="shared" si="12"/>
        <v>190.2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894.1</v>
      </c>
      <c r="K7" s="16">
        <v>807.4</v>
      </c>
      <c r="L7" s="16">
        <v>86.7</v>
      </c>
      <c r="M7" s="52">
        <f aca="true" t="shared" si="14" ref="M7:M38">SUM(N7:O7)</f>
        <v>42.1</v>
      </c>
      <c r="N7" s="16">
        <v>25.1</v>
      </c>
      <c r="O7" s="16">
        <v>17</v>
      </c>
      <c r="P7" s="52">
        <f>SUM(Q7:R7)</f>
        <v>132.1</v>
      </c>
      <c r="Q7" s="16">
        <v>98.8</v>
      </c>
      <c r="R7" s="16">
        <v>33.3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57.5</v>
      </c>
      <c r="W7" s="16">
        <v>4.3</v>
      </c>
      <c r="X7" s="16">
        <v>53.2</v>
      </c>
      <c r="Y7" s="53">
        <v>467.3</v>
      </c>
      <c r="Z7" s="54">
        <f>D7+Y7</f>
        <v>1593.1</v>
      </c>
      <c r="AA7" s="55">
        <f>SUM(AB7:AC7)</f>
        <v>1125.8</v>
      </c>
      <c r="AB7" s="56">
        <f>G7+J7+M7+S7+V7</f>
        <v>993.7</v>
      </c>
      <c r="AC7" s="57">
        <f>P7</f>
        <v>132.1</v>
      </c>
      <c r="AD7" s="58">
        <f t="shared" si="6"/>
        <v>739.3688634945654</v>
      </c>
      <c r="AE7" s="59">
        <f t="shared" si="7"/>
        <v>652.6122221127639</v>
      </c>
      <c r="AF7" s="60">
        <f t="shared" si="8"/>
        <v>86.75664138180146</v>
      </c>
      <c r="AG7" s="61">
        <f t="shared" si="9"/>
        <v>1046.2680195711423</v>
      </c>
      <c r="AH7" s="62">
        <f t="shared" si="10"/>
        <v>306.899156076577</v>
      </c>
      <c r="AI7" s="63">
        <f>AC7*100/AA7</f>
        <v>11.733878131106769</v>
      </c>
    </row>
    <row r="8" spans="1:35" s="65" customFormat="1" ht="19.5" customHeight="1">
      <c r="A8" s="13">
        <v>3</v>
      </c>
      <c r="B8" s="18" t="s">
        <v>21</v>
      </c>
      <c r="C8" s="64">
        <v>35238</v>
      </c>
      <c r="D8" s="50">
        <f t="shared" si="12"/>
        <v>728.6</v>
      </c>
      <c r="E8" s="51">
        <f t="shared" si="12"/>
        <v>623.8000000000001</v>
      </c>
      <c r="F8" s="51">
        <f t="shared" si="12"/>
        <v>104.80000000000001</v>
      </c>
      <c r="G8" s="52">
        <f>SUM(H8:I8)</f>
        <v>0</v>
      </c>
      <c r="H8" s="16">
        <v>0</v>
      </c>
      <c r="I8" s="16">
        <v>0</v>
      </c>
      <c r="J8" s="52">
        <f t="shared" si="13"/>
        <v>623.2</v>
      </c>
      <c r="K8" s="16">
        <v>549.2</v>
      </c>
      <c r="L8" s="16">
        <v>74</v>
      </c>
      <c r="M8" s="52">
        <f t="shared" si="14"/>
        <v>71.1</v>
      </c>
      <c r="N8" s="16">
        <v>46.7</v>
      </c>
      <c r="O8" s="16">
        <v>24.4</v>
      </c>
      <c r="P8" s="52">
        <f>SUM(Q8:R8)</f>
        <v>34.3</v>
      </c>
      <c r="Q8" s="16">
        <v>27.9</v>
      </c>
      <c r="R8" s="16">
        <v>6.4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77.5</v>
      </c>
      <c r="Z8" s="54">
        <f>D8+Y8</f>
        <v>806.1</v>
      </c>
      <c r="AA8" s="55">
        <f>SUM(AB8:AC8)</f>
        <v>728.6</v>
      </c>
      <c r="AB8" s="56">
        <f>G8+J8+M8+S8+V8</f>
        <v>694.3000000000001</v>
      </c>
      <c r="AC8" s="57">
        <f>P8</f>
        <v>34.3</v>
      </c>
      <c r="AD8" s="58">
        <f t="shared" si="6"/>
        <v>689.218078967781</v>
      </c>
      <c r="AE8" s="59">
        <f t="shared" si="7"/>
        <v>656.7720453298523</v>
      </c>
      <c r="AF8" s="60">
        <f t="shared" si="8"/>
        <v>32.44603363792875</v>
      </c>
      <c r="AG8" s="61">
        <f t="shared" si="9"/>
        <v>762.5290879164538</v>
      </c>
      <c r="AH8" s="62">
        <f t="shared" si="10"/>
        <v>73.31100894867284</v>
      </c>
      <c r="AI8" s="63">
        <f>AC8*100/AA8</f>
        <v>4.707658523195168</v>
      </c>
    </row>
    <row r="9" spans="1:35" s="8" customFormat="1" ht="19.5" customHeight="1">
      <c r="A9" s="19">
        <v>4</v>
      </c>
      <c r="B9" s="18" t="s">
        <v>22</v>
      </c>
      <c r="C9" s="64">
        <v>94601</v>
      </c>
      <c r="D9" s="66">
        <f t="shared" si="12"/>
        <v>1528.5</v>
      </c>
      <c r="E9" s="51">
        <f t="shared" si="12"/>
        <v>1485.7</v>
      </c>
      <c r="F9" s="51">
        <f t="shared" si="12"/>
        <v>42.800000000000004</v>
      </c>
      <c r="G9" s="67">
        <f t="shared" si="1"/>
        <v>0</v>
      </c>
      <c r="H9" s="20">
        <v>0</v>
      </c>
      <c r="I9" s="20">
        <v>0</v>
      </c>
      <c r="J9" s="67">
        <f t="shared" si="13"/>
        <v>1315.4</v>
      </c>
      <c r="K9" s="16">
        <v>1287</v>
      </c>
      <c r="L9" s="16">
        <v>28.4</v>
      </c>
      <c r="M9" s="67">
        <f t="shared" si="14"/>
        <v>70.8</v>
      </c>
      <c r="N9" s="16">
        <v>62</v>
      </c>
      <c r="O9" s="16">
        <v>8.8</v>
      </c>
      <c r="P9" s="67">
        <f aca="true" t="shared" si="16" ref="P9:P38">SUM(Q9:R9)</f>
        <v>136.7</v>
      </c>
      <c r="Q9" s="16">
        <v>136.7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5.6</v>
      </c>
      <c r="W9" s="16">
        <v>0</v>
      </c>
      <c r="X9" s="16">
        <v>5.6</v>
      </c>
      <c r="Y9" s="68">
        <v>887</v>
      </c>
      <c r="Z9" s="69">
        <f t="shared" si="2"/>
        <v>2415.5</v>
      </c>
      <c r="AA9" s="70">
        <f t="shared" si="3"/>
        <v>1528.5</v>
      </c>
      <c r="AB9" s="71">
        <f t="shared" si="4"/>
        <v>1391.8</v>
      </c>
      <c r="AC9" s="72">
        <f t="shared" si="5"/>
        <v>136.7</v>
      </c>
      <c r="AD9" s="73">
        <f t="shared" si="6"/>
        <v>538.5778163021532</v>
      </c>
      <c r="AE9" s="74">
        <f t="shared" si="7"/>
        <v>490.41060172020735</v>
      </c>
      <c r="AF9" s="75">
        <f t="shared" si="8"/>
        <v>48.16721458194592</v>
      </c>
      <c r="AG9" s="76">
        <f t="shared" si="9"/>
        <v>851.1185575910049</v>
      </c>
      <c r="AH9" s="77">
        <f t="shared" si="10"/>
        <v>312.54074128885173</v>
      </c>
      <c r="AI9" s="78">
        <f t="shared" si="11"/>
        <v>8.943408570493947</v>
      </c>
    </row>
    <row r="10" spans="1:35" s="8" customFormat="1" ht="19.5" customHeight="1">
      <c r="A10" s="19">
        <v>5</v>
      </c>
      <c r="B10" s="18" t="s">
        <v>55</v>
      </c>
      <c r="C10" s="64">
        <v>92368</v>
      </c>
      <c r="D10" s="66">
        <f t="shared" si="12"/>
        <v>1463.5</v>
      </c>
      <c r="E10" s="51">
        <f t="shared" si="12"/>
        <v>1375.8999999999999</v>
      </c>
      <c r="F10" s="51">
        <f t="shared" si="12"/>
        <v>87.6</v>
      </c>
      <c r="G10" s="67">
        <f t="shared" si="1"/>
        <v>0</v>
      </c>
      <c r="H10" s="20">
        <v>0</v>
      </c>
      <c r="I10" s="20">
        <v>0</v>
      </c>
      <c r="J10" s="67">
        <f t="shared" si="13"/>
        <v>1131.9</v>
      </c>
      <c r="K10" s="20">
        <v>1069.5</v>
      </c>
      <c r="L10" s="20">
        <v>62.4</v>
      </c>
      <c r="M10" s="67">
        <f t="shared" si="14"/>
        <v>74.8</v>
      </c>
      <c r="N10" s="20">
        <v>49.6</v>
      </c>
      <c r="O10" s="20">
        <v>25.2</v>
      </c>
      <c r="P10" s="67">
        <f t="shared" si="16"/>
        <v>256.8</v>
      </c>
      <c r="Q10" s="20">
        <v>256.8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677.2</v>
      </c>
      <c r="Z10" s="69">
        <f t="shared" si="2"/>
        <v>2140.7</v>
      </c>
      <c r="AA10" s="70">
        <f t="shared" si="3"/>
        <v>1463.5</v>
      </c>
      <c r="AB10" s="71">
        <f t="shared" si="4"/>
        <v>1206.7</v>
      </c>
      <c r="AC10" s="72">
        <f t="shared" si="5"/>
        <v>256.8</v>
      </c>
      <c r="AD10" s="73">
        <f t="shared" si="6"/>
        <v>528.1410589525954</v>
      </c>
      <c r="AE10" s="74">
        <f t="shared" si="7"/>
        <v>435.4682718401756</v>
      </c>
      <c r="AF10" s="75">
        <f t="shared" si="8"/>
        <v>92.67278711241988</v>
      </c>
      <c r="AG10" s="76">
        <f t="shared" si="9"/>
        <v>772.5258386742883</v>
      </c>
      <c r="AH10" s="77">
        <f t="shared" si="10"/>
        <v>244.38477972169298</v>
      </c>
      <c r="AI10" s="78">
        <f t="shared" si="11"/>
        <v>17.546976426375128</v>
      </c>
    </row>
    <row r="11" spans="1:36" s="8" customFormat="1" ht="19.5" customHeight="1">
      <c r="A11" s="19">
        <v>6</v>
      </c>
      <c r="B11" s="18" t="s">
        <v>24</v>
      </c>
      <c r="C11" s="64">
        <v>34214</v>
      </c>
      <c r="D11" s="66">
        <f>G11+J11+M11+P11+S11+V11</f>
        <v>742.3000000000001</v>
      </c>
      <c r="E11" s="51">
        <f t="shared" si="12"/>
        <v>615.1999999999999</v>
      </c>
      <c r="F11" s="51">
        <f t="shared" si="12"/>
        <v>127.1</v>
      </c>
      <c r="G11" s="67">
        <f>SUM(H11:I11)</f>
        <v>0</v>
      </c>
      <c r="H11" s="20">
        <v>0</v>
      </c>
      <c r="I11" s="20">
        <v>0</v>
      </c>
      <c r="J11" s="67">
        <f t="shared" si="13"/>
        <v>605.6</v>
      </c>
      <c r="K11" s="20">
        <v>507.5</v>
      </c>
      <c r="L11" s="20">
        <v>98.1</v>
      </c>
      <c r="M11" s="67">
        <f t="shared" si="14"/>
        <v>43.2</v>
      </c>
      <c r="N11" s="20">
        <v>19.4</v>
      </c>
      <c r="O11" s="20">
        <v>23.8</v>
      </c>
      <c r="P11" s="67">
        <f t="shared" si="16"/>
        <v>93.5</v>
      </c>
      <c r="Q11" s="20">
        <v>88.3</v>
      </c>
      <c r="R11" s="20">
        <v>5.2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271.6</v>
      </c>
      <c r="Z11" s="69">
        <f t="shared" si="2"/>
        <v>1013.9000000000001</v>
      </c>
      <c r="AA11" s="70">
        <f t="shared" si="3"/>
        <v>742.3000000000001</v>
      </c>
      <c r="AB11" s="71">
        <f t="shared" si="4"/>
        <v>648.8000000000001</v>
      </c>
      <c r="AC11" s="72">
        <f t="shared" si="5"/>
        <v>93.5</v>
      </c>
      <c r="AD11" s="73">
        <f t="shared" si="6"/>
        <v>723.1932347382163</v>
      </c>
      <c r="AE11" s="74">
        <f t="shared" si="7"/>
        <v>632.0999201106761</v>
      </c>
      <c r="AF11" s="75">
        <f t="shared" si="8"/>
        <v>91.0933146275404</v>
      </c>
      <c r="AG11" s="76">
        <f t="shared" si="9"/>
        <v>987.8022641803552</v>
      </c>
      <c r="AH11" s="77">
        <f t="shared" si="10"/>
        <v>264.60902944213876</v>
      </c>
      <c r="AI11" s="78">
        <f t="shared" si="11"/>
        <v>12.595985450626431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26138</v>
      </c>
      <c r="D12" s="66">
        <f>G12+J12+M12+P12+S12+V12</f>
        <v>540.6999999999999</v>
      </c>
      <c r="E12" s="51">
        <f t="shared" si="12"/>
        <v>502</v>
      </c>
      <c r="F12" s="51">
        <f t="shared" si="12"/>
        <v>38.699999999999996</v>
      </c>
      <c r="G12" s="67">
        <f>SUM(H12:I12)</f>
        <v>0</v>
      </c>
      <c r="H12" s="20">
        <v>0</v>
      </c>
      <c r="I12" s="20">
        <v>0</v>
      </c>
      <c r="J12" s="67">
        <f t="shared" si="13"/>
        <v>409.20000000000005</v>
      </c>
      <c r="K12" s="20">
        <v>389.1</v>
      </c>
      <c r="L12" s="20">
        <v>20.1</v>
      </c>
      <c r="M12" s="67">
        <f t="shared" si="14"/>
        <v>27.4</v>
      </c>
      <c r="N12" s="20">
        <v>20.5</v>
      </c>
      <c r="O12" s="20">
        <v>6.9</v>
      </c>
      <c r="P12" s="67">
        <f>SUM(Q12:R12)</f>
        <v>96.3</v>
      </c>
      <c r="Q12" s="20">
        <v>86.5</v>
      </c>
      <c r="R12" s="20">
        <v>9.8</v>
      </c>
      <c r="S12" s="67">
        <f t="shared" si="17"/>
        <v>0.5</v>
      </c>
      <c r="T12" s="20">
        <v>0.4</v>
      </c>
      <c r="U12" s="20">
        <v>0.1</v>
      </c>
      <c r="V12" s="67">
        <f t="shared" si="15"/>
        <v>7.3</v>
      </c>
      <c r="W12" s="20">
        <v>5.5</v>
      </c>
      <c r="X12" s="20">
        <v>1.8</v>
      </c>
      <c r="Y12" s="68">
        <v>172.9</v>
      </c>
      <c r="Z12" s="69">
        <f>D12+Y12</f>
        <v>713.5999999999999</v>
      </c>
      <c r="AA12" s="70">
        <f>SUM(AB12:AC12)</f>
        <v>540.7</v>
      </c>
      <c r="AB12" s="71">
        <f>G12+J12+M12+S12+V12</f>
        <v>444.40000000000003</v>
      </c>
      <c r="AC12" s="72">
        <f>P12</f>
        <v>96.3</v>
      </c>
      <c r="AD12" s="73">
        <f t="shared" si="6"/>
        <v>689.5452342693908</v>
      </c>
      <c r="AE12" s="74">
        <f t="shared" si="7"/>
        <v>566.7355319203205</v>
      </c>
      <c r="AF12" s="75">
        <f t="shared" si="8"/>
        <v>122.80970234907032</v>
      </c>
      <c r="AG12" s="76">
        <f t="shared" si="9"/>
        <v>910.041574208687</v>
      </c>
      <c r="AH12" s="77">
        <f t="shared" si="10"/>
        <v>220.49633993929655</v>
      </c>
      <c r="AI12" s="78">
        <f>AC12*100/AA12</f>
        <v>17.810245977436654</v>
      </c>
    </row>
    <row r="13" spans="1:35" s="8" customFormat="1" ht="19.5" customHeight="1">
      <c r="A13" s="19">
        <v>8</v>
      </c>
      <c r="B13" s="18" t="s">
        <v>48</v>
      </c>
      <c r="C13" s="64">
        <v>113877</v>
      </c>
      <c r="D13" s="66">
        <f t="shared" si="12"/>
        <v>2013.1999999999998</v>
      </c>
      <c r="E13" s="51">
        <f t="shared" si="12"/>
        <v>1857.8</v>
      </c>
      <c r="F13" s="51">
        <f t="shared" si="12"/>
        <v>155.4</v>
      </c>
      <c r="G13" s="67">
        <f t="shared" si="1"/>
        <v>0</v>
      </c>
      <c r="H13" s="20">
        <v>0</v>
      </c>
      <c r="I13" s="20">
        <v>0</v>
      </c>
      <c r="J13" s="67">
        <f t="shared" si="13"/>
        <v>1672.1</v>
      </c>
      <c r="K13" s="20">
        <v>1566</v>
      </c>
      <c r="L13" s="20">
        <v>106.1</v>
      </c>
      <c r="M13" s="67">
        <f t="shared" si="14"/>
        <v>102.6</v>
      </c>
      <c r="N13" s="20">
        <v>84.1</v>
      </c>
      <c r="O13" s="20">
        <v>18.5</v>
      </c>
      <c r="P13" s="67">
        <f t="shared" si="16"/>
        <v>207.89999999999998</v>
      </c>
      <c r="Q13" s="20">
        <v>207.7</v>
      </c>
      <c r="R13" s="20">
        <v>0.2</v>
      </c>
      <c r="S13" s="67">
        <f t="shared" si="17"/>
        <v>0</v>
      </c>
      <c r="T13" s="20">
        <v>0</v>
      </c>
      <c r="U13" s="20">
        <v>0</v>
      </c>
      <c r="V13" s="67">
        <f t="shared" si="15"/>
        <v>30.6</v>
      </c>
      <c r="W13" s="20">
        <v>0</v>
      </c>
      <c r="X13" s="20">
        <v>30.6</v>
      </c>
      <c r="Y13" s="68">
        <v>699.3</v>
      </c>
      <c r="Z13" s="69">
        <f t="shared" si="2"/>
        <v>2712.5</v>
      </c>
      <c r="AA13" s="70">
        <f t="shared" si="3"/>
        <v>2013.1999999999998</v>
      </c>
      <c r="AB13" s="71">
        <f t="shared" si="4"/>
        <v>1805.2999999999997</v>
      </c>
      <c r="AC13" s="72">
        <f t="shared" si="5"/>
        <v>207.89999999999998</v>
      </c>
      <c r="AD13" s="73">
        <f t="shared" si="6"/>
        <v>589.2907845014064</v>
      </c>
      <c r="AE13" s="74">
        <f t="shared" si="7"/>
        <v>528.4356513314073</v>
      </c>
      <c r="AF13" s="75">
        <f t="shared" si="8"/>
        <v>60.855133169999206</v>
      </c>
      <c r="AG13" s="76">
        <f t="shared" si="9"/>
        <v>793.9853233459493</v>
      </c>
      <c r="AH13" s="77">
        <f t="shared" si="10"/>
        <v>204.69453884454276</v>
      </c>
      <c r="AI13" s="78">
        <f t="shared" si="11"/>
        <v>10.326842837273992</v>
      </c>
    </row>
    <row r="14" spans="1:35" s="65" customFormat="1" ht="17.25" customHeight="1">
      <c r="A14" s="13">
        <v>9</v>
      </c>
      <c r="B14" s="18" t="s">
        <v>56</v>
      </c>
      <c r="C14" s="64">
        <v>18694</v>
      </c>
      <c r="D14" s="66">
        <f t="shared" si="12"/>
        <v>343.7</v>
      </c>
      <c r="E14" s="51">
        <f t="shared" si="12"/>
        <v>282.1</v>
      </c>
      <c r="F14" s="51">
        <f t="shared" si="12"/>
        <v>61.6</v>
      </c>
      <c r="G14" s="67">
        <f>SUM(H14:I14)</f>
        <v>0</v>
      </c>
      <c r="H14" s="20">
        <v>0</v>
      </c>
      <c r="I14" s="20">
        <v>0</v>
      </c>
      <c r="J14" s="67">
        <f t="shared" si="13"/>
        <v>278.09999999999997</v>
      </c>
      <c r="K14" s="20">
        <v>231.2</v>
      </c>
      <c r="L14" s="20">
        <v>46.9</v>
      </c>
      <c r="M14" s="67">
        <f t="shared" si="14"/>
        <v>10</v>
      </c>
      <c r="N14" s="20">
        <v>4.8</v>
      </c>
      <c r="O14" s="20">
        <v>5.2</v>
      </c>
      <c r="P14" s="67">
        <f t="shared" si="16"/>
        <v>55.6</v>
      </c>
      <c r="Q14" s="20">
        <v>46.1</v>
      </c>
      <c r="R14" s="20">
        <v>9.5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77.5</v>
      </c>
      <c r="Z14" s="69">
        <f t="shared" si="2"/>
        <v>421.2</v>
      </c>
      <c r="AA14" s="70">
        <f t="shared" si="3"/>
        <v>343.7</v>
      </c>
      <c r="AB14" s="71">
        <f>G14+J14+M14+S14+V14</f>
        <v>288.09999999999997</v>
      </c>
      <c r="AC14" s="72">
        <f>P14</f>
        <v>55.6</v>
      </c>
      <c r="AD14" s="80">
        <f t="shared" si="6"/>
        <v>612.8526086801469</v>
      </c>
      <c r="AE14" s="74">
        <f t="shared" si="7"/>
        <v>513.7120644770158</v>
      </c>
      <c r="AF14" s="75">
        <f t="shared" si="8"/>
        <v>99.14054420313113</v>
      </c>
      <c r="AG14" s="76">
        <f t="shared" si="9"/>
        <v>751.0431154381084</v>
      </c>
      <c r="AH14" s="81">
        <f t="shared" si="10"/>
        <v>138.19050675796154</v>
      </c>
      <c r="AI14" s="78">
        <f>AC14*100/AA14</f>
        <v>16.17689845795752</v>
      </c>
    </row>
    <row r="15" spans="1:35" s="65" customFormat="1" ht="19.5" customHeight="1">
      <c r="A15" s="13">
        <v>10</v>
      </c>
      <c r="B15" s="18" t="s">
        <v>27</v>
      </c>
      <c r="C15" s="64">
        <v>32374</v>
      </c>
      <c r="D15" s="66">
        <f t="shared" si="12"/>
        <v>656.1</v>
      </c>
      <c r="E15" s="51">
        <f t="shared" si="12"/>
        <v>584.2</v>
      </c>
      <c r="F15" s="51">
        <f t="shared" si="12"/>
        <v>71.9</v>
      </c>
      <c r="G15" s="67">
        <f t="shared" si="1"/>
        <v>495.5</v>
      </c>
      <c r="H15" s="20">
        <v>495.5</v>
      </c>
      <c r="I15" s="20">
        <v>0</v>
      </c>
      <c r="J15" s="67">
        <f t="shared" si="13"/>
        <v>46.4</v>
      </c>
      <c r="K15" s="20">
        <v>0</v>
      </c>
      <c r="L15" s="20">
        <v>46.4</v>
      </c>
      <c r="M15" s="67">
        <f t="shared" si="14"/>
        <v>10</v>
      </c>
      <c r="N15" s="20">
        <v>0</v>
      </c>
      <c r="O15" s="20">
        <v>10</v>
      </c>
      <c r="P15" s="67">
        <f t="shared" si="16"/>
        <v>83.2</v>
      </c>
      <c r="Q15" s="20">
        <v>83.2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21</v>
      </c>
      <c r="W15" s="20">
        <v>5.5</v>
      </c>
      <c r="X15" s="20">
        <v>15.5</v>
      </c>
      <c r="Y15" s="68">
        <v>386.2</v>
      </c>
      <c r="Z15" s="69">
        <f t="shared" si="2"/>
        <v>1042.3</v>
      </c>
      <c r="AA15" s="70">
        <f t="shared" si="3"/>
        <v>656.1</v>
      </c>
      <c r="AB15" s="71">
        <f>G15+J15+M15+S15+V15</f>
        <v>572.9</v>
      </c>
      <c r="AC15" s="72">
        <f>P15</f>
        <v>83.2</v>
      </c>
      <c r="AD15" s="73">
        <f t="shared" si="6"/>
        <v>675.5421016865387</v>
      </c>
      <c r="AE15" s="74">
        <f t="shared" si="7"/>
        <v>589.8766499866147</v>
      </c>
      <c r="AF15" s="75">
        <f t="shared" si="8"/>
        <v>85.6654516999238</v>
      </c>
      <c r="AG15" s="76">
        <f t="shared" si="9"/>
        <v>1073.1863017647904</v>
      </c>
      <c r="AH15" s="77">
        <f t="shared" si="10"/>
        <v>397.644200078252</v>
      </c>
      <c r="AI15" s="78">
        <f>AC15*100/AA15</f>
        <v>12.680993750952599</v>
      </c>
    </row>
    <row r="16" spans="1:35" s="8" customFormat="1" ht="19.5" customHeight="1">
      <c r="A16" s="19">
        <v>11</v>
      </c>
      <c r="B16" s="18" t="s">
        <v>57</v>
      </c>
      <c r="C16" s="64">
        <v>26245</v>
      </c>
      <c r="D16" s="66">
        <f>G16+J16+M16+P16+S16+V16</f>
        <v>539.4</v>
      </c>
      <c r="E16" s="51">
        <f t="shared" si="12"/>
        <v>510.5</v>
      </c>
      <c r="F16" s="51">
        <f t="shared" si="12"/>
        <v>28.9</v>
      </c>
      <c r="G16" s="67">
        <f t="shared" si="1"/>
        <v>0</v>
      </c>
      <c r="H16" s="20">
        <v>0</v>
      </c>
      <c r="I16" s="20">
        <v>0</v>
      </c>
      <c r="J16" s="67">
        <f t="shared" si="13"/>
        <v>435.40000000000003</v>
      </c>
      <c r="K16" s="20">
        <v>425.6</v>
      </c>
      <c r="L16" s="20">
        <v>9.8</v>
      </c>
      <c r="M16" s="67">
        <f t="shared" si="14"/>
        <v>19.9</v>
      </c>
      <c r="N16" s="20">
        <v>14.3</v>
      </c>
      <c r="O16" s="20">
        <v>5.6</v>
      </c>
      <c r="P16" s="67">
        <f t="shared" si="16"/>
        <v>57.199999999999996</v>
      </c>
      <c r="Q16" s="20">
        <v>55.9</v>
      </c>
      <c r="R16" s="20">
        <v>1.3</v>
      </c>
      <c r="S16" s="67">
        <f t="shared" si="17"/>
        <v>0</v>
      </c>
      <c r="T16" s="20">
        <v>0</v>
      </c>
      <c r="U16" s="20">
        <v>0</v>
      </c>
      <c r="V16" s="67">
        <f t="shared" si="15"/>
        <v>26.9</v>
      </c>
      <c r="W16" s="20">
        <v>14.7</v>
      </c>
      <c r="X16" s="20">
        <v>12.2</v>
      </c>
      <c r="Y16" s="68">
        <v>180.9</v>
      </c>
      <c r="Z16" s="69">
        <f t="shared" si="2"/>
        <v>720.3</v>
      </c>
      <c r="AA16" s="70">
        <f t="shared" si="3"/>
        <v>539.4</v>
      </c>
      <c r="AB16" s="71">
        <f t="shared" si="4"/>
        <v>482.2</v>
      </c>
      <c r="AC16" s="72">
        <f t="shared" si="5"/>
        <v>57.199999999999996</v>
      </c>
      <c r="AD16" s="73">
        <f t="shared" si="6"/>
        <v>685.0828729281767</v>
      </c>
      <c r="AE16" s="74">
        <f t="shared" si="7"/>
        <v>612.4341144344954</v>
      </c>
      <c r="AF16" s="75">
        <f t="shared" si="8"/>
        <v>72.64875849368133</v>
      </c>
      <c r="AG16" s="76">
        <f t="shared" si="9"/>
        <v>914.8409220803962</v>
      </c>
      <c r="AH16" s="77">
        <f t="shared" si="10"/>
        <v>229.75804915221948</v>
      </c>
      <c r="AI16" s="78">
        <f t="shared" si="11"/>
        <v>10.60437523173897</v>
      </c>
    </row>
    <row r="17" spans="1:35" s="8" customFormat="1" ht="19.5" customHeight="1">
      <c r="A17" s="19">
        <v>12</v>
      </c>
      <c r="B17" s="18" t="s">
        <v>49</v>
      </c>
      <c r="C17" s="64">
        <v>24906</v>
      </c>
      <c r="D17" s="66">
        <f t="shared" si="12"/>
        <v>615.9</v>
      </c>
      <c r="E17" s="51">
        <f t="shared" si="12"/>
        <v>493.9</v>
      </c>
      <c r="F17" s="51">
        <f t="shared" si="12"/>
        <v>122</v>
      </c>
      <c r="G17" s="67">
        <f t="shared" si="1"/>
        <v>0</v>
      </c>
      <c r="H17" s="20">
        <v>0</v>
      </c>
      <c r="I17" s="20">
        <v>0</v>
      </c>
      <c r="J17" s="67">
        <f t="shared" si="13"/>
        <v>491</v>
      </c>
      <c r="K17" s="20">
        <v>411.9</v>
      </c>
      <c r="L17" s="20">
        <v>79.1</v>
      </c>
      <c r="M17" s="67">
        <f t="shared" si="14"/>
        <v>27.6</v>
      </c>
      <c r="N17" s="20">
        <v>22.7</v>
      </c>
      <c r="O17" s="20">
        <v>4.9</v>
      </c>
      <c r="P17" s="67">
        <f t="shared" si="16"/>
        <v>65</v>
      </c>
      <c r="Q17" s="20">
        <v>59.3</v>
      </c>
      <c r="R17" s="20">
        <v>5.7</v>
      </c>
      <c r="S17" s="67">
        <f t="shared" si="17"/>
        <v>0</v>
      </c>
      <c r="T17" s="20">
        <v>0</v>
      </c>
      <c r="U17" s="20">
        <v>0</v>
      </c>
      <c r="V17" s="67">
        <f t="shared" si="15"/>
        <v>32.3</v>
      </c>
      <c r="W17" s="20">
        <v>0</v>
      </c>
      <c r="X17" s="20">
        <v>32.3</v>
      </c>
      <c r="Y17" s="68">
        <v>249.4</v>
      </c>
      <c r="Z17" s="69">
        <f t="shared" si="2"/>
        <v>865.3</v>
      </c>
      <c r="AA17" s="70">
        <f t="shared" si="3"/>
        <v>615.9</v>
      </c>
      <c r="AB17" s="71">
        <f t="shared" si="4"/>
        <v>550.9</v>
      </c>
      <c r="AC17" s="72">
        <f t="shared" si="5"/>
        <v>65</v>
      </c>
      <c r="AD17" s="73">
        <f t="shared" si="6"/>
        <v>824.2993656147113</v>
      </c>
      <c r="AE17" s="74">
        <f t="shared" si="7"/>
        <v>737.3056023983511</v>
      </c>
      <c r="AF17" s="75">
        <f t="shared" si="8"/>
        <v>86.9937632163602</v>
      </c>
      <c r="AG17" s="76">
        <f t="shared" si="9"/>
        <v>1158.0877432479456</v>
      </c>
      <c r="AH17" s="77">
        <f t="shared" si="10"/>
        <v>333.7883776332343</v>
      </c>
      <c r="AI17" s="78">
        <f t="shared" si="11"/>
        <v>10.553661308654002</v>
      </c>
    </row>
    <row r="18" spans="1:35" s="8" customFormat="1" ht="19.5" customHeight="1">
      <c r="A18" s="19">
        <v>13</v>
      </c>
      <c r="B18" s="18" t="s">
        <v>58</v>
      </c>
      <c r="C18" s="64">
        <v>114876</v>
      </c>
      <c r="D18" s="66">
        <f t="shared" si="12"/>
        <v>2009.9</v>
      </c>
      <c r="E18" s="51">
        <f t="shared" si="12"/>
        <v>1870.5</v>
      </c>
      <c r="F18" s="51">
        <f t="shared" si="12"/>
        <v>139.4</v>
      </c>
      <c r="G18" s="67">
        <f t="shared" si="1"/>
        <v>0</v>
      </c>
      <c r="H18" s="20">
        <v>0</v>
      </c>
      <c r="I18" s="20">
        <v>0</v>
      </c>
      <c r="J18" s="67">
        <f t="shared" si="13"/>
        <v>1693.5</v>
      </c>
      <c r="K18" s="20">
        <v>1595.5</v>
      </c>
      <c r="L18" s="20">
        <v>98</v>
      </c>
      <c r="M18" s="67">
        <f t="shared" si="14"/>
        <v>104.9</v>
      </c>
      <c r="N18" s="20">
        <v>63.5</v>
      </c>
      <c r="O18" s="20">
        <v>41.4</v>
      </c>
      <c r="P18" s="67">
        <f t="shared" si="16"/>
        <v>211.5</v>
      </c>
      <c r="Q18" s="20">
        <v>211.5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1082.9</v>
      </c>
      <c r="Z18" s="69">
        <f t="shared" si="2"/>
        <v>3092.8</v>
      </c>
      <c r="AA18" s="70">
        <f t="shared" si="3"/>
        <v>2009.9</v>
      </c>
      <c r="AB18" s="71">
        <f t="shared" si="4"/>
        <v>1798.4</v>
      </c>
      <c r="AC18" s="72">
        <f t="shared" si="5"/>
        <v>211.5</v>
      </c>
      <c r="AD18" s="73">
        <f t="shared" si="6"/>
        <v>583.2085611151736</v>
      </c>
      <c r="AE18" s="74">
        <f t="shared" si="7"/>
        <v>521.8380398574695</v>
      </c>
      <c r="AF18" s="75">
        <f t="shared" si="8"/>
        <v>61.370521257703956</v>
      </c>
      <c r="AG18" s="61">
        <f t="shared" si="9"/>
        <v>897.4314333136019</v>
      </c>
      <c r="AH18" s="77">
        <f t="shared" si="10"/>
        <v>314.22287219842843</v>
      </c>
      <c r="AI18" s="78">
        <f t="shared" si="11"/>
        <v>10.522911587641175</v>
      </c>
    </row>
    <row r="19" spans="1:35" s="8" customFormat="1" ht="19.5" customHeight="1">
      <c r="A19" s="19">
        <v>14</v>
      </c>
      <c r="B19" s="18" t="s">
        <v>44</v>
      </c>
      <c r="C19" s="64">
        <v>55524</v>
      </c>
      <c r="D19" s="66">
        <f t="shared" si="12"/>
        <v>1192.3</v>
      </c>
      <c r="E19" s="51">
        <f t="shared" si="12"/>
        <v>1105.9</v>
      </c>
      <c r="F19" s="51">
        <f t="shared" si="12"/>
        <v>86.4</v>
      </c>
      <c r="G19" s="67">
        <f t="shared" si="1"/>
        <v>0</v>
      </c>
      <c r="H19" s="20">
        <v>0</v>
      </c>
      <c r="I19" s="20">
        <v>0</v>
      </c>
      <c r="J19" s="67">
        <f t="shared" si="13"/>
        <v>933.5</v>
      </c>
      <c r="K19" s="20">
        <v>910.1</v>
      </c>
      <c r="L19" s="20">
        <v>23.4</v>
      </c>
      <c r="M19" s="67">
        <f t="shared" si="14"/>
        <v>0</v>
      </c>
      <c r="N19" s="20">
        <v>0</v>
      </c>
      <c r="O19" s="20">
        <v>0</v>
      </c>
      <c r="P19" s="67">
        <f t="shared" si="16"/>
        <v>160.3</v>
      </c>
      <c r="Q19" s="20">
        <v>149.4</v>
      </c>
      <c r="R19" s="20">
        <v>10.9</v>
      </c>
      <c r="S19" s="67">
        <f t="shared" si="17"/>
        <v>0</v>
      </c>
      <c r="T19" s="20">
        <v>0</v>
      </c>
      <c r="U19" s="20">
        <v>0</v>
      </c>
      <c r="V19" s="67">
        <f t="shared" si="15"/>
        <v>98.5</v>
      </c>
      <c r="W19" s="20">
        <v>46.4</v>
      </c>
      <c r="X19" s="20">
        <v>52.1</v>
      </c>
      <c r="Y19" s="68">
        <v>333.8</v>
      </c>
      <c r="Z19" s="69">
        <f t="shared" si="2"/>
        <v>1526.1</v>
      </c>
      <c r="AA19" s="70">
        <f t="shared" si="3"/>
        <v>1192.3</v>
      </c>
      <c r="AB19" s="71">
        <f t="shared" si="4"/>
        <v>1032</v>
      </c>
      <c r="AC19" s="72">
        <f t="shared" si="5"/>
        <v>160.3</v>
      </c>
      <c r="AD19" s="73">
        <f t="shared" si="6"/>
        <v>715.7865667699253</v>
      </c>
      <c r="AE19" s="74">
        <f t="shared" si="7"/>
        <v>619.5519054823139</v>
      </c>
      <c r="AF19" s="75">
        <f t="shared" si="8"/>
        <v>96.23466128761137</v>
      </c>
      <c r="AG19" s="61">
        <f t="shared" si="9"/>
        <v>916.1803904617822</v>
      </c>
      <c r="AH19" s="77">
        <f t="shared" si="10"/>
        <v>200.393823691857</v>
      </c>
      <c r="AI19" s="78">
        <f t="shared" si="11"/>
        <v>13.444602868405605</v>
      </c>
    </row>
    <row r="20" spans="1:35" s="8" customFormat="1" ht="19.5" customHeight="1">
      <c r="A20" s="19">
        <v>15</v>
      </c>
      <c r="B20" s="18" t="s">
        <v>45</v>
      </c>
      <c r="C20" s="64">
        <v>16170</v>
      </c>
      <c r="D20" s="66">
        <f t="shared" si="12"/>
        <v>392.99999999999994</v>
      </c>
      <c r="E20" s="51">
        <f t="shared" si="12"/>
        <v>364.19999999999993</v>
      </c>
      <c r="F20" s="51">
        <f t="shared" si="12"/>
        <v>28.799999999999997</v>
      </c>
      <c r="G20" s="67">
        <f>SUM(H20:I20)</f>
        <v>0</v>
      </c>
      <c r="H20" s="20">
        <v>0</v>
      </c>
      <c r="I20" s="20">
        <v>0</v>
      </c>
      <c r="J20" s="67">
        <f t="shared" si="13"/>
        <v>314.79999999999995</v>
      </c>
      <c r="K20" s="20">
        <v>305.9</v>
      </c>
      <c r="L20" s="20">
        <v>8.9</v>
      </c>
      <c r="M20" s="67">
        <f t="shared" si="14"/>
        <v>0</v>
      </c>
      <c r="N20" s="20">
        <v>0</v>
      </c>
      <c r="O20" s="20">
        <v>0</v>
      </c>
      <c r="P20" s="67">
        <f>SUM(Q20:R20)</f>
        <v>50.9</v>
      </c>
      <c r="Q20" s="20">
        <v>50.9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27.299999999999997</v>
      </c>
      <c r="W20" s="20">
        <v>7.4</v>
      </c>
      <c r="X20" s="20">
        <v>19.9</v>
      </c>
      <c r="Y20" s="68">
        <v>140.2</v>
      </c>
      <c r="Z20" s="69">
        <f>D20+Y20</f>
        <v>533.1999999999999</v>
      </c>
      <c r="AA20" s="70">
        <f>SUM(AB20:AC20)</f>
        <v>392.99999999999994</v>
      </c>
      <c r="AB20" s="71">
        <f>G20+J20+M20+S20+V20</f>
        <v>342.09999999999997</v>
      </c>
      <c r="AC20" s="72">
        <f>P20</f>
        <v>50.9</v>
      </c>
      <c r="AD20" s="73">
        <f t="shared" si="6"/>
        <v>810.1422387136671</v>
      </c>
      <c r="AE20" s="74">
        <f t="shared" si="7"/>
        <v>705.2154195011337</v>
      </c>
      <c r="AF20" s="75">
        <f t="shared" si="8"/>
        <v>104.92681921253349</v>
      </c>
      <c r="AG20" s="76">
        <f t="shared" si="9"/>
        <v>1099.1548134405275</v>
      </c>
      <c r="AH20" s="77">
        <f t="shared" si="10"/>
        <v>289.01257472686046</v>
      </c>
      <c r="AI20" s="78">
        <f>AC20*100/AA20</f>
        <v>12.951653944020357</v>
      </c>
    </row>
    <row r="21" spans="1:35" s="8" customFormat="1" ht="19.5" customHeight="1">
      <c r="A21" s="82">
        <v>16</v>
      </c>
      <c r="B21" s="83" t="s">
        <v>46</v>
      </c>
      <c r="C21" s="84">
        <v>5902</v>
      </c>
      <c r="D21" s="85">
        <f t="shared" si="12"/>
        <v>108.5</v>
      </c>
      <c r="E21" s="86">
        <f t="shared" si="12"/>
        <v>107.9</v>
      </c>
      <c r="F21" s="86">
        <f t="shared" si="12"/>
        <v>0.6000000000000001</v>
      </c>
      <c r="G21" s="87">
        <f>SUM(H21:I21)</f>
        <v>0</v>
      </c>
      <c r="H21" s="88">
        <v>0</v>
      </c>
      <c r="I21" s="88">
        <v>0</v>
      </c>
      <c r="J21" s="87">
        <f t="shared" si="13"/>
        <v>64.80000000000001</v>
      </c>
      <c r="K21" s="88">
        <v>64.4</v>
      </c>
      <c r="L21" s="88">
        <v>0.4</v>
      </c>
      <c r="M21" s="87">
        <f t="shared" si="14"/>
        <v>3.8000000000000003</v>
      </c>
      <c r="N21" s="88">
        <v>3.6</v>
      </c>
      <c r="O21" s="88">
        <v>0.2</v>
      </c>
      <c r="P21" s="87">
        <f>SUM(Q21:R21)</f>
        <v>39.9</v>
      </c>
      <c r="Q21" s="88">
        <v>39.9</v>
      </c>
      <c r="R21" s="88">
        <v>0</v>
      </c>
      <c r="S21" s="6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29</v>
      </c>
      <c r="Z21" s="89">
        <f t="shared" si="2"/>
        <v>137.5</v>
      </c>
      <c r="AA21" s="70">
        <f t="shared" si="3"/>
        <v>108.5</v>
      </c>
      <c r="AB21" s="71">
        <f t="shared" si="4"/>
        <v>68.60000000000001</v>
      </c>
      <c r="AC21" s="72">
        <f t="shared" si="5"/>
        <v>39.9</v>
      </c>
      <c r="AD21" s="73">
        <f t="shared" si="6"/>
        <v>612.786626002485</v>
      </c>
      <c r="AE21" s="74">
        <f t="shared" si="7"/>
        <v>387.4392861177003</v>
      </c>
      <c r="AF21" s="75">
        <f t="shared" si="8"/>
        <v>225.3473398847848</v>
      </c>
      <c r="AG21" s="76">
        <f t="shared" si="9"/>
        <v>776.5729131367898</v>
      </c>
      <c r="AH21" s="77">
        <f t="shared" si="10"/>
        <v>163.78628713430476</v>
      </c>
      <c r="AI21" s="78">
        <f t="shared" si="11"/>
        <v>36.774193548387096</v>
      </c>
    </row>
    <row r="22" spans="1:35" s="8" customFormat="1" ht="19.5" customHeight="1">
      <c r="A22" s="82">
        <v>17</v>
      </c>
      <c r="B22" s="83" t="s">
        <v>47</v>
      </c>
      <c r="C22" s="84">
        <v>12899</v>
      </c>
      <c r="D22" s="85">
        <f t="shared" si="12"/>
        <v>278.20000000000005</v>
      </c>
      <c r="E22" s="86">
        <f t="shared" si="12"/>
        <v>252</v>
      </c>
      <c r="F22" s="86">
        <f t="shared" si="12"/>
        <v>26.200000000000003</v>
      </c>
      <c r="G22" s="87">
        <f t="shared" si="1"/>
        <v>0</v>
      </c>
      <c r="H22" s="88">
        <v>0</v>
      </c>
      <c r="I22" s="88">
        <v>0</v>
      </c>
      <c r="J22" s="87">
        <f t="shared" si="13"/>
        <v>224.6</v>
      </c>
      <c r="K22" s="88">
        <v>205.6</v>
      </c>
      <c r="L22" s="88">
        <v>19</v>
      </c>
      <c r="M22" s="87">
        <f t="shared" si="14"/>
        <v>12.3</v>
      </c>
      <c r="N22" s="90">
        <v>8</v>
      </c>
      <c r="O22" s="90">
        <v>4.3</v>
      </c>
      <c r="P22" s="87">
        <f t="shared" si="16"/>
        <v>31.700000000000003</v>
      </c>
      <c r="Q22" s="90">
        <v>30.6</v>
      </c>
      <c r="R22" s="88">
        <v>1.1</v>
      </c>
      <c r="S22" s="67">
        <f t="shared" si="17"/>
        <v>1</v>
      </c>
      <c r="T22" s="90">
        <v>0.9</v>
      </c>
      <c r="U22" s="90">
        <v>0.1</v>
      </c>
      <c r="V22" s="87">
        <f t="shared" si="15"/>
        <v>8.6</v>
      </c>
      <c r="W22" s="88">
        <v>6.9</v>
      </c>
      <c r="X22" s="88">
        <v>1.7</v>
      </c>
      <c r="Y22" s="68">
        <v>62.8</v>
      </c>
      <c r="Z22" s="89">
        <f t="shared" si="2"/>
        <v>341.00000000000006</v>
      </c>
      <c r="AA22" s="70">
        <f t="shared" si="3"/>
        <v>278.2</v>
      </c>
      <c r="AB22" s="71">
        <f t="shared" si="4"/>
        <v>246.5</v>
      </c>
      <c r="AC22" s="72">
        <f t="shared" si="5"/>
        <v>31.700000000000003</v>
      </c>
      <c r="AD22" s="73">
        <f t="shared" si="6"/>
        <v>718.9187792335323</v>
      </c>
      <c r="AE22" s="74">
        <f t="shared" si="7"/>
        <v>637.0002842597618</v>
      </c>
      <c r="AF22" s="75">
        <f t="shared" si="8"/>
        <v>81.91849497377059</v>
      </c>
      <c r="AG22" s="76">
        <f t="shared" si="9"/>
        <v>881.205261389772</v>
      </c>
      <c r="AH22" s="77">
        <f t="shared" si="10"/>
        <v>162.28648215623952</v>
      </c>
      <c r="AI22" s="78">
        <f>AC22*100/AA22</f>
        <v>11.394680086268874</v>
      </c>
    </row>
    <row r="23" spans="1:35" s="8" customFormat="1" ht="19.5" customHeight="1">
      <c r="A23" s="82">
        <v>18</v>
      </c>
      <c r="B23" s="83" t="s">
        <v>50</v>
      </c>
      <c r="C23" s="84">
        <v>33160</v>
      </c>
      <c r="D23" s="85">
        <f t="shared" si="12"/>
        <v>587.2</v>
      </c>
      <c r="E23" s="86">
        <f t="shared" si="12"/>
        <v>524.1</v>
      </c>
      <c r="F23" s="86">
        <f t="shared" si="12"/>
        <v>63.1</v>
      </c>
      <c r="G23" s="87">
        <v>0</v>
      </c>
      <c r="H23" s="88">
        <v>0</v>
      </c>
      <c r="I23" s="91">
        <v>0</v>
      </c>
      <c r="J23" s="87">
        <f t="shared" si="13"/>
        <v>406.70000000000005</v>
      </c>
      <c r="K23" s="88">
        <v>366.6</v>
      </c>
      <c r="L23" s="91">
        <v>40.1</v>
      </c>
      <c r="M23" s="87">
        <f t="shared" si="14"/>
        <v>0</v>
      </c>
      <c r="N23" s="88">
        <v>0</v>
      </c>
      <c r="O23" s="91">
        <v>0</v>
      </c>
      <c r="P23" s="87">
        <f t="shared" si="16"/>
        <v>126.8</v>
      </c>
      <c r="Q23" s="88">
        <v>125.7</v>
      </c>
      <c r="R23" s="92">
        <v>1.1</v>
      </c>
      <c r="S23" s="67">
        <f t="shared" si="17"/>
        <v>0</v>
      </c>
      <c r="T23" s="88">
        <v>0</v>
      </c>
      <c r="U23" s="91">
        <v>0</v>
      </c>
      <c r="V23" s="87">
        <f t="shared" si="15"/>
        <v>53.7</v>
      </c>
      <c r="W23" s="88">
        <v>31.8</v>
      </c>
      <c r="X23" s="91">
        <v>21.9</v>
      </c>
      <c r="Y23" s="68">
        <v>284.8</v>
      </c>
      <c r="Z23" s="89">
        <f t="shared" si="2"/>
        <v>872</v>
      </c>
      <c r="AA23" s="70">
        <f t="shared" si="3"/>
        <v>587.2</v>
      </c>
      <c r="AB23" s="71">
        <f t="shared" si="4"/>
        <v>460.40000000000003</v>
      </c>
      <c r="AC23" s="72">
        <f t="shared" si="5"/>
        <v>126.8</v>
      </c>
      <c r="AD23" s="73">
        <f t="shared" si="6"/>
        <v>590.2694008845999</v>
      </c>
      <c r="AE23" s="74">
        <f t="shared" si="7"/>
        <v>462.80659429030965</v>
      </c>
      <c r="AF23" s="75">
        <f t="shared" si="8"/>
        <v>127.46280659429031</v>
      </c>
      <c r="AG23" s="76">
        <f t="shared" si="9"/>
        <v>876.5581021310816</v>
      </c>
      <c r="AH23" s="77">
        <f t="shared" si="10"/>
        <v>286.2887012464817</v>
      </c>
      <c r="AI23" s="78">
        <f t="shared" si="11"/>
        <v>21.59400544959128</v>
      </c>
    </row>
    <row r="24" spans="1:35" s="8" customFormat="1" ht="19.5" customHeight="1">
      <c r="A24" s="82">
        <v>19</v>
      </c>
      <c r="B24" s="83" t="s">
        <v>59</v>
      </c>
      <c r="C24" s="84">
        <v>27152</v>
      </c>
      <c r="D24" s="85">
        <f t="shared" si="12"/>
        <v>542.8000000000001</v>
      </c>
      <c r="E24" s="86">
        <f t="shared" si="12"/>
        <v>493.7</v>
      </c>
      <c r="F24" s="86">
        <f t="shared" si="12"/>
        <v>49.1</v>
      </c>
      <c r="G24" s="87">
        <v>0</v>
      </c>
      <c r="H24" s="88">
        <v>0</v>
      </c>
      <c r="I24" s="88">
        <v>0</v>
      </c>
      <c r="J24" s="87">
        <f t="shared" si="13"/>
        <v>378.8</v>
      </c>
      <c r="K24" s="88">
        <v>348</v>
      </c>
      <c r="L24" s="88">
        <v>30.8</v>
      </c>
      <c r="M24" s="87">
        <v>0</v>
      </c>
      <c r="N24" s="88">
        <v>0</v>
      </c>
      <c r="O24" s="88">
        <v>0</v>
      </c>
      <c r="P24" s="87">
        <f t="shared" si="16"/>
        <v>116.8</v>
      </c>
      <c r="Q24" s="88">
        <v>116.2</v>
      </c>
      <c r="R24" s="88">
        <v>0.6</v>
      </c>
      <c r="S24" s="67">
        <f t="shared" si="17"/>
        <v>0</v>
      </c>
      <c r="T24" s="88">
        <v>0</v>
      </c>
      <c r="U24" s="88">
        <v>0</v>
      </c>
      <c r="V24" s="87">
        <f t="shared" si="15"/>
        <v>47.2</v>
      </c>
      <c r="W24" s="88">
        <v>29.5</v>
      </c>
      <c r="X24" s="88">
        <v>17.7</v>
      </c>
      <c r="Y24" s="68">
        <v>423.6</v>
      </c>
      <c r="Z24" s="89">
        <f t="shared" si="2"/>
        <v>966.4000000000001</v>
      </c>
      <c r="AA24" s="70">
        <f t="shared" si="3"/>
        <v>542.8</v>
      </c>
      <c r="AB24" s="71">
        <f t="shared" si="4"/>
        <v>426</v>
      </c>
      <c r="AC24" s="72">
        <f t="shared" si="5"/>
        <v>116.8</v>
      </c>
      <c r="AD24" s="73">
        <f t="shared" si="6"/>
        <v>666.3720290709093</v>
      </c>
      <c r="AE24" s="74">
        <f t="shared" si="7"/>
        <v>522.9817324690631</v>
      </c>
      <c r="AF24" s="75">
        <f t="shared" si="8"/>
        <v>143.39029660184642</v>
      </c>
      <c r="AG24" s="76">
        <f t="shared" si="9"/>
        <v>1186.4073855824004</v>
      </c>
      <c r="AH24" s="77">
        <f t="shared" si="10"/>
        <v>520.0353565114908</v>
      </c>
      <c r="AI24" s="78">
        <f t="shared" si="11"/>
        <v>21.51805453205601</v>
      </c>
    </row>
    <row r="25" spans="1:35" s="8" customFormat="1" ht="19.5" customHeight="1">
      <c r="A25" s="82">
        <v>20</v>
      </c>
      <c r="B25" s="83" t="s">
        <v>33</v>
      </c>
      <c r="C25" s="84">
        <v>5384</v>
      </c>
      <c r="D25" s="85">
        <f t="shared" si="12"/>
        <v>85.2</v>
      </c>
      <c r="E25" s="86">
        <f t="shared" si="12"/>
        <v>83.69999999999999</v>
      </c>
      <c r="F25" s="86">
        <f t="shared" si="12"/>
        <v>1.5</v>
      </c>
      <c r="G25" s="87">
        <f t="shared" si="1"/>
        <v>0</v>
      </c>
      <c r="H25" s="88">
        <v>0</v>
      </c>
      <c r="I25" s="88">
        <v>0</v>
      </c>
      <c r="J25" s="87">
        <f t="shared" si="13"/>
        <v>64.5</v>
      </c>
      <c r="K25" s="88">
        <v>64.3</v>
      </c>
      <c r="L25" s="88">
        <v>0.2</v>
      </c>
      <c r="M25" s="87">
        <f t="shared" si="14"/>
        <v>4.9</v>
      </c>
      <c r="N25" s="88">
        <v>3.6</v>
      </c>
      <c r="O25" s="88">
        <v>1.3</v>
      </c>
      <c r="P25" s="87">
        <f t="shared" si="16"/>
        <v>14.2</v>
      </c>
      <c r="Q25" s="88">
        <v>14.2</v>
      </c>
      <c r="R25" s="88">
        <v>0</v>
      </c>
      <c r="S25" s="67">
        <f t="shared" si="17"/>
        <v>0</v>
      </c>
      <c r="T25" s="88">
        <v>0</v>
      </c>
      <c r="U25" s="88">
        <v>0</v>
      </c>
      <c r="V25" s="87">
        <f t="shared" si="15"/>
        <v>1.6</v>
      </c>
      <c r="W25" s="88">
        <v>1.6</v>
      </c>
      <c r="X25" s="88">
        <v>0</v>
      </c>
      <c r="Y25" s="68">
        <v>47.2</v>
      </c>
      <c r="Z25" s="89">
        <f t="shared" si="2"/>
        <v>132.4</v>
      </c>
      <c r="AA25" s="70">
        <f t="shared" si="3"/>
        <v>85.2</v>
      </c>
      <c r="AB25" s="71">
        <f t="shared" si="4"/>
        <v>71</v>
      </c>
      <c r="AC25" s="72">
        <f t="shared" si="5"/>
        <v>14.2</v>
      </c>
      <c r="AD25" s="73">
        <f t="shared" si="6"/>
        <v>527.4888558692421</v>
      </c>
      <c r="AE25" s="74">
        <f t="shared" si="7"/>
        <v>439.5740465577018</v>
      </c>
      <c r="AF25" s="75">
        <f t="shared" si="8"/>
        <v>87.91480931154037</v>
      </c>
      <c r="AG25" s="76">
        <f t="shared" si="9"/>
        <v>819.7127290737989</v>
      </c>
      <c r="AH25" s="77">
        <f t="shared" si="10"/>
        <v>292.2238732045567</v>
      </c>
      <c r="AI25" s="78">
        <f t="shared" si="11"/>
        <v>16.666666666666668</v>
      </c>
    </row>
    <row r="26" spans="1:35" s="8" customFormat="1" ht="19.5" customHeight="1">
      <c r="A26" s="82">
        <v>21</v>
      </c>
      <c r="B26" s="83" t="s">
        <v>34</v>
      </c>
      <c r="C26" s="64">
        <v>15580</v>
      </c>
      <c r="D26" s="66">
        <f>G26+J26+M26+P26+S26+V26</f>
        <v>212.49999999999997</v>
      </c>
      <c r="E26" s="51">
        <f>H26+K26+N26+Q26+T26+W26</f>
        <v>189.99999999999997</v>
      </c>
      <c r="F26" s="51">
        <f>I26+L26+O26+R26+U26+X26</f>
        <v>22.5</v>
      </c>
      <c r="G26" s="67">
        <f>SUM(H26:I26)</f>
        <v>0</v>
      </c>
      <c r="H26" s="20">
        <v>0</v>
      </c>
      <c r="I26" s="20">
        <v>0</v>
      </c>
      <c r="J26" s="67">
        <f>SUM(K26:L26)</f>
        <v>175.89999999999998</v>
      </c>
      <c r="K26" s="20">
        <v>158.2</v>
      </c>
      <c r="L26" s="20">
        <v>17.7</v>
      </c>
      <c r="M26" s="67">
        <f>SUM(N26:O26)</f>
        <v>8.4</v>
      </c>
      <c r="N26" s="20">
        <v>3.6</v>
      </c>
      <c r="O26" s="20">
        <v>4.8</v>
      </c>
      <c r="P26" s="67">
        <f>SUM(Q26:R26)</f>
        <v>28.2</v>
      </c>
      <c r="Q26" s="20">
        <v>28.2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125.6</v>
      </c>
      <c r="Z26" s="89">
        <f t="shared" si="2"/>
        <v>338.09999999999997</v>
      </c>
      <c r="AA26" s="70">
        <f t="shared" si="3"/>
        <v>212.49999999999997</v>
      </c>
      <c r="AB26" s="71">
        <f t="shared" si="4"/>
        <v>184.29999999999998</v>
      </c>
      <c r="AC26" s="72">
        <f t="shared" si="5"/>
        <v>28.2</v>
      </c>
      <c r="AD26" s="73">
        <f t="shared" si="6"/>
        <v>454.64270432178</v>
      </c>
      <c r="AE26" s="74">
        <f t="shared" si="7"/>
        <v>394.30894308943084</v>
      </c>
      <c r="AF26" s="75">
        <f t="shared" si="8"/>
        <v>60.33376123234916</v>
      </c>
      <c r="AG26" s="76">
        <f t="shared" si="9"/>
        <v>723.3632862644416</v>
      </c>
      <c r="AH26" s="77">
        <f t="shared" si="10"/>
        <v>268.72058194266157</v>
      </c>
      <c r="AI26" s="78">
        <f t="shared" si="11"/>
        <v>13.27058823529412</v>
      </c>
    </row>
    <row r="27" spans="1:35" s="8" customFormat="1" ht="19.5" customHeight="1">
      <c r="A27" s="93">
        <v>22</v>
      </c>
      <c r="B27" s="83" t="s">
        <v>35</v>
      </c>
      <c r="C27" s="84">
        <v>7364</v>
      </c>
      <c r="D27" s="85">
        <f t="shared" si="12"/>
        <v>122.90000000000002</v>
      </c>
      <c r="E27" s="86">
        <f t="shared" si="12"/>
        <v>117.00000000000001</v>
      </c>
      <c r="F27" s="86">
        <f t="shared" si="12"/>
        <v>5.9</v>
      </c>
      <c r="G27" s="87">
        <f t="shared" si="1"/>
        <v>0</v>
      </c>
      <c r="H27" s="88">
        <v>0</v>
      </c>
      <c r="I27" s="88">
        <v>0</v>
      </c>
      <c r="J27" s="87">
        <f t="shared" si="13"/>
        <v>101.10000000000001</v>
      </c>
      <c r="K27" s="88">
        <v>97.4</v>
      </c>
      <c r="L27" s="88">
        <v>3.7</v>
      </c>
      <c r="M27" s="87">
        <f t="shared" si="14"/>
        <v>6.5</v>
      </c>
      <c r="N27" s="88">
        <v>5.7</v>
      </c>
      <c r="O27" s="88">
        <v>0.8</v>
      </c>
      <c r="P27" s="87">
        <f t="shared" si="16"/>
        <v>13.9</v>
      </c>
      <c r="Q27" s="88">
        <v>13.9</v>
      </c>
      <c r="R27" s="88">
        <v>0</v>
      </c>
      <c r="S27" s="67">
        <f t="shared" si="17"/>
        <v>0</v>
      </c>
      <c r="T27" s="88">
        <v>0</v>
      </c>
      <c r="U27" s="88">
        <v>0</v>
      </c>
      <c r="V27" s="87">
        <f t="shared" si="15"/>
        <v>1.4</v>
      </c>
      <c r="W27" s="88">
        <v>0</v>
      </c>
      <c r="X27" s="88">
        <v>1.4</v>
      </c>
      <c r="Y27" s="68">
        <v>42.4</v>
      </c>
      <c r="Z27" s="89">
        <f t="shared" si="2"/>
        <v>165.3</v>
      </c>
      <c r="AA27" s="70">
        <f t="shared" si="3"/>
        <v>122.90000000000002</v>
      </c>
      <c r="AB27" s="71">
        <f t="shared" si="4"/>
        <v>109.00000000000001</v>
      </c>
      <c r="AC27" s="72">
        <f t="shared" si="5"/>
        <v>13.9</v>
      </c>
      <c r="AD27" s="73">
        <f t="shared" si="6"/>
        <v>556.3099764620678</v>
      </c>
      <c r="AE27" s="74">
        <f t="shared" si="7"/>
        <v>493.3912728589536</v>
      </c>
      <c r="AF27" s="75">
        <f t="shared" si="8"/>
        <v>62.918703603114245</v>
      </c>
      <c r="AG27" s="76">
        <f t="shared" si="9"/>
        <v>748.2346550787615</v>
      </c>
      <c r="AH27" s="77">
        <f t="shared" si="10"/>
        <v>191.92467861669383</v>
      </c>
      <c r="AI27" s="78">
        <f t="shared" si="11"/>
        <v>11.3100081366965</v>
      </c>
    </row>
    <row r="28" spans="1:35" s="65" customFormat="1" ht="19.5" customHeight="1">
      <c r="A28" s="82">
        <v>23</v>
      </c>
      <c r="B28" s="83" t="s">
        <v>36</v>
      </c>
      <c r="C28" s="84">
        <v>5260</v>
      </c>
      <c r="D28" s="85">
        <f t="shared" si="12"/>
        <v>99.80000000000001</v>
      </c>
      <c r="E28" s="86">
        <f t="shared" si="12"/>
        <v>94.6</v>
      </c>
      <c r="F28" s="86">
        <f t="shared" si="12"/>
        <v>5.2</v>
      </c>
      <c r="G28" s="87">
        <f t="shared" si="1"/>
        <v>0</v>
      </c>
      <c r="H28" s="88">
        <v>0</v>
      </c>
      <c r="I28" s="88">
        <v>0</v>
      </c>
      <c r="J28" s="87">
        <f t="shared" si="13"/>
        <v>82.4</v>
      </c>
      <c r="K28" s="88">
        <v>78.7</v>
      </c>
      <c r="L28" s="88">
        <v>3.7</v>
      </c>
      <c r="M28" s="87">
        <f t="shared" si="14"/>
        <v>12</v>
      </c>
      <c r="N28" s="88">
        <v>10.8</v>
      </c>
      <c r="O28" s="88">
        <v>1.2</v>
      </c>
      <c r="P28" s="87">
        <f t="shared" si="16"/>
        <v>5.3999999999999995</v>
      </c>
      <c r="Q28" s="88">
        <v>5.1</v>
      </c>
      <c r="R28" s="20">
        <v>0.3</v>
      </c>
      <c r="S28" s="6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99.80000000000001</v>
      </c>
      <c r="AA28" s="70">
        <f t="shared" si="3"/>
        <v>99.80000000000001</v>
      </c>
      <c r="AB28" s="71">
        <f t="shared" si="4"/>
        <v>94.4</v>
      </c>
      <c r="AC28" s="72">
        <f t="shared" si="5"/>
        <v>5.3999999999999995</v>
      </c>
      <c r="AD28" s="73">
        <f t="shared" si="6"/>
        <v>632.4461343472751</v>
      </c>
      <c r="AE28" s="74">
        <f t="shared" si="7"/>
        <v>598.2256020278835</v>
      </c>
      <c r="AF28" s="75">
        <f t="shared" si="8"/>
        <v>34.22053231939163</v>
      </c>
      <c r="AG28" s="76">
        <f t="shared" si="9"/>
        <v>632.4461343472751</v>
      </c>
      <c r="AH28" s="77">
        <f t="shared" si="10"/>
        <v>0</v>
      </c>
      <c r="AI28" s="78">
        <f t="shared" si="11"/>
        <v>5.410821643286573</v>
      </c>
    </row>
    <row r="29" spans="1:35" s="65" customFormat="1" ht="19.5" customHeight="1">
      <c r="A29" s="82">
        <v>24</v>
      </c>
      <c r="B29" s="83" t="s">
        <v>37</v>
      </c>
      <c r="C29" s="84">
        <v>11458</v>
      </c>
      <c r="D29" s="85">
        <f>G29+J29+M29+P29+S29+V29</f>
        <v>232.99999999999997</v>
      </c>
      <c r="E29" s="86">
        <f t="shared" si="12"/>
        <v>220.09999999999997</v>
      </c>
      <c r="F29" s="86">
        <f t="shared" si="12"/>
        <v>12.9</v>
      </c>
      <c r="G29" s="87">
        <f>SUM(H29:I29)</f>
        <v>0</v>
      </c>
      <c r="H29" s="88">
        <v>0</v>
      </c>
      <c r="I29" s="88">
        <v>0</v>
      </c>
      <c r="J29" s="87">
        <f t="shared" si="13"/>
        <v>161.29999999999998</v>
      </c>
      <c r="K29" s="88">
        <v>151.7</v>
      </c>
      <c r="L29" s="88">
        <v>9.6</v>
      </c>
      <c r="M29" s="87">
        <f t="shared" si="14"/>
        <v>5.5</v>
      </c>
      <c r="N29" s="88">
        <v>4.2</v>
      </c>
      <c r="O29" s="88">
        <v>1.3</v>
      </c>
      <c r="P29" s="87">
        <f>SUM(Q29:R29)</f>
        <v>62.6</v>
      </c>
      <c r="Q29" s="88">
        <v>60.6</v>
      </c>
      <c r="R29" s="88">
        <v>2</v>
      </c>
      <c r="S29" s="87">
        <f>SUM(T29:U29)</f>
        <v>0</v>
      </c>
      <c r="T29" s="88">
        <v>0</v>
      </c>
      <c r="U29" s="88">
        <v>0</v>
      </c>
      <c r="V29" s="87">
        <f t="shared" si="15"/>
        <v>3.6</v>
      </c>
      <c r="W29" s="88">
        <v>3.6</v>
      </c>
      <c r="X29" s="88">
        <v>0</v>
      </c>
      <c r="Y29" s="68">
        <v>83.9</v>
      </c>
      <c r="Z29" s="89">
        <f>D29+Y29</f>
        <v>316.9</v>
      </c>
      <c r="AA29" s="94">
        <f>SUM(AB29:AC29)</f>
        <v>232.99999999999997</v>
      </c>
      <c r="AB29" s="87">
        <f>G29+J29+M29+S29+V29</f>
        <v>170.39999999999998</v>
      </c>
      <c r="AC29" s="95">
        <f>P29</f>
        <v>62.6</v>
      </c>
      <c r="AD29" s="73">
        <f t="shared" si="6"/>
        <v>677.8379007389306</v>
      </c>
      <c r="AE29" s="74">
        <f t="shared" si="7"/>
        <v>495.7235119567114</v>
      </c>
      <c r="AF29" s="75">
        <f t="shared" si="8"/>
        <v>182.11438878221912</v>
      </c>
      <c r="AG29" s="76">
        <f t="shared" si="9"/>
        <v>921.9177285157385</v>
      </c>
      <c r="AH29" s="77">
        <f t="shared" si="10"/>
        <v>244.07982777680806</v>
      </c>
      <c r="AI29" s="78">
        <f>AC29*100/AA29</f>
        <v>26.866952789699575</v>
      </c>
    </row>
    <row r="30" spans="1:35" s="65" customFormat="1" ht="19.5" customHeight="1">
      <c r="A30" s="82">
        <v>25</v>
      </c>
      <c r="B30" s="83" t="s">
        <v>38</v>
      </c>
      <c r="C30" s="84">
        <v>15104</v>
      </c>
      <c r="D30" s="85">
        <f t="shared" si="12"/>
        <v>311.2</v>
      </c>
      <c r="E30" s="86">
        <f t="shared" si="12"/>
        <v>287</v>
      </c>
      <c r="F30" s="86">
        <f t="shared" si="12"/>
        <v>24.2</v>
      </c>
      <c r="G30" s="87">
        <f t="shared" si="1"/>
        <v>0</v>
      </c>
      <c r="H30" s="88">
        <v>0</v>
      </c>
      <c r="I30" s="88">
        <v>0</v>
      </c>
      <c r="J30" s="87">
        <f t="shared" si="13"/>
        <v>262.2</v>
      </c>
      <c r="K30" s="88">
        <v>254.4</v>
      </c>
      <c r="L30" s="88">
        <v>7.8</v>
      </c>
      <c r="M30" s="87">
        <f t="shared" si="14"/>
        <v>11.5</v>
      </c>
      <c r="N30" s="88">
        <v>9.1</v>
      </c>
      <c r="O30" s="88">
        <v>2.4</v>
      </c>
      <c r="P30" s="87">
        <f t="shared" si="16"/>
        <v>25.299999999999997</v>
      </c>
      <c r="Q30" s="88">
        <v>22.4</v>
      </c>
      <c r="R30" s="88">
        <v>2.9</v>
      </c>
      <c r="S30" s="87">
        <f t="shared" si="17"/>
        <v>0</v>
      </c>
      <c r="T30" s="88">
        <v>0</v>
      </c>
      <c r="U30" s="88">
        <v>0</v>
      </c>
      <c r="V30" s="87">
        <f t="shared" si="15"/>
        <v>12.2</v>
      </c>
      <c r="W30" s="88">
        <v>1.1</v>
      </c>
      <c r="X30" s="20">
        <v>11.1</v>
      </c>
      <c r="Y30" s="68">
        <v>69.4</v>
      </c>
      <c r="Z30" s="89">
        <f t="shared" si="2"/>
        <v>380.6</v>
      </c>
      <c r="AA30" s="70">
        <f t="shared" si="3"/>
        <v>311.2</v>
      </c>
      <c r="AB30" s="71">
        <f t="shared" si="4"/>
        <v>285.9</v>
      </c>
      <c r="AC30" s="72">
        <f t="shared" si="5"/>
        <v>25.299999999999997</v>
      </c>
      <c r="AD30" s="73">
        <f t="shared" si="6"/>
        <v>686.7937853107344</v>
      </c>
      <c r="AE30" s="74">
        <f t="shared" si="7"/>
        <v>630.9586864406779</v>
      </c>
      <c r="AF30" s="75">
        <f t="shared" si="8"/>
        <v>55.83509887005649</v>
      </c>
      <c r="AG30" s="76">
        <f t="shared" si="9"/>
        <v>839.9540960451978</v>
      </c>
      <c r="AH30" s="77">
        <f t="shared" si="10"/>
        <v>153.16031073446328</v>
      </c>
      <c r="AI30" s="78">
        <f t="shared" si="11"/>
        <v>8.12982005141388</v>
      </c>
    </row>
    <row r="31" spans="1:35" s="65" customFormat="1" ht="19.5" customHeight="1">
      <c r="A31" s="82">
        <v>26</v>
      </c>
      <c r="B31" s="83" t="s">
        <v>51</v>
      </c>
      <c r="C31" s="84">
        <v>8915</v>
      </c>
      <c r="D31" s="85">
        <f t="shared" si="12"/>
        <v>169.20000000000002</v>
      </c>
      <c r="E31" s="86">
        <f t="shared" si="12"/>
        <v>164.60000000000002</v>
      </c>
      <c r="F31" s="86">
        <f t="shared" si="12"/>
        <v>4.6</v>
      </c>
      <c r="G31" s="87">
        <f t="shared" si="1"/>
        <v>0</v>
      </c>
      <c r="H31" s="88">
        <v>0</v>
      </c>
      <c r="I31" s="88">
        <v>0</v>
      </c>
      <c r="J31" s="87">
        <f t="shared" si="13"/>
        <v>133.70000000000002</v>
      </c>
      <c r="K31" s="88">
        <v>132.3</v>
      </c>
      <c r="L31" s="88">
        <v>1.4</v>
      </c>
      <c r="M31" s="87">
        <f t="shared" si="14"/>
        <v>7.3</v>
      </c>
      <c r="N31" s="88">
        <v>6.8</v>
      </c>
      <c r="O31" s="88">
        <v>0.5</v>
      </c>
      <c r="P31" s="87">
        <f t="shared" si="16"/>
        <v>24</v>
      </c>
      <c r="Q31" s="88">
        <v>23.5</v>
      </c>
      <c r="R31" s="88">
        <v>0.5</v>
      </c>
      <c r="S31" s="87">
        <f t="shared" si="17"/>
        <v>0</v>
      </c>
      <c r="T31" s="88">
        <v>0</v>
      </c>
      <c r="U31" s="88">
        <v>0</v>
      </c>
      <c r="V31" s="87">
        <f t="shared" si="15"/>
        <v>4.2</v>
      </c>
      <c r="W31" s="88">
        <v>2</v>
      </c>
      <c r="X31" s="88">
        <v>2.2</v>
      </c>
      <c r="Y31" s="68">
        <v>53.3</v>
      </c>
      <c r="Z31" s="89">
        <f t="shared" si="2"/>
        <v>222.5</v>
      </c>
      <c r="AA31" s="96">
        <f t="shared" si="3"/>
        <v>169.20000000000002</v>
      </c>
      <c r="AB31" s="71">
        <f t="shared" si="4"/>
        <v>145.20000000000002</v>
      </c>
      <c r="AC31" s="72">
        <f t="shared" si="5"/>
        <v>24</v>
      </c>
      <c r="AD31" s="73">
        <f t="shared" si="6"/>
        <v>632.6416152551881</v>
      </c>
      <c r="AE31" s="74">
        <f t="shared" si="7"/>
        <v>542.905215928211</v>
      </c>
      <c r="AF31" s="75">
        <f t="shared" si="8"/>
        <v>89.73639932697701</v>
      </c>
      <c r="AG31" s="76">
        <f t="shared" si="9"/>
        <v>831.9312020938493</v>
      </c>
      <c r="AH31" s="77">
        <f t="shared" si="10"/>
        <v>199.28958683866142</v>
      </c>
      <c r="AI31" s="78">
        <f t="shared" si="11"/>
        <v>14.184397163120567</v>
      </c>
    </row>
    <row r="32" spans="1:35" s="65" customFormat="1" ht="19.5" customHeight="1">
      <c r="A32" s="82">
        <v>27</v>
      </c>
      <c r="B32" s="83" t="s">
        <v>39</v>
      </c>
      <c r="C32" s="84">
        <v>3214</v>
      </c>
      <c r="D32" s="85">
        <f t="shared" si="12"/>
        <v>55.3</v>
      </c>
      <c r="E32" s="86">
        <f t="shared" si="12"/>
        <v>52.4</v>
      </c>
      <c r="F32" s="86">
        <f t="shared" si="12"/>
        <v>2.9000000000000004</v>
      </c>
      <c r="G32" s="87">
        <f>SUM(H32:I32)</f>
        <v>0</v>
      </c>
      <c r="H32" s="88">
        <v>0</v>
      </c>
      <c r="I32" s="88">
        <v>0</v>
      </c>
      <c r="J32" s="87">
        <f t="shared" si="13"/>
        <v>43.199999999999996</v>
      </c>
      <c r="K32" s="88">
        <v>42.8</v>
      </c>
      <c r="L32" s="88">
        <v>0.4</v>
      </c>
      <c r="M32" s="87">
        <f t="shared" si="14"/>
        <v>2.5</v>
      </c>
      <c r="N32" s="88">
        <v>2</v>
      </c>
      <c r="O32" s="88">
        <v>0.5</v>
      </c>
      <c r="P32" s="87">
        <f>SUM(Q32:R32)</f>
        <v>7.1000000000000005</v>
      </c>
      <c r="Q32" s="88">
        <v>6.7</v>
      </c>
      <c r="R32" s="88">
        <v>0.4</v>
      </c>
      <c r="S32" s="87">
        <f>SUM(T32:U32)</f>
        <v>0</v>
      </c>
      <c r="T32" s="88">
        <v>0</v>
      </c>
      <c r="U32" s="88">
        <v>0</v>
      </c>
      <c r="V32" s="87">
        <f t="shared" si="15"/>
        <v>2.5</v>
      </c>
      <c r="W32" s="88">
        <v>0.9</v>
      </c>
      <c r="X32" s="88">
        <v>1.6</v>
      </c>
      <c r="Y32" s="68">
        <v>16.3</v>
      </c>
      <c r="Z32" s="89">
        <f>D32+Y32</f>
        <v>71.6</v>
      </c>
      <c r="AA32" s="70">
        <f>SUM(AB32:AC32)</f>
        <v>55.3</v>
      </c>
      <c r="AB32" s="71">
        <f>G32+J32+M32+S32+V32</f>
        <v>48.199999999999996</v>
      </c>
      <c r="AC32" s="72">
        <f>P32</f>
        <v>7.1000000000000005</v>
      </c>
      <c r="AD32" s="73">
        <f t="shared" si="6"/>
        <v>573.5324621447832</v>
      </c>
      <c r="AE32" s="74">
        <f t="shared" si="7"/>
        <v>499.8962870773698</v>
      </c>
      <c r="AF32" s="75">
        <f t="shared" si="8"/>
        <v>73.6361750674134</v>
      </c>
      <c r="AG32" s="76">
        <f t="shared" si="9"/>
        <v>742.5845260319435</v>
      </c>
      <c r="AH32" s="77">
        <f t="shared" si="10"/>
        <v>169.05206388716033</v>
      </c>
      <c r="AI32" s="78">
        <f>AC32*100/AA32</f>
        <v>12.839059674502714</v>
      </c>
    </row>
    <row r="33" spans="1:35" s="8" customFormat="1" ht="19.5" customHeight="1">
      <c r="A33" s="93">
        <v>28</v>
      </c>
      <c r="B33" s="83" t="s">
        <v>52</v>
      </c>
      <c r="C33" s="84">
        <v>2572</v>
      </c>
      <c r="D33" s="85">
        <f t="shared" si="12"/>
        <v>57.3</v>
      </c>
      <c r="E33" s="86">
        <f t="shared" si="12"/>
        <v>54.300000000000004</v>
      </c>
      <c r="F33" s="86">
        <f t="shared" si="12"/>
        <v>3</v>
      </c>
      <c r="G33" s="87">
        <f t="shared" si="1"/>
        <v>0</v>
      </c>
      <c r="H33" s="88">
        <v>0</v>
      </c>
      <c r="I33" s="88">
        <v>0</v>
      </c>
      <c r="J33" s="87">
        <f t="shared" si="13"/>
        <v>48.5</v>
      </c>
      <c r="K33" s="88">
        <v>45.7</v>
      </c>
      <c r="L33" s="88">
        <v>2.8</v>
      </c>
      <c r="M33" s="87">
        <f t="shared" si="14"/>
        <v>2.4000000000000004</v>
      </c>
      <c r="N33" s="88">
        <v>2.2</v>
      </c>
      <c r="O33" s="88">
        <v>0.2</v>
      </c>
      <c r="P33" s="87">
        <f t="shared" si="16"/>
        <v>6.4</v>
      </c>
      <c r="Q33" s="88">
        <v>6.4</v>
      </c>
      <c r="R33" s="88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9.9</v>
      </c>
      <c r="Z33" s="89">
        <f>D33+Y33</f>
        <v>67.2</v>
      </c>
      <c r="AA33" s="70">
        <f>SUM(AB33:AC33)</f>
        <v>57.3</v>
      </c>
      <c r="AB33" s="71">
        <f t="shared" si="4"/>
        <v>50.9</v>
      </c>
      <c r="AC33" s="72">
        <f t="shared" si="5"/>
        <v>6.4</v>
      </c>
      <c r="AD33" s="73">
        <f t="shared" si="6"/>
        <v>742.6127527216174</v>
      </c>
      <c r="AE33" s="74">
        <f t="shared" si="7"/>
        <v>659.66822187662</v>
      </c>
      <c r="AF33" s="75">
        <f t="shared" si="8"/>
        <v>82.94453084499742</v>
      </c>
      <c r="AG33" s="76">
        <f t="shared" si="9"/>
        <v>870.9175738724728</v>
      </c>
      <c r="AH33" s="77">
        <f t="shared" si="10"/>
        <v>128.3048211508554</v>
      </c>
      <c r="AI33" s="78">
        <f t="shared" si="11"/>
        <v>11.169284467713787</v>
      </c>
    </row>
    <row r="34" spans="1:35" s="8" customFormat="1" ht="19.5" customHeight="1">
      <c r="A34" s="82">
        <v>29</v>
      </c>
      <c r="B34" s="83" t="s">
        <v>40</v>
      </c>
      <c r="C34" s="64">
        <v>8827</v>
      </c>
      <c r="D34" s="85">
        <f t="shared" si="12"/>
        <v>155.2</v>
      </c>
      <c r="E34" s="86">
        <f t="shared" si="12"/>
        <v>150.6</v>
      </c>
      <c r="F34" s="86">
        <f t="shared" si="12"/>
        <v>4.6</v>
      </c>
      <c r="G34" s="87">
        <f t="shared" si="1"/>
        <v>0</v>
      </c>
      <c r="H34" s="88">
        <v>0</v>
      </c>
      <c r="I34" s="88">
        <v>0</v>
      </c>
      <c r="J34" s="87">
        <f t="shared" si="13"/>
        <v>116.2</v>
      </c>
      <c r="K34" s="88">
        <v>115.5</v>
      </c>
      <c r="L34" s="88">
        <v>0.7</v>
      </c>
      <c r="M34" s="87">
        <f t="shared" si="14"/>
        <v>6.7</v>
      </c>
      <c r="N34" s="88">
        <v>6.4</v>
      </c>
      <c r="O34" s="88">
        <v>0.3</v>
      </c>
      <c r="P34" s="87">
        <f t="shared" si="16"/>
        <v>19.7</v>
      </c>
      <c r="Q34" s="88">
        <v>18</v>
      </c>
      <c r="R34" s="88">
        <v>1.7</v>
      </c>
      <c r="S34" s="87">
        <f t="shared" si="17"/>
        <v>0</v>
      </c>
      <c r="T34" s="88">
        <v>0</v>
      </c>
      <c r="U34" s="88">
        <v>0</v>
      </c>
      <c r="V34" s="87">
        <f t="shared" si="15"/>
        <v>12.6</v>
      </c>
      <c r="W34" s="88">
        <v>10.7</v>
      </c>
      <c r="X34" s="88">
        <v>1.9</v>
      </c>
      <c r="Y34" s="68">
        <v>33</v>
      </c>
      <c r="Z34" s="89">
        <f t="shared" si="2"/>
        <v>188.2</v>
      </c>
      <c r="AA34" s="70">
        <f>SUM(AB34:AC34)</f>
        <v>155.2</v>
      </c>
      <c r="AB34" s="71">
        <f t="shared" si="4"/>
        <v>135.5</v>
      </c>
      <c r="AC34" s="72">
        <f t="shared" si="5"/>
        <v>19.7</v>
      </c>
      <c r="AD34" s="73">
        <f t="shared" si="6"/>
        <v>586.080586080586</v>
      </c>
      <c r="AE34" s="74">
        <f t="shared" si="7"/>
        <v>511.68762508968695</v>
      </c>
      <c r="AF34" s="75">
        <f t="shared" si="8"/>
        <v>74.39296099089914</v>
      </c>
      <c r="AG34" s="76">
        <f t="shared" si="9"/>
        <v>710.6982364714322</v>
      </c>
      <c r="AH34" s="77">
        <f t="shared" si="10"/>
        <v>124.61765039084628</v>
      </c>
      <c r="AI34" s="78">
        <f t="shared" si="11"/>
        <v>12.693298969072165</v>
      </c>
    </row>
    <row r="35" spans="1:35" s="65" customFormat="1" ht="19.5" customHeight="1">
      <c r="A35" s="82">
        <v>30</v>
      </c>
      <c r="B35" s="83" t="s">
        <v>41</v>
      </c>
      <c r="C35" s="84">
        <v>4200</v>
      </c>
      <c r="D35" s="85">
        <f>G35+J35+M35+P35+S35+V35</f>
        <v>85.19999999999999</v>
      </c>
      <c r="E35" s="86">
        <f t="shared" si="12"/>
        <v>74.4</v>
      </c>
      <c r="F35" s="86">
        <f t="shared" si="12"/>
        <v>10.8</v>
      </c>
      <c r="G35" s="87">
        <f>SUM(H35:I35)</f>
        <v>0</v>
      </c>
      <c r="H35" s="88">
        <v>0</v>
      </c>
      <c r="I35" s="88">
        <v>0</v>
      </c>
      <c r="J35" s="87">
        <f t="shared" si="13"/>
        <v>68.8</v>
      </c>
      <c r="K35" s="88">
        <v>63.5</v>
      </c>
      <c r="L35" s="88">
        <v>5.3</v>
      </c>
      <c r="M35" s="87">
        <f t="shared" si="14"/>
        <v>6.6</v>
      </c>
      <c r="N35" s="88">
        <v>1.9</v>
      </c>
      <c r="O35" s="88">
        <v>4.7</v>
      </c>
      <c r="P35" s="87">
        <f>SUM(Q35:R35)</f>
        <v>9.8</v>
      </c>
      <c r="Q35" s="88">
        <v>9</v>
      </c>
      <c r="R35" s="88">
        <v>0.8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24.3</v>
      </c>
      <c r="Z35" s="89">
        <f>D35+Y35</f>
        <v>109.49999999999999</v>
      </c>
      <c r="AA35" s="70">
        <f t="shared" si="3"/>
        <v>85.19999999999999</v>
      </c>
      <c r="AB35" s="71">
        <f>G35+J35+M35+S35+V35</f>
        <v>75.39999999999999</v>
      </c>
      <c r="AC35" s="72">
        <f>P35</f>
        <v>9.8</v>
      </c>
      <c r="AD35" s="73">
        <f t="shared" si="6"/>
        <v>676.190476190476</v>
      </c>
      <c r="AE35" s="74">
        <f t="shared" si="7"/>
        <v>598.4126984126983</v>
      </c>
      <c r="AF35" s="75">
        <f t="shared" si="8"/>
        <v>77.77777777777779</v>
      </c>
      <c r="AG35" s="76">
        <f t="shared" si="9"/>
        <v>869.0476190476189</v>
      </c>
      <c r="AH35" s="77">
        <f t="shared" si="10"/>
        <v>192.85714285714286</v>
      </c>
      <c r="AI35" s="78">
        <f t="shared" si="11"/>
        <v>11.502347417840378</v>
      </c>
    </row>
    <row r="36" spans="1:36" s="8" customFormat="1" ht="19.5" customHeight="1">
      <c r="A36" s="82">
        <v>31</v>
      </c>
      <c r="B36" s="83" t="s">
        <v>60</v>
      </c>
      <c r="C36" s="84">
        <v>5617</v>
      </c>
      <c r="D36" s="85">
        <f t="shared" si="12"/>
        <v>98</v>
      </c>
      <c r="E36" s="86">
        <f t="shared" si="12"/>
        <v>97.7</v>
      </c>
      <c r="F36" s="86">
        <f t="shared" si="12"/>
        <v>0.3</v>
      </c>
      <c r="G36" s="87">
        <f t="shared" si="1"/>
        <v>0</v>
      </c>
      <c r="H36" s="88">
        <v>0</v>
      </c>
      <c r="I36" s="88">
        <v>0</v>
      </c>
      <c r="J36" s="87">
        <f t="shared" si="13"/>
        <v>78.8</v>
      </c>
      <c r="K36" s="90">
        <v>78.5</v>
      </c>
      <c r="L36" s="90">
        <v>0.3</v>
      </c>
      <c r="M36" s="87">
        <f t="shared" si="14"/>
        <v>4.2</v>
      </c>
      <c r="N36" s="88">
        <v>4.2</v>
      </c>
      <c r="O36" s="88">
        <v>0</v>
      </c>
      <c r="P36" s="87">
        <f t="shared" si="16"/>
        <v>10.4</v>
      </c>
      <c r="Q36" s="88">
        <v>10.4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4.6</v>
      </c>
      <c r="W36" s="88">
        <v>4.6</v>
      </c>
      <c r="X36" s="88">
        <v>0</v>
      </c>
      <c r="Y36" s="68">
        <v>16.2</v>
      </c>
      <c r="Z36" s="89">
        <f t="shared" si="2"/>
        <v>114.2</v>
      </c>
      <c r="AA36" s="70">
        <f t="shared" si="3"/>
        <v>98</v>
      </c>
      <c r="AB36" s="71">
        <f t="shared" si="4"/>
        <v>87.6</v>
      </c>
      <c r="AC36" s="72">
        <f t="shared" si="5"/>
        <v>10.4</v>
      </c>
      <c r="AD36" s="73">
        <f t="shared" si="6"/>
        <v>581.5678594742152</v>
      </c>
      <c r="AE36" s="74">
        <f t="shared" si="7"/>
        <v>519.8504539789923</v>
      </c>
      <c r="AF36" s="75">
        <f t="shared" si="8"/>
        <v>61.71740549522284</v>
      </c>
      <c r="AG36" s="76">
        <f t="shared" si="9"/>
        <v>677.7045872648508</v>
      </c>
      <c r="AH36" s="77">
        <f t="shared" si="10"/>
        <v>96.13672779063556</v>
      </c>
      <c r="AI36" s="78">
        <f t="shared" si="11"/>
        <v>10.612244897959183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16110</v>
      </c>
      <c r="D37" s="85">
        <f t="shared" si="12"/>
        <v>320</v>
      </c>
      <c r="E37" s="86">
        <f t="shared" si="12"/>
        <v>275.20000000000005</v>
      </c>
      <c r="F37" s="86">
        <f t="shared" si="12"/>
        <v>44.8</v>
      </c>
      <c r="G37" s="87">
        <f t="shared" si="1"/>
        <v>0</v>
      </c>
      <c r="H37" s="88">
        <v>0</v>
      </c>
      <c r="I37" s="88">
        <v>0</v>
      </c>
      <c r="J37" s="87">
        <f t="shared" si="13"/>
        <v>260.9</v>
      </c>
      <c r="K37" s="88">
        <v>230.9</v>
      </c>
      <c r="L37" s="88">
        <v>30</v>
      </c>
      <c r="M37" s="87">
        <f t="shared" si="14"/>
        <v>21.6</v>
      </c>
      <c r="N37" s="88">
        <v>9.8</v>
      </c>
      <c r="O37" s="88">
        <v>11.8</v>
      </c>
      <c r="P37" s="87">
        <f t="shared" si="16"/>
        <v>37.5</v>
      </c>
      <c r="Q37" s="88">
        <v>34.5</v>
      </c>
      <c r="R37" s="88">
        <v>3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62.5</v>
      </c>
      <c r="Z37" s="89">
        <f t="shared" si="2"/>
        <v>382.5</v>
      </c>
      <c r="AA37" s="70">
        <f t="shared" si="3"/>
        <v>320</v>
      </c>
      <c r="AB37" s="71">
        <f t="shared" si="4"/>
        <v>282.5</v>
      </c>
      <c r="AC37" s="72">
        <f t="shared" si="5"/>
        <v>37.5</v>
      </c>
      <c r="AD37" s="73">
        <f t="shared" si="6"/>
        <v>662.1146285950755</v>
      </c>
      <c r="AE37" s="74">
        <f t="shared" si="7"/>
        <v>584.52307055659</v>
      </c>
      <c r="AF37" s="75">
        <f t="shared" si="8"/>
        <v>77.59155803848542</v>
      </c>
      <c r="AG37" s="76">
        <f t="shared" si="9"/>
        <v>791.4338919925511</v>
      </c>
      <c r="AH37" s="77">
        <f t="shared" si="10"/>
        <v>129.31926339747568</v>
      </c>
      <c r="AI37" s="78">
        <f t="shared" si="11"/>
        <v>11.71875</v>
      </c>
    </row>
    <row r="38" spans="1:35" s="8" customFormat="1" ht="19.5" customHeight="1" thickBot="1">
      <c r="A38" s="98">
        <v>33</v>
      </c>
      <c r="B38" s="99" t="s">
        <v>43</v>
      </c>
      <c r="C38" s="100">
        <v>11964</v>
      </c>
      <c r="D38" s="101">
        <f t="shared" si="12"/>
        <v>211</v>
      </c>
      <c r="E38" s="102">
        <f t="shared" si="12"/>
        <v>198.00000000000003</v>
      </c>
      <c r="F38" s="102">
        <f t="shared" si="12"/>
        <v>13</v>
      </c>
      <c r="G38" s="103">
        <f t="shared" si="1"/>
        <v>0</v>
      </c>
      <c r="H38" s="104">
        <v>0</v>
      </c>
      <c r="I38" s="104">
        <v>0</v>
      </c>
      <c r="J38" s="103">
        <f t="shared" si="13"/>
        <v>134.1</v>
      </c>
      <c r="K38" s="104">
        <v>129.9</v>
      </c>
      <c r="L38" s="104">
        <v>4.2</v>
      </c>
      <c r="M38" s="103">
        <f t="shared" si="14"/>
        <v>8.4</v>
      </c>
      <c r="N38" s="104">
        <v>5.8</v>
      </c>
      <c r="O38" s="104">
        <v>2.6</v>
      </c>
      <c r="P38" s="103">
        <f t="shared" si="16"/>
        <v>54.8</v>
      </c>
      <c r="Q38" s="104">
        <v>54.5</v>
      </c>
      <c r="R38" s="104">
        <v>0.3</v>
      </c>
      <c r="S38" s="103">
        <f t="shared" si="17"/>
        <v>0</v>
      </c>
      <c r="T38" s="104">
        <v>0</v>
      </c>
      <c r="U38" s="104">
        <v>0</v>
      </c>
      <c r="V38" s="103">
        <f t="shared" si="15"/>
        <v>13.7</v>
      </c>
      <c r="W38" s="104">
        <v>7.8</v>
      </c>
      <c r="X38" s="104">
        <v>5.9</v>
      </c>
      <c r="Y38" s="105">
        <v>51.9</v>
      </c>
      <c r="Z38" s="106">
        <f t="shared" si="2"/>
        <v>262.9</v>
      </c>
      <c r="AA38" s="107">
        <f t="shared" si="3"/>
        <v>211</v>
      </c>
      <c r="AB38" s="108">
        <f t="shared" si="4"/>
        <v>156.2</v>
      </c>
      <c r="AC38" s="109">
        <f t="shared" si="5"/>
        <v>54.8</v>
      </c>
      <c r="AD38" s="110">
        <f t="shared" si="6"/>
        <v>587.8747353170622</v>
      </c>
      <c r="AE38" s="111">
        <f t="shared" si="7"/>
        <v>435.1944723058063</v>
      </c>
      <c r="AF38" s="112">
        <f t="shared" si="8"/>
        <v>152.680263011256</v>
      </c>
      <c r="AG38" s="113">
        <f t="shared" si="9"/>
        <v>732.4752033879416</v>
      </c>
      <c r="AH38" s="114">
        <f t="shared" si="10"/>
        <v>144.60046807087932</v>
      </c>
      <c r="AI38" s="117">
        <f t="shared" si="11"/>
        <v>25.971563981042653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90" zoomScaleSheetLayoutView="90" zoomScalePageLayoutView="0" workbookViewId="0" topLeftCell="A8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68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1223171</v>
      </c>
      <c r="D5" s="35">
        <f>SUM(E5:F5)</f>
        <v>23325.59999999999</v>
      </c>
      <c r="E5" s="36">
        <f>SUM(E6:E38)</f>
        <v>21441.499999999993</v>
      </c>
      <c r="F5" s="36">
        <f>SUM(F6:F38)</f>
        <v>1884.1000000000001</v>
      </c>
      <c r="G5" s="37">
        <f>SUM(H5:I5)</f>
        <v>508.5</v>
      </c>
      <c r="H5" s="37">
        <f aca="true" t="shared" si="0" ref="H5:AC5">SUM(H6:H38)</f>
        <v>508.5</v>
      </c>
      <c r="I5" s="37">
        <f t="shared" si="0"/>
        <v>0</v>
      </c>
      <c r="J5" s="37">
        <f>SUM(K5:L5)</f>
        <v>17846.899999999994</v>
      </c>
      <c r="K5" s="37">
        <f t="shared" si="0"/>
        <v>16680.199999999993</v>
      </c>
      <c r="L5" s="37">
        <f t="shared" si="0"/>
        <v>1166.7</v>
      </c>
      <c r="M5" s="37">
        <f>SUM(N5:O5)</f>
        <v>1159.8000000000002</v>
      </c>
      <c r="N5" s="37">
        <f t="shared" si="0"/>
        <v>903.6000000000003</v>
      </c>
      <c r="O5" s="37">
        <f t="shared" si="0"/>
        <v>256.2</v>
      </c>
      <c r="P5" s="37">
        <f>SUM(Q5:R5)</f>
        <v>3152.8000000000006</v>
      </c>
      <c r="Q5" s="37">
        <f t="shared" si="0"/>
        <v>3051.2000000000007</v>
      </c>
      <c r="R5" s="37">
        <f t="shared" si="0"/>
        <v>101.59999999999998</v>
      </c>
      <c r="S5" s="37">
        <f>SUM(T5:U5)</f>
        <v>1.5999999999999999</v>
      </c>
      <c r="T5" s="37">
        <f t="shared" si="0"/>
        <v>1.4</v>
      </c>
      <c r="U5" s="37">
        <f t="shared" si="0"/>
        <v>0.2</v>
      </c>
      <c r="V5" s="37">
        <f>SUM(W5:X5)</f>
        <v>656.0000000000002</v>
      </c>
      <c r="W5" s="37">
        <f t="shared" si="0"/>
        <v>296.6000000000001</v>
      </c>
      <c r="X5" s="37">
        <f t="shared" si="0"/>
        <v>359.4000000000001</v>
      </c>
      <c r="Y5" s="38">
        <f t="shared" si="0"/>
        <v>10922</v>
      </c>
      <c r="Z5" s="39">
        <f t="shared" si="0"/>
        <v>34247.59999999999</v>
      </c>
      <c r="AA5" s="40">
        <f t="shared" si="0"/>
        <v>23325.600000000006</v>
      </c>
      <c r="AB5" s="41">
        <f t="shared" si="0"/>
        <v>20172.799999999996</v>
      </c>
      <c r="AC5" s="42">
        <f t="shared" si="0"/>
        <v>3152.8000000000006</v>
      </c>
      <c r="AD5" s="43">
        <f>AA5/C5/31*1000000</f>
        <v>615.1541441690651</v>
      </c>
      <c r="AE5" s="44">
        <f>AB5/C5/31*1000000</f>
        <v>532.0069588560941</v>
      </c>
      <c r="AF5" s="45">
        <f>AC5/C5/31*1000000</f>
        <v>83.14718531297066</v>
      </c>
      <c r="AG5" s="46">
        <f>Z5/C5/31*1000000</f>
        <v>903.1944759339295</v>
      </c>
      <c r="AH5" s="47">
        <f>Y5/C5/31*1000000</f>
        <v>288.0403317648647</v>
      </c>
      <c r="AI5" s="48">
        <f>AC5*100/AA5</f>
        <v>13.51647974757348</v>
      </c>
    </row>
    <row r="6" spans="1:35" s="8" customFormat="1" ht="19.5" customHeight="1" thickTop="1">
      <c r="A6" s="14">
        <v>1</v>
      </c>
      <c r="B6" s="15" t="s">
        <v>19</v>
      </c>
      <c r="C6" s="49">
        <v>287168</v>
      </c>
      <c r="D6" s="50">
        <f>G6+J6+M6+P6+S6+V6</f>
        <v>5387.3</v>
      </c>
      <c r="E6" s="51">
        <f>H6+K6+N6+Q6+T6+W6</f>
        <v>5307.4</v>
      </c>
      <c r="F6" s="51">
        <f>I6+L6+O6+R6+U6+X6</f>
        <v>79.9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4106.4</v>
      </c>
      <c r="K6" s="16">
        <v>4052.4</v>
      </c>
      <c r="L6" s="16">
        <v>54</v>
      </c>
      <c r="M6" s="52">
        <f>SUM(N6:O6)</f>
        <v>300.1</v>
      </c>
      <c r="N6" s="16">
        <v>296.8</v>
      </c>
      <c r="O6" s="16">
        <v>3.3</v>
      </c>
      <c r="P6" s="52">
        <f>SUM(Q6:R6)</f>
        <v>872</v>
      </c>
      <c r="Q6" s="118">
        <v>870</v>
      </c>
      <c r="R6" s="16">
        <v>2</v>
      </c>
      <c r="S6" s="52">
        <f>SUM(T6:U6)</f>
        <v>0</v>
      </c>
      <c r="T6" s="16">
        <v>0</v>
      </c>
      <c r="U6" s="16">
        <v>0</v>
      </c>
      <c r="V6" s="52">
        <f>SUM(W6:X6)</f>
        <v>108.80000000000001</v>
      </c>
      <c r="W6" s="16">
        <v>88.2</v>
      </c>
      <c r="X6" s="16">
        <v>20.6</v>
      </c>
      <c r="Y6" s="53">
        <v>3406.8</v>
      </c>
      <c r="Z6" s="54">
        <f aca="true" t="shared" si="2" ref="Z6:Z38">D6+Y6</f>
        <v>8794.1</v>
      </c>
      <c r="AA6" s="55">
        <f aca="true" t="shared" si="3" ref="AA6:AA38">SUM(AB6:AC6)</f>
        <v>5387.3</v>
      </c>
      <c r="AB6" s="56">
        <f aca="true" t="shared" si="4" ref="AB6:AB38">G6+J6+M6+S6+V6</f>
        <v>4515.3</v>
      </c>
      <c r="AC6" s="57">
        <f aca="true" t="shared" si="5" ref="AC6:AC38">P6</f>
        <v>872</v>
      </c>
      <c r="AD6" s="58">
        <f aca="true" t="shared" si="6" ref="AD6:AD38">AA6/C6/31*1000000</f>
        <v>605.1644715558208</v>
      </c>
      <c r="AE6" s="59">
        <f aca="true" t="shared" si="7" ref="AE6:AE38">AB6/C6/31*1000000</f>
        <v>507.211244670985</v>
      </c>
      <c r="AF6" s="60">
        <f aca="true" t="shared" si="8" ref="AF6:AF38">AC6/C6/31*1000000</f>
        <v>97.95322688483574</v>
      </c>
      <c r="AG6" s="61">
        <f aca="true" t="shared" si="9" ref="AG6:AG38">Z6/C6/31*1000000</f>
        <v>987.8560464999247</v>
      </c>
      <c r="AH6" s="62">
        <f aca="true" t="shared" si="10" ref="AH6:AH38">Y6/C6/31*1000000</f>
        <v>382.69157494410376</v>
      </c>
      <c r="AI6" s="63">
        <f aca="true" t="shared" si="11" ref="AI6:AI38">AC6*100/AA6</f>
        <v>16.186215729586248</v>
      </c>
    </row>
    <row r="7" spans="1:35" s="65" customFormat="1" ht="19.5" customHeight="1">
      <c r="A7" s="13">
        <v>2</v>
      </c>
      <c r="B7" s="17" t="s">
        <v>20</v>
      </c>
      <c r="C7" s="64">
        <v>50676</v>
      </c>
      <c r="D7" s="50">
        <f aca="true" t="shared" si="12" ref="D7:F38">G7+J7+M7+P7+S7+V7</f>
        <v>1188.8</v>
      </c>
      <c r="E7" s="51">
        <f t="shared" si="12"/>
        <v>966.7</v>
      </c>
      <c r="F7" s="51">
        <f t="shared" si="12"/>
        <v>222.10000000000002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904.2</v>
      </c>
      <c r="K7" s="16">
        <v>813.6</v>
      </c>
      <c r="L7" s="16">
        <v>90.6</v>
      </c>
      <c r="M7" s="52">
        <f aca="true" t="shared" si="14" ref="M7:M38">SUM(N7:O7)</f>
        <v>55.4</v>
      </c>
      <c r="N7" s="16">
        <v>32.5</v>
      </c>
      <c r="O7" s="16">
        <v>22.9</v>
      </c>
      <c r="P7" s="52">
        <f>SUM(Q7:R7)</f>
        <v>146</v>
      </c>
      <c r="Q7" s="16">
        <v>112.2</v>
      </c>
      <c r="R7" s="16">
        <v>33.8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83.2</v>
      </c>
      <c r="W7" s="16">
        <v>8.4</v>
      </c>
      <c r="X7" s="16">
        <v>74.8</v>
      </c>
      <c r="Y7" s="53">
        <v>510.6</v>
      </c>
      <c r="Z7" s="54">
        <f>D7+Y7</f>
        <v>1699.4</v>
      </c>
      <c r="AA7" s="55">
        <f>SUM(AB7:AC7)</f>
        <v>1188.8</v>
      </c>
      <c r="AB7" s="56">
        <f>G7+J7+M7+S7+V7</f>
        <v>1042.8</v>
      </c>
      <c r="AC7" s="57">
        <f>P7</f>
        <v>146</v>
      </c>
      <c r="AD7" s="58">
        <f t="shared" si="6"/>
        <v>756.7366622617055</v>
      </c>
      <c r="AE7" s="59">
        <f t="shared" si="7"/>
        <v>663.799622650157</v>
      </c>
      <c r="AF7" s="60">
        <f t="shared" si="8"/>
        <v>92.93703961154864</v>
      </c>
      <c r="AG7" s="61">
        <f t="shared" si="9"/>
        <v>1081.7616788757928</v>
      </c>
      <c r="AH7" s="62">
        <f t="shared" si="10"/>
        <v>325.02501661408724</v>
      </c>
      <c r="AI7" s="63">
        <f>AC7*100/AA7</f>
        <v>12.281292059219382</v>
      </c>
    </row>
    <row r="8" spans="1:35" s="65" customFormat="1" ht="19.5" customHeight="1">
      <c r="A8" s="13">
        <v>3</v>
      </c>
      <c r="B8" s="18" t="s">
        <v>21</v>
      </c>
      <c r="C8" s="64">
        <v>35205</v>
      </c>
      <c r="D8" s="50">
        <f t="shared" si="12"/>
        <v>745.1999999999999</v>
      </c>
      <c r="E8" s="51">
        <f t="shared" si="12"/>
        <v>635.7</v>
      </c>
      <c r="F8" s="51">
        <f t="shared" si="12"/>
        <v>109.50000000000001</v>
      </c>
      <c r="G8" s="52">
        <f>SUM(H8:I8)</f>
        <v>0</v>
      </c>
      <c r="H8" s="16">
        <v>0</v>
      </c>
      <c r="I8" s="16">
        <v>0</v>
      </c>
      <c r="J8" s="52">
        <f t="shared" si="13"/>
        <v>629.9</v>
      </c>
      <c r="K8" s="16">
        <v>554</v>
      </c>
      <c r="L8" s="16">
        <v>75.9</v>
      </c>
      <c r="M8" s="52">
        <f t="shared" si="14"/>
        <v>80.5</v>
      </c>
      <c r="N8" s="16">
        <v>51.6</v>
      </c>
      <c r="O8" s="16">
        <v>28.9</v>
      </c>
      <c r="P8" s="52">
        <f>SUM(Q8:R8)</f>
        <v>34.800000000000004</v>
      </c>
      <c r="Q8" s="16">
        <v>30.1</v>
      </c>
      <c r="R8" s="16">
        <v>4.7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72.3</v>
      </c>
      <c r="Z8" s="54">
        <f>D8+Y8</f>
        <v>817.4999999999999</v>
      </c>
      <c r="AA8" s="55">
        <f>SUM(AB8:AC8)</f>
        <v>745.1999999999999</v>
      </c>
      <c r="AB8" s="56">
        <f>G8+J8+M8+S8+V8</f>
        <v>710.4</v>
      </c>
      <c r="AC8" s="57">
        <f>P8</f>
        <v>34.800000000000004</v>
      </c>
      <c r="AD8" s="58">
        <f t="shared" si="6"/>
        <v>682.8208969583683</v>
      </c>
      <c r="AE8" s="59">
        <f t="shared" si="7"/>
        <v>650.9339307558037</v>
      </c>
      <c r="AF8" s="60">
        <f t="shared" si="8"/>
        <v>31.886966202564707</v>
      </c>
      <c r="AG8" s="61">
        <f t="shared" si="9"/>
        <v>749.0688181205932</v>
      </c>
      <c r="AH8" s="62">
        <f t="shared" si="10"/>
        <v>66.24792116222494</v>
      </c>
      <c r="AI8" s="63">
        <f>AC8*100/AA8</f>
        <v>4.669887278582932</v>
      </c>
    </row>
    <row r="9" spans="1:35" s="8" customFormat="1" ht="19.5" customHeight="1">
      <c r="A9" s="19">
        <v>4</v>
      </c>
      <c r="B9" s="18" t="s">
        <v>22</v>
      </c>
      <c r="C9" s="64">
        <v>94572</v>
      </c>
      <c r="D9" s="66">
        <f t="shared" si="12"/>
        <v>1521.6</v>
      </c>
      <c r="E9" s="51">
        <f t="shared" si="12"/>
        <v>1473.3999999999999</v>
      </c>
      <c r="F9" s="51">
        <f t="shared" si="12"/>
        <v>48.2</v>
      </c>
      <c r="G9" s="67">
        <f t="shared" si="1"/>
        <v>0</v>
      </c>
      <c r="H9" s="20">
        <v>0</v>
      </c>
      <c r="I9" s="20">
        <v>0</v>
      </c>
      <c r="J9" s="67">
        <f t="shared" si="13"/>
        <v>1321</v>
      </c>
      <c r="K9" s="16">
        <v>1288.3</v>
      </c>
      <c r="L9" s="16">
        <v>32.7</v>
      </c>
      <c r="M9" s="67">
        <f t="shared" si="14"/>
        <v>85.3</v>
      </c>
      <c r="N9" s="16">
        <v>76.3</v>
      </c>
      <c r="O9" s="16">
        <v>9</v>
      </c>
      <c r="P9" s="67">
        <f aca="true" t="shared" si="16" ref="P9:P38">SUM(Q9:R9)</f>
        <v>108.8</v>
      </c>
      <c r="Q9" s="16">
        <v>108.8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6.5</v>
      </c>
      <c r="W9" s="16">
        <v>0</v>
      </c>
      <c r="X9" s="16">
        <v>6.5</v>
      </c>
      <c r="Y9" s="68">
        <v>900.7</v>
      </c>
      <c r="Z9" s="69">
        <f t="shared" si="2"/>
        <v>2422.3</v>
      </c>
      <c r="AA9" s="70">
        <f t="shared" si="3"/>
        <v>1521.6</v>
      </c>
      <c r="AB9" s="71">
        <f t="shared" si="4"/>
        <v>1412.8</v>
      </c>
      <c r="AC9" s="72">
        <f t="shared" si="5"/>
        <v>108.8</v>
      </c>
      <c r="AD9" s="73">
        <f t="shared" si="6"/>
        <v>519.0106053350033</v>
      </c>
      <c r="AE9" s="74">
        <f t="shared" si="7"/>
        <v>481.89943691988213</v>
      </c>
      <c r="AF9" s="75">
        <f t="shared" si="8"/>
        <v>37.11116841512116</v>
      </c>
      <c r="AG9" s="76">
        <f t="shared" si="9"/>
        <v>826.2351401833456</v>
      </c>
      <c r="AH9" s="77">
        <f t="shared" si="10"/>
        <v>307.2245348483423</v>
      </c>
      <c r="AI9" s="78">
        <f t="shared" si="11"/>
        <v>7.150368033648792</v>
      </c>
    </row>
    <row r="10" spans="1:35" s="8" customFormat="1" ht="19.5" customHeight="1">
      <c r="A10" s="19">
        <v>5</v>
      </c>
      <c r="B10" s="18" t="s">
        <v>55</v>
      </c>
      <c r="C10" s="64">
        <v>92378</v>
      </c>
      <c r="D10" s="66">
        <f t="shared" si="12"/>
        <v>1517</v>
      </c>
      <c r="E10" s="51">
        <f t="shared" si="12"/>
        <v>1408.9</v>
      </c>
      <c r="F10" s="51">
        <f t="shared" si="12"/>
        <v>108.1</v>
      </c>
      <c r="G10" s="67">
        <f t="shared" si="1"/>
        <v>0</v>
      </c>
      <c r="H10" s="20">
        <v>0</v>
      </c>
      <c r="I10" s="20">
        <v>0</v>
      </c>
      <c r="J10" s="67">
        <f t="shared" si="13"/>
        <v>1146.8999999999999</v>
      </c>
      <c r="K10" s="20">
        <v>1067.8</v>
      </c>
      <c r="L10" s="20">
        <v>79.1</v>
      </c>
      <c r="M10" s="67">
        <f t="shared" si="14"/>
        <v>88.7</v>
      </c>
      <c r="N10" s="20">
        <v>59.7</v>
      </c>
      <c r="O10" s="20">
        <v>29</v>
      </c>
      <c r="P10" s="67">
        <f t="shared" si="16"/>
        <v>281.4</v>
      </c>
      <c r="Q10" s="20">
        <v>281.4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721.5</v>
      </c>
      <c r="Z10" s="69">
        <f t="shared" si="2"/>
        <v>2238.5</v>
      </c>
      <c r="AA10" s="70">
        <f t="shared" si="3"/>
        <v>1517</v>
      </c>
      <c r="AB10" s="71">
        <f t="shared" si="4"/>
        <v>1235.6</v>
      </c>
      <c r="AC10" s="72">
        <f t="shared" si="5"/>
        <v>281.4</v>
      </c>
      <c r="AD10" s="73">
        <f t="shared" si="6"/>
        <v>529.7309302103071</v>
      </c>
      <c r="AE10" s="74">
        <f t="shared" si="7"/>
        <v>431.46706484367525</v>
      </c>
      <c r="AF10" s="75">
        <f t="shared" si="8"/>
        <v>98.26386536663175</v>
      </c>
      <c r="AG10" s="76">
        <f t="shared" si="9"/>
        <v>781.6761287249653</v>
      </c>
      <c r="AH10" s="77">
        <f t="shared" si="10"/>
        <v>251.94519851465822</v>
      </c>
      <c r="AI10" s="78">
        <f t="shared" si="11"/>
        <v>18.549769281476596</v>
      </c>
    </row>
    <row r="11" spans="1:36" s="8" customFormat="1" ht="19.5" customHeight="1">
      <c r="A11" s="19">
        <v>6</v>
      </c>
      <c r="B11" s="18" t="s">
        <v>24</v>
      </c>
      <c r="C11" s="64">
        <v>34144</v>
      </c>
      <c r="D11" s="66">
        <f>G11+J11+M11+P11+S11+V11</f>
        <v>764.4</v>
      </c>
      <c r="E11" s="51">
        <f t="shared" si="12"/>
        <v>604.2</v>
      </c>
      <c r="F11" s="51">
        <f t="shared" si="12"/>
        <v>160.2</v>
      </c>
      <c r="G11" s="67">
        <f>SUM(H11:I11)</f>
        <v>0</v>
      </c>
      <c r="H11" s="20">
        <v>0</v>
      </c>
      <c r="I11" s="20">
        <v>0</v>
      </c>
      <c r="J11" s="67">
        <f t="shared" si="13"/>
        <v>617.5</v>
      </c>
      <c r="K11" s="20">
        <v>493.1</v>
      </c>
      <c r="L11" s="20">
        <v>124.4</v>
      </c>
      <c r="M11" s="67">
        <f t="shared" si="14"/>
        <v>50.4</v>
      </c>
      <c r="N11" s="20">
        <v>21.2</v>
      </c>
      <c r="O11" s="20">
        <v>29.2</v>
      </c>
      <c r="P11" s="67">
        <f t="shared" si="16"/>
        <v>96.5</v>
      </c>
      <c r="Q11" s="20">
        <v>89.9</v>
      </c>
      <c r="R11" s="20">
        <v>6.6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303.4</v>
      </c>
      <c r="Z11" s="69">
        <f t="shared" si="2"/>
        <v>1067.8</v>
      </c>
      <c r="AA11" s="70">
        <f t="shared" si="3"/>
        <v>764.4</v>
      </c>
      <c r="AB11" s="71">
        <f t="shared" si="4"/>
        <v>667.9</v>
      </c>
      <c r="AC11" s="72">
        <f t="shared" si="5"/>
        <v>96.5</v>
      </c>
      <c r="AD11" s="73">
        <f t="shared" si="6"/>
        <v>722.1785530731324</v>
      </c>
      <c r="AE11" s="74">
        <f t="shared" si="7"/>
        <v>631.0087069564955</v>
      </c>
      <c r="AF11" s="75">
        <f t="shared" si="8"/>
        <v>91.16984611663695</v>
      </c>
      <c r="AG11" s="76">
        <f t="shared" si="9"/>
        <v>1008.8203283248178</v>
      </c>
      <c r="AH11" s="77">
        <f t="shared" si="10"/>
        <v>286.64177525168543</v>
      </c>
      <c r="AI11" s="78">
        <f t="shared" si="11"/>
        <v>12.62428048142334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26116</v>
      </c>
      <c r="D12" s="66">
        <f>G12+J12+M12+P12+S12+V12</f>
        <v>516.7</v>
      </c>
      <c r="E12" s="51">
        <f t="shared" si="12"/>
        <v>481.5</v>
      </c>
      <c r="F12" s="51">
        <f t="shared" si="12"/>
        <v>35.2</v>
      </c>
      <c r="G12" s="67">
        <f>SUM(H12:I12)</f>
        <v>0</v>
      </c>
      <c r="H12" s="20">
        <v>0</v>
      </c>
      <c r="I12" s="20">
        <v>0</v>
      </c>
      <c r="J12" s="67">
        <f t="shared" si="13"/>
        <v>383</v>
      </c>
      <c r="K12" s="20">
        <v>365.4</v>
      </c>
      <c r="L12" s="20">
        <v>17.6</v>
      </c>
      <c r="M12" s="67">
        <f t="shared" si="14"/>
        <v>28</v>
      </c>
      <c r="N12" s="20">
        <v>23.1</v>
      </c>
      <c r="O12" s="20">
        <v>4.9</v>
      </c>
      <c r="P12" s="67">
        <f>SUM(Q12:R12)</f>
        <v>91.4</v>
      </c>
      <c r="Q12" s="20">
        <v>83</v>
      </c>
      <c r="R12" s="20">
        <v>8.4</v>
      </c>
      <c r="S12" s="67">
        <f t="shared" si="17"/>
        <v>0.6</v>
      </c>
      <c r="T12" s="20">
        <v>0.5</v>
      </c>
      <c r="U12" s="20">
        <v>0.1</v>
      </c>
      <c r="V12" s="67">
        <f t="shared" si="15"/>
        <v>13.7</v>
      </c>
      <c r="W12" s="20">
        <v>9.5</v>
      </c>
      <c r="X12" s="20">
        <v>4.2</v>
      </c>
      <c r="Y12" s="68">
        <v>180.9</v>
      </c>
      <c r="Z12" s="69">
        <f>D12+Y12</f>
        <v>697.6</v>
      </c>
      <c r="AA12" s="70">
        <f>SUM(AB12:AC12)</f>
        <v>516.7</v>
      </c>
      <c r="AB12" s="71">
        <f>G12+J12+M12+S12+V12</f>
        <v>425.3</v>
      </c>
      <c r="AC12" s="72">
        <f>P12</f>
        <v>91.4</v>
      </c>
      <c r="AD12" s="73">
        <f t="shared" si="6"/>
        <v>638.2195564207334</v>
      </c>
      <c r="AE12" s="74">
        <f t="shared" si="7"/>
        <v>525.3237417180915</v>
      </c>
      <c r="AF12" s="75">
        <f t="shared" si="8"/>
        <v>112.89581470264181</v>
      </c>
      <c r="AG12" s="76">
        <f t="shared" si="9"/>
        <v>861.6643362862466</v>
      </c>
      <c r="AH12" s="77">
        <f t="shared" si="10"/>
        <v>223.44477986551317</v>
      </c>
      <c r="AI12" s="78">
        <f>AC12*100/AA12</f>
        <v>17.68918134313915</v>
      </c>
    </row>
    <row r="13" spans="1:35" s="8" customFormat="1" ht="19.5" customHeight="1">
      <c r="A13" s="19">
        <v>8</v>
      </c>
      <c r="B13" s="18" t="s">
        <v>48</v>
      </c>
      <c r="C13" s="64">
        <v>113808</v>
      </c>
      <c r="D13" s="66">
        <f t="shared" si="12"/>
        <v>2093.1</v>
      </c>
      <c r="E13" s="51">
        <f t="shared" si="12"/>
        <v>1902.4</v>
      </c>
      <c r="F13" s="51">
        <f t="shared" si="12"/>
        <v>190.7</v>
      </c>
      <c r="G13" s="67">
        <f t="shared" si="1"/>
        <v>0</v>
      </c>
      <c r="H13" s="20">
        <v>0</v>
      </c>
      <c r="I13" s="20">
        <v>0</v>
      </c>
      <c r="J13" s="67">
        <f t="shared" si="13"/>
        <v>1700.5</v>
      </c>
      <c r="K13" s="20">
        <v>1568.8</v>
      </c>
      <c r="L13" s="20">
        <v>131.7</v>
      </c>
      <c r="M13" s="67">
        <f t="shared" si="14"/>
        <v>137.6</v>
      </c>
      <c r="N13" s="20">
        <v>114.9</v>
      </c>
      <c r="O13" s="20">
        <v>22.7</v>
      </c>
      <c r="P13" s="67">
        <f t="shared" si="16"/>
        <v>218.79999999999998</v>
      </c>
      <c r="Q13" s="20">
        <v>218.7</v>
      </c>
      <c r="R13" s="20">
        <v>0.1</v>
      </c>
      <c r="S13" s="67">
        <f t="shared" si="17"/>
        <v>0</v>
      </c>
      <c r="T13" s="20">
        <v>0</v>
      </c>
      <c r="U13" s="20">
        <v>0</v>
      </c>
      <c r="V13" s="67">
        <f t="shared" si="15"/>
        <v>36.2</v>
      </c>
      <c r="W13" s="20">
        <v>0</v>
      </c>
      <c r="X13" s="20">
        <v>36.2</v>
      </c>
      <c r="Y13" s="68">
        <v>734.1</v>
      </c>
      <c r="Z13" s="69">
        <f t="shared" si="2"/>
        <v>2827.2</v>
      </c>
      <c r="AA13" s="70">
        <f t="shared" si="3"/>
        <v>2093.1</v>
      </c>
      <c r="AB13" s="71">
        <f t="shared" si="4"/>
        <v>1874.3</v>
      </c>
      <c r="AC13" s="72">
        <f t="shared" si="5"/>
        <v>218.79999999999998</v>
      </c>
      <c r="AD13" s="73">
        <f t="shared" si="6"/>
        <v>593.2742411667869</v>
      </c>
      <c r="AE13" s="74">
        <f t="shared" si="7"/>
        <v>531.2569443499635</v>
      </c>
      <c r="AF13" s="75">
        <f t="shared" si="8"/>
        <v>62.01729681682335</v>
      </c>
      <c r="AG13" s="76">
        <f t="shared" si="9"/>
        <v>801.3496415014761</v>
      </c>
      <c r="AH13" s="77">
        <f t="shared" si="10"/>
        <v>208.07540033468933</v>
      </c>
      <c r="AI13" s="78">
        <f t="shared" si="11"/>
        <v>10.453394486646602</v>
      </c>
    </row>
    <row r="14" spans="1:35" s="65" customFormat="1" ht="17.25" customHeight="1">
      <c r="A14" s="13">
        <v>9</v>
      </c>
      <c r="B14" s="18" t="s">
        <v>56</v>
      </c>
      <c r="C14" s="64">
        <v>18702</v>
      </c>
      <c r="D14" s="66">
        <f t="shared" si="12"/>
        <v>375.2</v>
      </c>
      <c r="E14" s="51">
        <f t="shared" si="12"/>
        <v>299.3</v>
      </c>
      <c r="F14" s="51">
        <f t="shared" si="12"/>
        <v>75.89999999999999</v>
      </c>
      <c r="G14" s="67">
        <f>SUM(H14:I14)</f>
        <v>0</v>
      </c>
      <c r="H14" s="20">
        <v>0</v>
      </c>
      <c r="I14" s="20">
        <v>0</v>
      </c>
      <c r="J14" s="67">
        <f t="shared" si="13"/>
        <v>311.7</v>
      </c>
      <c r="K14" s="20">
        <v>249.9</v>
      </c>
      <c r="L14" s="20">
        <v>61.8</v>
      </c>
      <c r="M14" s="67">
        <f t="shared" si="14"/>
        <v>13.899999999999999</v>
      </c>
      <c r="N14" s="20">
        <v>7.3</v>
      </c>
      <c r="O14" s="20">
        <v>6.6</v>
      </c>
      <c r="P14" s="67">
        <f t="shared" si="16"/>
        <v>49.6</v>
      </c>
      <c r="Q14" s="20">
        <v>42.1</v>
      </c>
      <c r="R14" s="20">
        <v>7.5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80.9</v>
      </c>
      <c r="Z14" s="69">
        <f t="shared" si="2"/>
        <v>456.1</v>
      </c>
      <c r="AA14" s="70">
        <f t="shared" si="3"/>
        <v>375.2</v>
      </c>
      <c r="AB14" s="71">
        <f>G14+J14+M14+S14+V14</f>
        <v>325.59999999999997</v>
      </c>
      <c r="AC14" s="72">
        <f>P14</f>
        <v>49.6</v>
      </c>
      <c r="AD14" s="80">
        <f t="shared" si="6"/>
        <v>647.1621113491399</v>
      </c>
      <c r="AE14" s="74">
        <f t="shared" si="7"/>
        <v>561.6097640066096</v>
      </c>
      <c r="AF14" s="75">
        <f t="shared" si="8"/>
        <v>85.55234734253021</v>
      </c>
      <c r="AG14" s="76">
        <f t="shared" si="9"/>
        <v>786.7021294945167</v>
      </c>
      <c r="AH14" s="81">
        <f t="shared" si="10"/>
        <v>139.54001814537693</v>
      </c>
      <c r="AI14" s="78">
        <f>AC14*100/AA14</f>
        <v>13.219616204690832</v>
      </c>
    </row>
    <row r="15" spans="1:35" s="65" customFormat="1" ht="19.5" customHeight="1">
      <c r="A15" s="13">
        <v>10</v>
      </c>
      <c r="B15" s="18" t="s">
        <v>27</v>
      </c>
      <c r="C15" s="64">
        <v>32297</v>
      </c>
      <c r="D15" s="66">
        <f t="shared" si="12"/>
        <v>715.3</v>
      </c>
      <c r="E15" s="51">
        <f t="shared" si="12"/>
        <v>625.8</v>
      </c>
      <c r="F15" s="51">
        <f t="shared" si="12"/>
        <v>89.5</v>
      </c>
      <c r="G15" s="67">
        <f t="shared" si="1"/>
        <v>508.5</v>
      </c>
      <c r="H15" s="20">
        <v>508.5</v>
      </c>
      <c r="I15" s="20">
        <v>0</v>
      </c>
      <c r="J15" s="67">
        <f t="shared" si="13"/>
        <v>56.5</v>
      </c>
      <c r="K15" s="20">
        <v>0</v>
      </c>
      <c r="L15" s="20">
        <v>56.5</v>
      </c>
      <c r="M15" s="67">
        <f t="shared" si="14"/>
        <v>8.9</v>
      </c>
      <c r="N15" s="20">
        <v>0</v>
      </c>
      <c r="O15" s="20">
        <v>8.9</v>
      </c>
      <c r="P15" s="67">
        <f t="shared" si="16"/>
        <v>112.9</v>
      </c>
      <c r="Q15" s="90">
        <v>112.9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28.5</v>
      </c>
      <c r="W15" s="90">
        <v>4.4</v>
      </c>
      <c r="X15" s="20">
        <v>24.1</v>
      </c>
      <c r="Y15" s="68">
        <v>406.9</v>
      </c>
      <c r="Z15" s="69">
        <f t="shared" si="2"/>
        <v>1122.1999999999998</v>
      </c>
      <c r="AA15" s="70">
        <f t="shared" si="3"/>
        <v>715.3</v>
      </c>
      <c r="AB15" s="71">
        <f>G15+J15+M15+S15+V15</f>
        <v>602.4</v>
      </c>
      <c r="AC15" s="72">
        <f>P15</f>
        <v>112.9</v>
      </c>
      <c r="AD15" s="73">
        <f t="shared" si="6"/>
        <v>714.4376737278104</v>
      </c>
      <c r="AE15" s="74">
        <f t="shared" si="7"/>
        <v>601.6737797478443</v>
      </c>
      <c r="AF15" s="75">
        <f t="shared" si="8"/>
        <v>112.76389397996618</v>
      </c>
      <c r="AG15" s="76">
        <f t="shared" si="9"/>
        <v>1120.8471375050312</v>
      </c>
      <c r="AH15" s="77">
        <f t="shared" si="10"/>
        <v>406.4094637772209</v>
      </c>
      <c r="AI15" s="78">
        <f>AC15*100/AA15</f>
        <v>15.783587306025446</v>
      </c>
    </row>
    <row r="16" spans="1:35" s="8" customFormat="1" ht="19.5" customHeight="1">
      <c r="A16" s="19">
        <v>11</v>
      </c>
      <c r="B16" s="18" t="s">
        <v>57</v>
      </c>
      <c r="C16" s="64">
        <v>26199</v>
      </c>
      <c r="D16" s="66">
        <f>G16+J16+M16+P16+S16+V16</f>
        <v>525.7</v>
      </c>
      <c r="E16" s="51">
        <f t="shared" si="12"/>
        <v>504.90000000000003</v>
      </c>
      <c r="F16" s="51">
        <f t="shared" si="12"/>
        <v>20.799999999999997</v>
      </c>
      <c r="G16" s="67">
        <f t="shared" si="1"/>
        <v>0</v>
      </c>
      <c r="H16" s="20">
        <v>0</v>
      </c>
      <c r="I16" s="20">
        <v>0</v>
      </c>
      <c r="J16" s="67">
        <f t="shared" si="13"/>
        <v>424.5</v>
      </c>
      <c r="K16" s="20">
        <v>418.3</v>
      </c>
      <c r="L16" s="20">
        <v>6.2</v>
      </c>
      <c r="M16" s="67">
        <f t="shared" si="14"/>
        <v>21.1</v>
      </c>
      <c r="N16" s="20">
        <v>17.3</v>
      </c>
      <c r="O16" s="20">
        <v>3.8</v>
      </c>
      <c r="P16" s="67">
        <f t="shared" si="16"/>
        <v>51.800000000000004</v>
      </c>
      <c r="Q16" s="20">
        <v>51.1</v>
      </c>
      <c r="R16" s="20">
        <v>0.7</v>
      </c>
      <c r="S16" s="67">
        <f t="shared" si="17"/>
        <v>0</v>
      </c>
      <c r="T16" s="20">
        <v>0</v>
      </c>
      <c r="U16" s="20">
        <v>0</v>
      </c>
      <c r="V16" s="67">
        <f t="shared" si="15"/>
        <v>28.299999999999997</v>
      </c>
      <c r="W16" s="20">
        <v>18.2</v>
      </c>
      <c r="X16" s="20">
        <v>10.1</v>
      </c>
      <c r="Y16" s="68">
        <v>182.1</v>
      </c>
      <c r="Z16" s="69">
        <f t="shared" si="2"/>
        <v>707.8000000000001</v>
      </c>
      <c r="AA16" s="70">
        <f t="shared" si="3"/>
        <v>525.7</v>
      </c>
      <c r="AB16" s="71">
        <f t="shared" si="4"/>
        <v>473.90000000000003</v>
      </c>
      <c r="AC16" s="72">
        <f t="shared" si="5"/>
        <v>51.800000000000004</v>
      </c>
      <c r="AD16" s="73">
        <f t="shared" si="6"/>
        <v>647.2790761528696</v>
      </c>
      <c r="AE16" s="74">
        <f t="shared" si="7"/>
        <v>583.4992470778866</v>
      </c>
      <c r="AF16" s="75">
        <f t="shared" si="8"/>
        <v>63.77982907498316</v>
      </c>
      <c r="AG16" s="76">
        <f t="shared" si="9"/>
        <v>871.4934945805614</v>
      </c>
      <c r="AH16" s="77">
        <f t="shared" si="10"/>
        <v>224.21441842769178</v>
      </c>
      <c r="AI16" s="78">
        <f t="shared" si="11"/>
        <v>9.853528628495338</v>
      </c>
    </row>
    <row r="17" spans="1:35" s="8" customFormat="1" ht="19.5" customHeight="1">
      <c r="A17" s="19">
        <v>12</v>
      </c>
      <c r="B17" s="18" t="s">
        <v>49</v>
      </c>
      <c r="C17" s="64">
        <v>24851</v>
      </c>
      <c r="D17" s="66">
        <f t="shared" si="12"/>
        <v>600.5</v>
      </c>
      <c r="E17" s="51">
        <f t="shared" si="12"/>
        <v>491.09999999999997</v>
      </c>
      <c r="F17" s="51">
        <f t="shared" si="12"/>
        <v>109.39999999999998</v>
      </c>
      <c r="G17" s="67">
        <f t="shared" si="1"/>
        <v>0</v>
      </c>
      <c r="H17" s="20">
        <v>0</v>
      </c>
      <c r="I17" s="20">
        <v>0</v>
      </c>
      <c r="J17" s="67">
        <f t="shared" si="13"/>
        <v>491</v>
      </c>
      <c r="K17" s="20">
        <v>415.9</v>
      </c>
      <c r="L17" s="20">
        <v>75.1</v>
      </c>
      <c r="M17" s="67">
        <f t="shared" si="14"/>
        <v>20.7</v>
      </c>
      <c r="N17" s="20">
        <v>20.4</v>
      </c>
      <c r="O17" s="20">
        <v>0.3</v>
      </c>
      <c r="P17" s="67">
        <f t="shared" si="16"/>
        <v>61.4</v>
      </c>
      <c r="Q17" s="20">
        <v>54.8</v>
      </c>
      <c r="R17" s="20">
        <v>6.6</v>
      </c>
      <c r="S17" s="67">
        <f t="shared" si="17"/>
        <v>0</v>
      </c>
      <c r="T17" s="20">
        <v>0</v>
      </c>
      <c r="U17" s="20">
        <v>0</v>
      </c>
      <c r="V17" s="67">
        <f t="shared" si="15"/>
        <v>27.4</v>
      </c>
      <c r="W17" s="20">
        <v>0</v>
      </c>
      <c r="X17" s="20">
        <v>27.4</v>
      </c>
      <c r="Y17" s="68">
        <v>280.9</v>
      </c>
      <c r="Z17" s="69">
        <f t="shared" si="2"/>
        <v>881.4</v>
      </c>
      <c r="AA17" s="70">
        <f t="shared" si="3"/>
        <v>600.5</v>
      </c>
      <c r="AB17" s="71">
        <f t="shared" si="4"/>
        <v>539.1</v>
      </c>
      <c r="AC17" s="72">
        <f t="shared" si="5"/>
        <v>61.4</v>
      </c>
      <c r="AD17" s="73">
        <f t="shared" si="6"/>
        <v>779.4844369214713</v>
      </c>
      <c r="AE17" s="74">
        <f t="shared" si="7"/>
        <v>699.7836135626399</v>
      </c>
      <c r="AF17" s="75">
        <f t="shared" si="8"/>
        <v>79.70082335883154</v>
      </c>
      <c r="AG17" s="76">
        <f t="shared" si="9"/>
        <v>1144.1092134930636</v>
      </c>
      <c r="AH17" s="77">
        <f t="shared" si="10"/>
        <v>364.62477657159246</v>
      </c>
      <c r="AI17" s="78">
        <f t="shared" si="11"/>
        <v>10.2248126561199</v>
      </c>
    </row>
    <row r="18" spans="1:35" s="8" customFormat="1" ht="19.5" customHeight="1">
      <c r="A18" s="19">
        <v>13</v>
      </c>
      <c r="B18" s="18" t="s">
        <v>58</v>
      </c>
      <c r="C18" s="64">
        <v>114811</v>
      </c>
      <c r="D18" s="66">
        <f t="shared" si="12"/>
        <v>2062.5</v>
      </c>
      <c r="E18" s="51">
        <f t="shared" si="12"/>
        <v>1895.1</v>
      </c>
      <c r="F18" s="51">
        <f t="shared" si="12"/>
        <v>167.39999999999998</v>
      </c>
      <c r="G18" s="67">
        <f t="shared" si="1"/>
        <v>0</v>
      </c>
      <c r="H18" s="20">
        <v>0</v>
      </c>
      <c r="I18" s="20">
        <v>0</v>
      </c>
      <c r="J18" s="67">
        <f t="shared" si="13"/>
        <v>1730.1</v>
      </c>
      <c r="K18" s="20">
        <v>1611</v>
      </c>
      <c r="L18" s="20">
        <v>119.1</v>
      </c>
      <c r="M18" s="67">
        <f t="shared" si="14"/>
        <v>132.89999999999998</v>
      </c>
      <c r="N18" s="20">
        <v>84.6</v>
      </c>
      <c r="O18" s="20">
        <v>48.3</v>
      </c>
      <c r="P18" s="67">
        <f t="shared" si="16"/>
        <v>199.5</v>
      </c>
      <c r="Q18" s="20">
        <v>199.5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1097</v>
      </c>
      <c r="Z18" s="69">
        <f t="shared" si="2"/>
        <v>3159.5</v>
      </c>
      <c r="AA18" s="70">
        <f t="shared" si="3"/>
        <v>2062.5</v>
      </c>
      <c r="AB18" s="71">
        <f t="shared" si="4"/>
        <v>1863</v>
      </c>
      <c r="AC18" s="72">
        <f t="shared" si="5"/>
        <v>199.5</v>
      </c>
      <c r="AD18" s="73">
        <f t="shared" si="6"/>
        <v>579.4937598707105</v>
      </c>
      <c r="AE18" s="74">
        <f t="shared" si="7"/>
        <v>523.4409089159435</v>
      </c>
      <c r="AF18" s="75">
        <f t="shared" si="8"/>
        <v>56.052850954766896</v>
      </c>
      <c r="AG18" s="61">
        <f t="shared" si="9"/>
        <v>887.7141984540651</v>
      </c>
      <c r="AH18" s="77">
        <f t="shared" si="10"/>
        <v>308.2204385833548</v>
      </c>
      <c r="AI18" s="78">
        <f t="shared" si="11"/>
        <v>9.672727272727272</v>
      </c>
    </row>
    <row r="19" spans="1:35" s="8" customFormat="1" ht="19.5" customHeight="1">
      <c r="A19" s="19">
        <v>14</v>
      </c>
      <c r="B19" s="18" t="s">
        <v>44</v>
      </c>
      <c r="C19" s="64">
        <v>55561</v>
      </c>
      <c r="D19" s="66">
        <f t="shared" si="12"/>
        <v>1197</v>
      </c>
      <c r="E19" s="51">
        <f t="shared" si="12"/>
        <v>1093.7</v>
      </c>
      <c r="F19" s="51">
        <f t="shared" si="12"/>
        <v>103.3</v>
      </c>
      <c r="G19" s="67">
        <f t="shared" si="1"/>
        <v>0</v>
      </c>
      <c r="H19" s="20">
        <v>0</v>
      </c>
      <c r="I19" s="20">
        <v>0</v>
      </c>
      <c r="J19" s="67">
        <f t="shared" si="13"/>
        <v>920.8</v>
      </c>
      <c r="K19" s="20">
        <v>892.9</v>
      </c>
      <c r="L19" s="20">
        <v>27.9</v>
      </c>
      <c r="M19" s="67">
        <f t="shared" si="14"/>
        <v>0</v>
      </c>
      <c r="N19" s="20">
        <v>0</v>
      </c>
      <c r="O19" s="20">
        <v>0</v>
      </c>
      <c r="P19" s="67">
        <f t="shared" si="16"/>
        <v>171.9</v>
      </c>
      <c r="Q19" s="20">
        <v>158.3</v>
      </c>
      <c r="R19" s="20">
        <v>13.6</v>
      </c>
      <c r="S19" s="67">
        <f t="shared" si="17"/>
        <v>0</v>
      </c>
      <c r="T19" s="20">
        <v>0</v>
      </c>
      <c r="U19" s="20">
        <v>0</v>
      </c>
      <c r="V19" s="67">
        <f t="shared" si="15"/>
        <v>104.3</v>
      </c>
      <c r="W19" s="20">
        <v>42.5</v>
      </c>
      <c r="X19" s="20">
        <v>61.8</v>
      </c>
      <c r="Y19" s="68">
        <v>355.1</v>
      </c>
      <c r="Z19" s="69">
        <f t="shared" si="2"/>
        <v>1552.1</v>
      </c>
      <c r="AA19" s="70">
        <f t="shared" si="3"/>
        <v>1197</v>
      </c>
      <c r="AB19" s="71">
        <f t="shared" si="4"/>
        <v>1025.1</v>
      </c>
      <c r="AC19" s="72">
        <f t="shared" si="5"/>
        <v>171.9</v>
      </c>
      <c r="AD19" s="73">
        <f t="shared" si="6"/>
        <v>694.9641515776615</v>
      </c>
      <c r="AE19" s="74">
        <f t="shared" si="7"/>
        <v>595.1610290578619</v>
      </c>
      <c r="AF19" s="75">
        <f t="shared" si="8"/>
        <v>99.8031225197995</v>
      </c>
      <c r="AG19" s="61">
        <f t="shared" si="9"/>
        <v>901.1310439963979</v>
      </c>
      <c r="AH19" s="77">
        <f t="shared" si="10"/>
        <v>206.16689241873655</v>
      </c>
      <c r="AI19" s="78">
        <f t="shared" si="11"/>
        <v>14.360902255639099</v>
      </c>
    </row>
    <row r="20" spans="1:35" s="8" customFormat="1" ht="19.5" customHeight="1">
      <c r="A20" s="19">
        <v>15</v>
      </c>
      <c r="B20" s="18" t="s">
        <v>45</v>
      </c>
      <c r="C20" s="64">
        <v>16158</v>
      </c>
      <c r="D20" s="66">
        <f t="shared" si="12"/>
        <v>395.09999999999997</v>
      </c>
      <c r="E20" s="51">
        <f t="shared" si="12"/>
        <v>358.6</v>
      </c>
      <c r="F20" s="51">
        <f t="shared" si="12"/>
        <v>36.5</v>
      </c>
      <c r="G20" s="67">
        <f>SUM(H20:I20)</f>
        <v>0</v>
      </c>
      <c r="H20" s="20">
        <v>0</v>
      </c>
      <c r="I20" s="20">
        <v>0</v>
      </c>
      <c r="J20" s="67">
        <f t="shared" si="13"/>
        <v>313</v>
      </c>
      <c r="K20" s="20">
        <v>303.6</v>
      </c>
      <c r="L20" s="20">
        <v>9.4</v>
      </c>
      <c r="M20" s="67">
        <f t="shared" si="14"/>
        <v>0</v>
      </c>
      <c r="N20" s="20">
        <v>0</v>
      </c>
      <c r="O20" s="20">
        <v>0</v>
      </c>
      <c r="P20" s="67">
        <f>SUM(Q20:R20)</f>
        <v>43.4</v>
      </c>
      <c r="Q20" s="20">
        <v>43.4</v>
      </c>
      <c r="R20" s="20">
        <v>0</v>
      </c>
      <c r="S20" s="67">
        <f t="shared" si="17"/>
        <v>0</v>
      </c>
      <c r="T20" s="20">
        <v>0</v>
      </c>
      <c r="U20" s="20">
        <v>0</v>
      </c>
      <c r="V20" s="67">
        <f t="shared" si="15"/>
        <v>38.7</v>
      </c>
      <c r="W20" s="20">
        <v>11.6</v>
      </c>
      <c r="X20" s="20">
        <v>27.1</v>
      </c>
      <c r="Y20" s="68">
        <v>156.4</v>
      </c>
      <c r="Z20" s="69">
        <f>D20+Y20</f>
        <v>551.5</v>
      </c>
      <c r="AA20" s="70">
        <f>SUM(AB20:AC20)</f>
        <v>395.09999999999997</v>
      </c>
      <c r="AB20" s="71">
        <f>G20+J20+M20+S20+V20</f>
        <v>351.7</v>
      </c>
      <c r="AC20" s="72">
        <f>P20</f>
        <v>43.4</v>
      </c>
      <c r="AD20" s="73">
        <f t="shared" si="6"/>
        <v>788.7833451121785</v>
      </c>
      <c r="AE20" s="74">
        <f t="shared" si="7"/>
        <v>702.1389584306586</v>
      </c>
      <c r="AF20" s="75">
        <f t="shared" si="8"/>
        <v>86.64438668151999</v>
      </c>
      <c r="AG20" s="76">
        <f t="shared" si="9"/>
        <v>1101.022563475997</v>
      </c>
      <c r="AH20" s="77">
        <f t="shared" si="10"/>
        <v>312.23921836381857</v>
      </c>
      <c r="AI20" s="78">
        <f>AC20*100/AA20</f>
        <v>10.984560870665655</v>
      </c>
    </row>
    <row r="21" spans="1:35" s="8" customFormat="1" ht="19.5" customHeight="1">
      <c r="A21" s="82">
        <v>16</v>
      </c>
      <c r="B21" s="83" t="s">
        <v>46</v>
      </c>
      <c r="C21" s="84">
        <v>5894</v>
      </c>
      <c r="D21" s="85">
        <f t="shared" si="12"/>
        <v>98.2</v>
      </c>
      <c r="E21" s="86">
        <f t="shared" si="12"/>
        <v>96.5</v>
      </c>
      <c r="F21" s="86">
        <f t="shared" si="12"/>
        <v>1.7</v>
      </c>
      <c r="G21" s="87">
        <f>SUM(H21:I21)</f>
        <v>0</v>
      </c>
      <c r="H21" s="88">
        <v>0</v>
      </c>
      <c r="I21" s="88">
        <v>0</v>
      </c>
      <c r="J21" s="87">
        <f t="shared" si="13"/>
        <v>59.7</v>
      </c>
      <c r="K21" s="88">
        <v>59.5</v>
      </c>
      <c r="L21" s="88">
        <v>0.2</v>
      </c>
      <c r="M21" s="87">
        <f t="shared" si="14"/>
        <v>5.5</v>
      </c>
      <c r="N21" s="88">
        <v>4</v>
      </c>
      <c r="O21" s="88">
        <v>1.5</v>
      </c>
      <c r="P21" s="87">
        <f>SUM(Q21:R21)</f>
        <v>33</v>
      </c>
      <c r="Q21" s="88">
        <v>33</v>
      </c>
      <c r="R21" s="88">
        <v>0</v>
      </c>
      <c r="S21" s="87">
        <f t="shared" si="17"/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35.9</v>
      </c>
      <c r="Z21" s="89">
        <f t="shared" si="2"/>
        <v>134.1</v>
      </c>
      <c r="AA21" s="70">
        <f t="shared" si="3"/>
        <v>98.2</v>
      </c>
      <c r="AB21" s="71">
        <f t="shared" si="4"/>
        <v>65.2</v>
      </c>
      <c r="AC21" s="72">
        <f t="shared" si="5"/>
        <v>33</v>
      </c>
      <c r="AD21" s="73">
        <f t="shared" si="6"/>
        <v>537.4519741234935</v>
      </c>
      <c r="AE21" s="74">
        <f t="shared" si="7"/>
        <v>356.84184025307314</v>
      </c>
      <c r="AF21" s="75">
        <f t="shared" si="8"/>
        <v>180.61013387042044</v>
      </c>
      <c r="AG21" s="76">
        <f t="shared" si="9"/>
        <v>733.9339076370721</v>
      </c>
      <c r="AH21" s="77">
        <f t="shared" si="10"/>
        <v>196.4819335135786</v>
      </c>
      <c r="AI21" s="78">
        <f t="shared" si="11"/>
        <v>33.60488798370672</v>
      </c>
    </row>
    <row r="22" spans="1:35" s="8" customFormat="1" ht="19.5" customHeight="1">
      <c r="A22" s="82">
        <v>17</v>
      </c>
      <c r="B22" s="83" t="s">
        <v>47</v>
      </c>
      <c r="C22" s="84">
        <v>12880</v>
      </c>
      <c r="D22" s="85">
        <f t="shared" si="12"/>
        <v>262.7</v>
      </c>
      <c r="E22" s="86">
        <f t="shared" si="12"/>
        <v>236.4</v>
      </c>
      <c r="F22" s="86">
        <f t="shared" si="12"/>
        <v>26.3</v>
      </c>
      <c r="G22" s="87">
        <f t="shared" si="1"/>
        <v>0</v>
      </c>
      <c r="H22" s="88">
        <v>0</v>
      </c>
      <c r="I22" s="88">
        <v>0</v>
      </c>
      <c r="J22" s="87">
        <f t="shared" si="13"/>
        <v>214.2</v>
      </c>
      <c r="K22" s="88">
        <v>194.5</v>
      </c>
      <c r="L22" s="88">
        <v>19.7</v>
      </c>
      <c r="M22" s="87">
        <f t="shared" si="14"/>
        <v>9.1</v>
      </c>
      <c r="N22" s="88">
        <v>5.2</v>
      </c>
      <c r="O22" s="88">
        <v>3.9</v>
      </c>
      <c r="P22" s="87">
        <f t="shared" si="16"/>
        <v>31.3</v>
      </c>
      <c r="Q22" s="90">
        <v>29.8</v>
      </c>
      <c r="R22" s="88">
        <v>1.5</v>
      </c>
      <c r="S22" s="87">
        <f t="shared" si="17"/>
        <v>1</v>
      </c>
      <c r="T22" s="88">
        <v>0.9</v>
      </c>
      <c r="U22" s="88">
        <v>0.1</v>
      </c>
      <c r="V22" s="87">
        <f t="shared" si="15"/>
        <v>7.1</v>
      </c>
      <c r="W22" s="88">
        <v>6</v>
      </c>
      <c r="X22" s="88">
        <v>1.1</v>
      </c>
      <c r="Y22" s="68">
        <v>62.5</v>
      </c>
      <c r="Z22" s="89">
        <f t="shared" si="2"/>
        <v>325.2</v>
      </c>
      <c r="AA22" s="70">
        <f t="shared" si="3"/>
        <v>262.7</v>
      </c>
      <c r="AB22" s="71">
        <f t="shared" si="4"/>
        <v>231.39999999999998</v>
      </c>
      <c r="AC22" s="72">
        <f t="shared" si="5"/>
        <v>31.3</v>
      </c>
      <c r="AD22" s="73">
        <f t="shared" si="6"/>
        <v>657.9342817070727</v>
      </c>
      <c r="AE22" s="74">
        <f t="shared" si="7"/>
        <v>579.5431777198958</v>
      </c>
      <c r="AF22" s="75">
        <f t="shared" si="8"/>
        <v>78.39110398717693</v>
      </c>
      <c r="AG22" s="76">
        <f t="shared" si="9"/>
        <v>814.4660388699659</v>
      </c>
      <c r="AH22" s="77">
        <f t="shared" si="10"/>
        <v>156.53175716289317</v>
      </c>
      <c r="AI22" s="78">
        <f>AC22*100/AA22</f>
        <v>11.914731633041493</v>
      </c>
    </row>
    <row r="23" spans="1:35" s="8" customFormat="1" ht="19.5" customHeight="1">
      <c r="A23" s="82">
        <v>18</v>
      </c>
      <c r="B23" s="83" t="s">
        <v>50</v>
      </c>
      <c r="C23" s="84">
        <v>33165</v>
      </c>
      <c r="D23" s="85">
        <f t="shared" si="12"/>
        <v>602.3</v>
      </c>
      <c r="E23" s="86">
        <f t="shared" si="12"/>
        <v>532.5</v>
      </c>
      <c r="F23" s="86">
        <f t="shared" si="12"/>
        <v>69.8</v>
      </c>
      <c r="G23" s="87">
        <v>0</v>
      </c>
      <c r="H23" s="88">
        <v>0</v>
      </c>
      <c r="I23" s="91">
        <v>0</v>
      </c>
      <c r="J23" s="87">
        <f t="shared" si="13"/>
        <v>419</v>
      </c>
      <c r="K23" s="88">
        <v>371.4</v>
      </c>
      <c r="L23" s="91">
        <v>47.6</v>
      </c>
      <c r="M23" s="87">
        <f t="shared" si="14"/>
        <v>0</v>
      </c>
      <c r="N23" s="88">
        <v>0</v>
      </c>
      <c r="O23" s="91">
        <v>0</v>
      </c>
      <c r="P23" s="87">
        <f t="shared" si="16"/>
        <v>121.39999999999999</v>
      </c>
      <c r="Q23" s="88">
        <v>119.1</v>
      </c>
      <c r="R23" s="92">
        <v>2.3</v>
      </c>
      <c r="S23" s="87">
        <f t="shared" si="17"/>
        <v>0</v>
      </c>
      <c r="T23" s="88">
        <v>0</v>
      </c>
      <c r="U23" s="91">
        <v>0</v>
      </c>
      <c r="V23" s="87">
        <f t="shared" si="15"/>
        <v>61.9</v>
      </c>
      <c r="W23" s="88">
        <v>42</v>
      </c>
      <c r="X23" s="91">
        <v>19.9</v>
      </c>
      <c r="Y23" s="68">
        <v>294.1</v>
      </c>
      <c r="Z23" s="89">
        <f t="shared" si="2"/>
        <v>896.4</v>
      </c>
      <c r="AA23" s="70">
        <f t="shared" si="3"/>
        <v>602.3</v>
      </c>
      <c r="AB23" s="71">
        <f t="shared" si="4"/>
        <v>480.9</v>
      </c>
      <c r="AC23" s="72">
        <f t="shared" si="5"/>
        <v>121.39999999999999</v>
      </c>
      <c r="AD23" s="73">
        <f t="shared" si="6"/>
        <v>585.829406243465</v>
      </c>
      <c r="AE23" s="74">
        <f t="shared" si="7"/>
        <v>467.74923038765115</v>
      </c>
      <c r="AF23" s="75">
        <f t="shared" si="8"/>
        <v>118.08017585581379</v>
      </c>
      <c r="AG23" s="76">
        <f t="shared" si="9"/>
        <v>871.8868998117914</v>
      </c>
      <c r="AH23" s="77">
        <f t="shared" si="10"/>
        <v>286.0574935683265</v>
      </c>
      <c r="AI23" s="78">
        <f t="shared" si="11"/>
        <v>20.156068404449613</v>
      </c>
    </row>
    <row r="24" spans="1:35" s="8" customFormat="1" ht="19.5" customHeight="1">
      <c r="A24" s="82">
        <v>19</v>
      </c>
      <c r="B24" s="83" t="s">
        <v>59</v>
      </c>
      <c r="C24" s="84">
        <v>27153</v>
      </c>
      <c r="D24" s="85">
        <f t="shared" si="12"/>
        <v>524.1</v>
      </c>
      <c r="E24" s="86">
        <f t="shared" si="12"/>
        <v>474.6</v>
      </c>
      <c r="F24" s="86">
        <f t="shared" si="12"/>
        <v>49.5</v>
      </c>
      <c r="G24" s="87">
        <v>0</v>
      </c>
      <c r="H24" s="88">
        <v>0</v>
      </c>
      <c r="I24" s="88">
        <v>0</v>
      </c>
      <c r="J24" s="87">
        <f t="shared" si="13"/>
        <v>370.20000000000005</v>
      </c>
      <c r="K24" s="88">
        <v>335.1</v>
      </c>
      <c r="L24" s="88">
        <v>35.1</v>
      </c>
      <c r="M24" s="87">
        <v>0</v>
      </c>
      <c r="N24" s="88">
        <v>0</v>
      </c>
      <c r="O24" s="88">
        <v>0</v>
      </c>
      <c r="P24" s="87">
        <f t="shared" si="16"/>
        <v>107</v>
      </c>
      <c r="Q24" s="88">
        <v>106.2</v>
      </c>
      <c r="R24" s="88">
        <v>0.8</v>
      </c>
      <c r="S24" s="87">
        <f t="shared" si="17"/>
        <v>0</v>
      </c>
      <c r="T24" s="88">
        <v>0</v>
      </c>
      <c r="U24" s="88">
        <v>0</v>
      </c>
      <c r="V24" s="87">
        <f t="shared" si="15"/>
        <v>46.9</v>
      </c>
      <c r="W24" s="88">
        <v>33.3</v>
      </c>
      <c r="X24" s="88">
        <v>13.6</v>
      </c>
      <c r="Y24" s="68">
        <v>431.8</v>
      </c>
      <c r="Z24" s="89">
        <f t="shared" si="2"/>
        <v>955.9000000000001</v>
      </c>
      <c r="AA24" s="70">
        <f t="shared" si="3"/>
        <v>524.1</v>
      </c>
      <c r="AB24" s="71">
        <f t="shared" si="4"/>
        <v>417.1</v>
      </c>
      <c r="AC24" s="72">
        <f t="shared" si="5"/>
        <v>107</v>
      </c>
      <c r="AD24" s="73">
        <f t="shared" si="6"/>
        <v>622.6366004825701</v>
      </c>
      <c r="AE24" s="74">
        <f t="shared" si="7"/>
        <v>495.5194162588819</v>
      </c>
      <c r="AF24" s="75">
        <f t="shared" si="8"/>
        <v>127.11718422368823</v>
      </c>
      <c r="AG24" s="76">
        <f t="shared" si="9"/>
        <v>1135.6197794338652</v>
      </c>
      <c r="AH24" s="77">
        <f t="shared" si="10"/>
        <v>512.9831789512951</v>
      </c>
      <c r="AI24" s="78">
        <f t="shared" si="11"/>
        <v>20.415951154359853</v>
      </c>
    </row>
    <row r="25" spans="1:35" s="8" customFormat="1" ht="19.5" customHeight="1">
      <c r="A25" s="82">
        <v>20</v>
      </c>
      <c r="B25" s="83" t="s">
        <v>33</v>
      </c>
      <c r="C25" s="84">
        <v>5374</v>
      </c>
      <c r="D25" s="85">
        <f t="shared" si="12"/>
        <v>93</v>
      </c>
      <c r="E25" s="86">
        <f t="shared" si="12"/>
        <v>92.1</v>
      </c>
      <c r="F25" s="86">
        <f t="shared" si="12"/>
        <v>0.9</v>
      </c>
      <c r="G25" s="87">
        <f t="shared" si="1"/>
        <v>0</v>
      </c>
      <c r="H25" s="88">
        <v>0</v>
      </c>
      <c r="I25" s="88">
        <v>0</v>
      </c>
      <c r="J25" s="87">
        <f t="shared" si="13"/>
        <v>69.2</v>
      </c>
      <c r="K25" s="88">
        <v>68.8</v>
      </c>
      <c r="L25" s="88">
        <v>0.4</v>
      </c>
      <c r="M25" s="87">
        <f t="shared" si="14"/>
        <v>5</v>
      </c>
      <c r="N25" s="88">
        <v>4.5</v>
      </c>
      <c r="O25" s="88">
        <v>0.5</v>
      </c>
      <c r="P25" s="87">
        <f t="shared" si="16"/>
        <v>16.5</v>
      </c>
      <c r="Q25" s="88">
        <v>16.5</v>
      </c>
      <c r="R25" s="88">
        <v>0</v>
      </c>
      <c r="S25" s="87">
        <f t="shared" si="17"/>
        <v>0</v>
      </c>
      <c r="T25" s="88">
        <v>0</v>
      </c>
      <c r="U25" s="88">
        <v>0</v>
      </c>
      <c r="V25" s="87">
        <f t="shared" si="15"/>
        <v>2.3</v>
      </c>
      <c r="W25" s="88">
        <v>2.3</v>
      </c>
      <c r="X25" s="88">
        <v>0</v>
      </c>
      <c r="Y25" s="68">
        <v>47.9</v>
      </c>
      <c r="Z25" s="89">
        <f t="shared" si="2"/>
        <v>140.9</v>
      </c>
      <c r="AA25" s="70">
        <f t="shared" si="3"/>
        <v>93</v>
      </c>
      <c r="AB25" s="71">
        <f t="shared" si="4"/>
        <v>76.5</v>
      </c>
      <c r="AC25" s="72">
        <f t="shared" si="5"/>
        <v>16.5</v>
      </c>
      <c r="AD25" s="73">
        <f t="shared" si="6"/>
        <v>558.2433941198364</v>
      </c>
      <c r="AE25" s="74">
        <f t="shared" si="7"/>
        <v>459.20021129212336</v>
      </c>
      <c r="AF25" s="75">
        <f t="shared" si="8"/>
        <v>99.04318282771288</v>
      </c>
      <c r="AG25" s="76">
        <f t="shared" si="9"/>
        <v>845.7687551772573</v>
      </c>
      <c r="AH25" s="77">
        <f t="shared" si="10"/>
        <v>287.525361057421</v>
      </c>
      <c r="AI25" s="78">
        <f t="shared" si="11"/>
        <v>17.741935483870968</v>
      </c>
    </row>
    <row r="26" spans="1:35" s="8" customFormat="1" ht="19.5" customHeight="1">
      <c r="A26" s="82">
        <v>21</v>
      </c>
      <c r="B26" s="83" t="s">
        <v>34</v>
      </c>
      <c r="C26" s="64">
        <v>15569</v>
      </c>
      <c r="D26" s="66">
        <f>G26+J26+M26+P26+S26+V26</f>
        <v>219.4</v>
      </c>
      <c r="E26" s="51">
        <f>H26+K26+N26+Q26+T26+W26</f>
        <v>195.6</v>
      </c>
      <c r="F26" s="51">
        <f>I26+L26+O26+R26+U26+X26</f>
        <v>23.8</v>
      </c>
      <c r="G26" s="67">
        <f>SUM(H26:I26)</f>
        <v>0</v>
      </c>
      <c r="H26" s="20">
        <v>0</v>
      </c>
      <c r="I26" s="20">
        <v>0</v>
      </c>
      <c r="J26" s="67">
        <f>SUM(K26:L26)</f>
        <v>181</v>
      </c>
      <c r="K26" s="20">
        <v>162.2</v>
      </c>
      <c r="L26" s="20">
        <v>18.8</v>
      </c>
      <c r="M26" s="67">
        <f>SUM(N26:O26)</f>
        <v>8.9</v>
      </c>
      <c r="N26" s="20">
        <v>3.9</v>
      </c>
      <c r="O26" s="20">
        <v>5</v>
      </c>
      <c r="P26" s="67">
        <f>SUM(Q26:R26)</f>
        <v>29.5</v>
      </c>
      <c r="Q26" s="20">
        <v>29.5</v>
      </c>
      <c r="R26" s="20">
        <v>0</v>
      </c>
      <c r="S26" s="67">
        <f t="shared" si="17"/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118.7</v>
      </c>
      <c r="Z26" s="89">
        <f t="shared" si="2"/>
        <v>338.1</v>
      </c>
      <c r="AA26" s="70">
        <f t="shared" si="3"/>
        <v>219.4</v>
      </c>
      <c r="AB26" s="71">
        <f t="shared" si="4"/>
        <v>189.9</v>
      </c>
      <c r="AC26" s="72">
        <f t="shared" si="5"/>
        <v>29.5</v>
      </c>
      <c r="AD26" s="73">
        <f t="shared" si="6"/>
        <v>454.5840680094232</v>
      </c>
      <c r="AE26" s="74">
        <f t="shared" si="7"/>
        <v>393.46177992246794</v>
      </c>
      <c r="AF26" s="75">
        <f t="shared" si="8"/>
        <v>61.122288086955265</v>
      </c>
      <c r="AG26" s="76">
        <f t="shared" si="9"/>
        <v>700.5235797355789</v>
      </c>
      <c r="AH26" s="77">
        <f t="shared" si="10"/>
        <v>245.93951172615556</v>
      </c>
      <c r="AI26" s="78">
        <f t="shared" si="11"/>
        <v>13.445761166818595</v>
      </c>
    </row>
    <row r="27" spans="1:35" s="8" customFormat="1" ht="19.5" customHeight="1">
      <c r="A27" s="93">
        <v>22</v>
      </c>
      <c r="B27" s="83" t="s">
        <v>35</v>
      </c>
      <c r="C27" s="84">
        <v>7361</v>
      </c>
      <c r="D27" s="85">
        <f t="shared" si="12"/>
        <v>131</v>
      </c>
      <c r="E27" s="86">
        <f t="shared" si="12"/>
        <v>120.10000000000001</v>
      </c>
      <c r="F27" s="86">
        <f t="shared" si="12"/>
        <v>10.9</v>
      </c>
      <c r="G27" s="87">
        <f t="shared" si="1"/>
        <v>0</v>
      </c>
      <c r="H27" s="88">
        <v>0</v>
      </c>
      <c r="I27" s="88">
        <v>0</v>
      </c>
      <c r="J27" s="87">
        <f t="shared" si="13"/>
        <v>104.3</v>
      </c>
      <c r="K27" s="88">
        <v>97.8</v>
      </c>
      <c r="L27" s="88">
        <v>6.5</v>
      </c>
      <c r="M27" s="87">
        <f t="shared" si="14"/>
        <v>9.700000000000001</v>
      </c>
      <c r="N27" s="88">
        <v>7.9</v>
      </c>
      <c r="O27" s="88">
        <v>1.8</v>
      </c>
      <c r="P27" s="87">
        <f t="shared" si="16"/>
        <v>14.4</v>
      </c>
      <c r="Q27" s="88">
        <v>14.4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2.6</v>
      </c>
      <c r="W27" s="88">
        <v>0</v>
      </c>
      <c r="X27" s="88">
        <v>2.6</v>
      </c>
      <c r="Y27" s="68">
        <v>42.5</v>
      </c>
      <c r="Z27" s="89">
        <f t="shared" si="2"/>
        <v>173.5</v>
      </c>
      <c r="AA27" s="70">
        <f t="shared" si="3"/>
        <v>131</v>
      </c>
      <c r="AB27" s="71">
        <f t="shared" si="4"/>
        <v>116.6</v>
      </c>
      <c r="AC27" s="72">
        <f t="shared" si="5"/>
        <v>14.4</v>
      </c>
      <c r="AD27" s="73">
        <f t="shared" si="6"/>
        <v>574.0804852075673</v>
      </c>
      <c r="AE27" s="74">
        <f t="shared" si="7"/>
        <v>510.975454772537</v>
      </c>
      <c r="AF27" s="75">
        <f t="shared" si="8"/>
        <v>63.10503043503031</v>
      </c>
      <c r="AG27" s="76">
        <f t="shared" si="9"/>
        <v>760.327970866511</v>
      </c>
      <c r="AH27" s="77">
        <f t="shared" si="10"/>
        <v>186.2474856589436</v>
      </c>
      <c r="AI27" s="78">
        <f t="shared" si="11"/>
        <v>10.992366412213741</v>
      </c>
    </row>
    <row r="28" spans="1:35" s="65" customFormat="1" ht="19.5" customHeight="1">
      <c r="A28" s="82">
        <v>23</v>
      </c>
      <c r="B28" s="83" t="s">
        <v>36</v>
      </c>
      <c r="C28" s="84">
        <v>5252</v>
      </c>
      <c r="D28" s="85">
        <f t="shared" si="12"/>
        <v>99.10000000000001</v>
      </c>
      <c r="E28" s="86">
        <f t="shared" si="12"/>
        <v>93.30000000000001</v>
      </c>
      <c r="F28" s="86">
        <f t="shared" si="12"/>
        <v>5.8</v>
      </c>
      <c r="G28" s="87">
        <f t="shared" si="1"/>
        <v>0</v>
      </c>
      <c r="H28" s="88">
        <v>0</v>
      </c>
      <c r="I28" s="88">
        <v>0</v>
      </c>
      <c r="J28" s="87">
        <f t="shared" si="13"/>
        <v>79.9</v>
      </c>
      <c r="K28" s="88">
        <v>75.9</v>
      </c>
      <c r="L28" s="88">
        <v>4</v>
      </c>
      <c r="M28" s="87">
        <f t="shared" si="14"/>
        <v>12</v>
      </c>
      <c r="N28" s="88">
        <v>10.5</v>
      </c>
      <c r="O28" s="88">
        <v>1.5</v>
      </c>
      <c r="P28" s="87">
        <f t="shared" si="16"/>
        <v>7.2</v>
      </c>
      <c r="Q28" s="88">
        <v>6.9</v>
      </c>
      <c r="R28" s="20">
        <v>0.3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99.10000000000001</v>
      </c>
      <c r="AA28" s="70">
        <f t="shared" si="3"/>
        <v>99.10000000000001</v>
      </c>
      <c r="AB28" s="71">
        <f t="shared" si="4"/>
        <v>91.9</v>
      </c>
      <c r="AC28" s="72">
        <f t="shared" si="5"/>
        <v>7.2</v>
      </c>
      <c r="AD28" s="73">
        <f t="shared" si="6"/>
        <v>608.6774930594797</v>
      </c>
      <c r="AE28" s="74">
        <f t="shared" si="7"/>
        <v>564.4547084981451</v>
      </c>
      <c r="AF28" s="75">
        <f t="shared" si="8"/>
        <v>44.22278456133454</v>
      </c>
      <c r="AG28" s="76">
        <f t="shared" si="9"/>
        <v>608.6774930594797</v>
      </c>
      <c r="AH28" s="77">
        <f t="shared" si="10"/>
        <v>0</v>
      </c>
      <c r="AI28" s="78">
        <f t="shared" si="11"/>
        <v>7.265388496468213</v>
      </c>
    </row>
    <row r="29" spans="1:35" s="65" customFormat="1" ht="19.5" customHeight="1">
      <c r="A29" s="82">
        <v>24</v>
      </c>
      <c r="B29" s="83" t="s">
        <v>37</v>
      </c>
      <c r="C29" s="84">
        <v>11445</v>
      </c>
      <c r="D29" s="85">
        <f>G29+J29+M29+P29+S29+V29</f>
        <v>244.4</v>
      </c>
      <c r="E29" s="86">
        <f t="shared" si="12"/>
        <v>222.1</v>
      </c>
      <c r="F29" s="86">
        <f t="shared" si="12"/>
        <v>22.3</v>
      </c>
      <c r="G29" s="87">
        <f>SUM(H29:I29)</f>
        <v>0</v>
      </c>
      <c r="H29" s="88">
        <v>0</v>
      </c>
      <c r="I29" s="88">
        <v>0</v>
      </c>
      <c r="J29" s="87">
        <f t="shared" si="13"/>
        <v>171</v>
      </c>
      <c r="K29" s="88">
        <v>155.5</v>
      </c>
      <c r="L29" s="88">
        <v>15.5</v>
      </c>
      <c r="M29" s="87">
        <f t="shared" si="14"/>
        <v>11.5</v>
      </c>
      <c r="N29" s="88">
        <v>8.7</v>
      </c>
      <c r="O29" s="88">
        <v>2.8</v>
      </c>
      <c r="P29" s="87">
        <f>SUM(Q29:R29)</f>
        <v>58.4</v>
      </c>
      <c r="Q29" s="90">
        <v>54.6</v>
      </c>
      <c r="R29" s="88">
        <v>3.8</v>
      </c>
      <c r="S29" s="87">
        <f>SUM(T29:U29)</f>
        <v>0</v>
      </c>
      <c r="T29" s="88">
        <v>0</v>
      </c>
      <c r="U29" s="88">
        <v>0</v>
      </c>
      <c r="V29" s="87">
        <f t="shared" si="15"/>
        <v>3.5</v>
      </c>
      <c r="W29" s="88">
        <v>3.3</v>
      </c>
      <c r="X29" s="88">
        <v>0.2</v>
      </c>
      <c r="Y29" s="68">
        <v>87.7</v>
      </c>
      <c r="Z29" s="89">
        <f>D29+Y29</f>
        <v>332.1</v>
      </c>
      <c r="AA29" s="94">
        <f>SUM(AB29:AC29)</f>
        <v>244.4</v>
      </c>
      <c r="AB29" s="87">
        <f>G29+J29+M29+S29+V29</f>
        <v>186</v>
      </c>
      <c r="AC29" s="95">
        <f>P29</f>
        <v>58.4</v>
      </c>
      <c r="AD29" s="73">
        <f t="shared" si="6"/>
        <v>688.848489973083</v>
      </c>
      <c r="AE29" s="74">
        <f t="shared" si="7"/>
        <v>524.2463958060288</v>
      </c>
      <c r="AF29" s="75">
        <f t="shared" si="8"/>
        <v>164.60209416705422</v>
      </c>
      <c r="AG29" s="76">
        <f t="shared" si="9"/>
        <v>936.0334841246354</v>
      </c>
      <c r="AH29" s="77">
        <f t="shared" si="10"/>
        <v>247.18499415155233</v>
      </c>
      <c r="AI29" s="78">
        <f>AC29*100/AA29</f>
        <v>23.895253682487724</v>
      </c>
    </row>
    <row r="30" spans="1:35" s="65" customFormat="1" ht="19.5" customHeight="1">
      <c r="A30" s="82">
        <v>25</v>
      </c>
      <c r="B30" s="83" t="s">
        <v>38</v>
      </c>
      <c r="C30" s="84">
        <v>15091</v>
      </c>
      <c r="D30" s="85">
        <f t="shared" si="12"/>
        <v>308</v>
      </c>
      <c r="E30" s="86">
        <f t="shared" si="12"/>
        <v>279</v>
      </c>
      <c r="F30" s="86">
        <f t="shared" si="12"/>
        <v>29</v>
      </c>
      <c r="G30" s="87">
        <f t="shared" si="1"/>
        <v>0</v>
      </c>
      <c r="H30" s="88">
        <v>0</v>
      </c>
      <c r="I30" s="88">
        <v>0</v>
      </c>
      <c r="J30" s="87">
        <f t="shared" si="13"/>
        <v>255.6</v>
      </c>
      <c r="K30" s="88">
        <v>246.4</v>
      </c>
      <c r="L30" s="88">
        <v>9.2</v>
      </c>
      <c r="M30" s="87">
        <f t="shared" si="14"/>
        <v>10.799999999999999</v>
      </c>
      <c r="N30" s="88">
        <v>8.2</v>
      </c>
      <c r="O30" s="88">
        <v>2.6</v>
      </c>
      <c r="P30" s="87">
        <f t="shared" si="16"/>
        <v>26</v>
      </c>
      <c r="Q30" s="88">
        <v>23.3</v>
      </c>
      <c r="R30" s="88">
        <v>2.7</v>
      </c>
      <c r="S30" s="87">
        <f t="shared" si="17"/>
        <v>0</v>
      </c>
      <c r="T30" s="88">
        <v>0</v>
      </c>
      <c r="U30" s="88">
        <v>0</v>
      </c>
      <c r="V30" s="87">
        <f t="shared" si="15"/>
        <v>15.6</v>
      </c>
      <c r="W30" s="88">
        <v>1.1</v>
      </c>
      <c r="X30" s="20">
        <v>14.5</v>
      </c>
      <c r="Y30" s="68">
        <v>134.5</v>
      </c>
      <c r="Z30" s="89">
        <f t="shared" si="2"/>
        <v>442.5</v>
      </c>
      <c r="AA30" s="70">
        <f t="shared" si="3"/>
        <v>308</v>
      </c>
      <c r="AB30" s="71">
        <f t="shared" si="4"/>
        <v>282</v>
      </c>
      <c r="AC30" s="72">
        <f t="shared" si="5"/>
        <v>26</v>
      </c>
      <c r="AD30" s="73">
        <f t="shared" si="6"/>
        <v>658.3714711396025</v>
      </c>
      <c r="AE30" s="74">
        <f t="shared" si="7"/>
        <v>602.7946586408049</v>
      </c>
      <c r="AF30" s="75">
        <f t="shared" si="8"/>
        <v>55.576812498797615</v>
      </c>
      <c r="AG30" s="76">
        <f t="shared" si="9"/>
        <v>945.8745973353056</v>
      </c>
      <c r="AH30" s="77">
        <f t="shared" si="10"/>
        <v>287.5031261957031</v>
      </c>
      <c r="AI30" s="78">
        <f t="shared" si="11"/>
        <v>8.441558441558442</v>
      </c>
    </row>
    <row r="31" spans="1:35" s="65" customFormat="1" ht="19.5" customHeight="1">
      <c r="A31" s="82">
        <v>26</v>
      </c>
      <c r="B31" s="83" t="s">
        <v>51</v>
      </c>
      <c r="C31" s="84">
        <v>8895</v>
      </c>
      <c r="D31" s="85">
        <f t="shared" si="12"/>
        <v>179.79999999999998</v>
      </c>
      <c r="E31" s="86">
        <f t="shared" si="12"/>
        <v>173.2</v>
      </c>
      <c r="F31" s="86">
        <f t="shared" si="12"/>
        <v>6.6</v>
      </c>
      <c r="G31" s="87">
        <f t="shared" si="1"/>
        <v>0</v>
      </c>
      <c r="H31" s="88">
        <v>0</v>
      </c>
      <c r="I31" s="88">
        <v>0</v>
      </c>
      <c r="J31" s="87">
        <f t="shared" si="13"/>
        <v>135.4</v>
      </c>
      <c r="K31" s="88">
        <v>134.6</v>
      </c>
      <c r="L31" s="88">
        <v>0.8</v>
      </c>
      <c r="M31" s="87">
        <f t="shared" si="14"/>
        <v>9.1</v>
      </c>
      <c r="N31" s="88">
        <v>8.4</v>
      </c>
      <c r="O31" s="88">
        <v>0.7</v>
      </c>
      <c r="P31" s="87">
        <f t="shared" si="16"/>
        <v>24.7</v>
      </c>
      <c r="Q31" s="88">
        <v>24.2</v>
      </c>
      <c r="R31" s="88">
        <v>0.5</v>
      </c>
      <c r="S31" s="87">
        <f t="shared" si="17"/>
        <v>0</v>
      </c>
      <c r="T31" s="88">
        <v>0</v>
      </c>
      <c r="U31" s="88">
        <v>0</v>
      </c>
      <c r="V31" s="87">
        <f t="shared" si="15"/>
        <v>10.6</v>
      </c>
      <c r="W31" s="88">
        <v>6</v>
      </c>
      <c r="X31" s="88">
        <v>4.6</v>
      </c>
      <c r="Y31" s="68">
        <v>60.1</v>
      </c>
      <c r="Z31" s="89">
        <f t="shared" si="2"/>
        <v>239.89999999999998</v>
      </c>
      <c r="AA31" s="96">
        <f t="shared" si="3"/>
        <v>179.79999999999998</v>
      </c>
      <c r="AB31" s="71">
        <f t="shared" si="4"/>
        <v>155.1</v>
      </c>
      <c r="AC31" s="72">
        <f t="shared" si="5"/>
        <v>24.7</v>
      </c>
      <c r="AD31" s="73">
        <f t="shared" si="6"/>
        <v>652.0517144463181</v>
      </c>
      <c r="AE31" s="74">
        <f t="shared" si="7"/>
        <v>562.4762008377305</v>
      </c>
      <c r="AF31" s="75">
        <f t="shared" si="8"/>
        <v>89.57551360858764</v>
      </c>
      <c r="AG31" s="76">
        <f t="shared" si="9"/>
        <v>870.006709097173</v>
      </c>
      <c r="AH31" s="77">
        <f t="shared" si="10"/>
        <v>217.95499465085499</v>
      </c>
      <c r="AI31" s="78">
        <f t="shared" si="11"/>
        <v>13.737486095661847</v>
      </c>
    </row>
    <row r="32" spans="1:35" s="65" customFormat="1" ht="19.5" customHeight="1">
      <c r="A32" s="82">
        <v>27</v>
      </c>
      <c r="B32" s="83" t="s">
        <v>39</v>
      </c>
      <c r="C32" s="84">
        <v>3206</v>
      </c>
      <c r="D32" s="85">
        <f t="shared" si="12"/>
        <v>59.8</v>
      </c>
      <c r="E32" s="86">
        <f t="shared" si="12"/>
        <v>56.5</v>
      </c>
      <c r="F32" s="86">
        <f t="shared" si="12"/>
        <v>3.3</v>
      </c>
      <c r="G32" s="87">
        <f>SUM(H32:I32)</f>
        <v>0</v>
      </c>
      <c r="H32" s="88">
        <v>0</v>
      </c>
      <c r="I32" s="88">
        <v>0</v>
      </c>
      <c r="J32" s="87">
        <f t="shared" si="13"/>
        <v>46.9</v>
      </c>
      <c r="K32" s="88">
        <v>46.4</v>
      </c>
      <c r="L32" s="88">
        <v>0.5</v>
      </c>
      <c r="M32" s="87">
        <f t="shared" si="14"/>
        <v>2.5</v>
      </c>
      <c r="N32" s="88">
        <v>2.2</v>
      </c>
      <c r="O32" s="88">
        <v>0.3</v>
      </c>
      <c r="P32" s="87">
        <f>SUM(Q32:R32)</f>
        <v>8</v>
      </c>
      <c r="Q32" s="88">
        <v>7.9</v>
      </c>
      <c r="R32" s="88">
        <v>0.1</v>
      </c>
      <c r="S32" s="87">
        <f>SUM(T32:U32)</f>
        <v>0</v>
      </c>
      <c r="T32" s="88">
        <v>0</v>
      </c>
      <c r="U32" s="88">
        <v>0</v>
      </c>
      <c r="V32" s="87">
        <f t="shared" si="15"/>
        <v>2.4</v>
      </c>
      <c r="W32" s="88">
        <v>0</v>
      </c>
      <c r="X32" s="88">
        <v>2.4</v>
      </c>
      <c r="Y32" s="68">
        <v>19.8</v>
      </c>
      <c r="Z32" s="89">
        <f>D32+Y32</f>
        <v>79.6</v>
      </c>
      <c r="AA32" s="70">
        <f>SUM(AB32:AC32)</f>
        <v>59.8</v>
      </c>
      <c r="AB32" s="71">
        <f>G32+J32+M32+S32+V32</f>
        <v>51.8</v>
      </c>
      <c r="AC32" s="72">
        <f>P32</f>
        <v>8</v>
      </c>
      <c r="AD32" s="73">
        <f t="shared" si="6"/>
        <v>601.6944036383393</v>
      </c>
      <c r="AE32" s="74">
        <f t="shared" si="7"/>
        <v>521.2001690378927</v>
      </c>
      <c r="AF32" s="75">
        <f t="shared" si="8"/>
        <v>80.49423460044675</v>
      </c>
      <c r="AG32" s="76">
        <f t="shared" si="9"/>
        <v>800.9176342744449</v>
      </c>
      <c r="AH32" s="77">
        <f t="shared" si="10"/>
        <v>199.2232306361057</v>
      </c>
      <c r="AI32" s="78">
        <f>AC32*100/AA32</f>
        <v>13.377926421404682</v>
      </c>
    </row>
    <row r="33" spans="1:35" s="8" customFormat="1" ht="19.5" customHeight="1">
      <c r="A33" s="93">
        <v>28</v>
      </c>
      <c r="B33" s="83" t="s">
        <v>52</v>
      </c>
      <c r="C33" s="84">
        <v>2570</v>
      </c>
      <c r="D33" s="85">
        <f t="shared" si="12"/>
        <v>66.4</v>
      </c>
      <c r="E33" s="86">
        <f t="shared" si="12"/>
        <v>64.7</v>
      </c>
      <c r="F33" s="86">
        <f t="shared" si="12"/>
        <v>1.7</v>
      </c>
      <c r="G33" s="87">
        <f t="shared" si="1"/>
        <v>0</v>
      </c>
      <c r="H33" s="88">
        <v>0</v>
      </c>
      <c r="I33" s="88">
        <v>0</v>
      </c>
      <c r="J33" s="87">
        <f t="shared" si="13"/>
        <v>54.9</v>
      </c>
      <c r="K33" s="88">
        <v>53.4</v>
      </c>
      <c r="L33" s="88">
        <v>1.5</v>
      </c>
      <c r="M33" s="87">
        <f t="shared" si="14"/>
        <v>3.2</v>
      </c>
      <c r="N33" s="88">
        <v>3</v>
      </c>
      <c r="O33" s="90">
        <v>0.2</v>
      </c>
      <c r="P33" s="87">
        <f t="shared" si="16"/>
        <v>8.3</v>
      </c>
      <c r="Q33" s="88">
        <v>8.3</v>
      </c>
      <c r="R33" s="90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10.7</v>
      </c>
      <c r="Z33" s="89">
        <f>D33+Y33</f>
        <v>77.10000000000001</v>
      </c>
      <c r="AA33" s="70">
        <f>SUM(AB33:AC33)</f>
        <v>66.4</v>
      </c>
      <c r="AB33" s="71">
        <f t="shared" si="4"/>
        <v>58.1</v>
      </c>
      <c r="AC33" s="72">
        <f t="shared" si="5"/>
        <v>8.3</v>
      </c>
      <c r="AD33" s="73">
        <f t="shared" si="6"/>
        <v>833.4379314673026</v>
      </c>
      <c r="AE33" s="74">
        <f t="shared" si="7"/>
        <v>729.2581900338898</v>
      </c>
      <c r="AF33" s="75">
        <f t="shared" si="8"/>
        <v>104.17974143341283</v>
      </c>
      <c r="AG33" s="76">
        <f t="shared" si="9"/>
        <v>967.7419354838711</v>
      </c>
      <c r="AH33" s="77">
        <f t="shared" si="10"/>
        <v>134.30400401656834</v>
      </c>
      <c r="AI33" s="78">
        <f t="shared" si="11"/>
        <v>12.5</v>
      </c>
    </row>
    <row r="34" spans="1:35" s="8" customFormat="1" ht="19.5" customHeight="1">
      <c r="A34" s="82">
        <v>29</v>
      </c>
      <c r="B34" s="83" t="s">
        <v>40</v>
      </c>
      <c r="C34" s="84">
        <v>8827</v>
      </c>
      <c r="D34" s="85">
        <f t="shared" si="12"/>
        <v>128.70000000000002</v>
      </c>
      <c r="E34" s="86">
        <f t="shared" si="12"/>
        <v>125</v>
      </c>
      <c r="F34" s="86">
        <f t="shared" si="12"/>
        <v>3.7</v>
      </c>
      <c r="G34" s="87">
        <f t="shared" si="1"/>
        <v>0</v>
      </c>
      <c r="H34" s="88">
        <v>0</v>
      </c>
      <c r="I34" s="88">
        <v>0</v>
      </c>
      <c r="J34" s="87">
        <f t="shared" si="13"/>
        <v>100.9</v>
      </c>
      <c r="K34" s="88">
        <v>100.5</v>
      </c>
      <c r="L34" s="88">
        <v>0.4</v>
      </c>
      <c r="M34" s="87">
        <f t="shared" si="14"/>
        <v>5.7</v>
      </c>
      <c r="N34" s="88">
        <v>5.5</v>
      </c>
      <c r="O34" s="88">
        <v>0.2</v>
      </c>
      <c r="P34" s="87">
        <f t="shared" si="16"/>
        <v>21</v>
      </c>
      <c r="Q34" s="88">
        <v>19</v>
      </c>
      <c r="R34" s="88">
        <v>2</v>
      </c>
      <c r="S34" s="87">
        <f t="shared" si="17"/>
        <v>0</v>
      </c>
      <c r="T34" s="88">
        <v>0</v>
      </c>
      <c r="U34" s="88">
        <v>0</v>
      </c>
      <c r="V34" s="87">
        <f t="shared" si="15"/>
        <v>1.1</v>
      </c>
      <c r="W34" s="88">
        <v>0</v>
      </c>
      <c r="X34" s="88">
        <v>1.1</v>
      </c>
      <c r="Y34" s="68">
        <v>29.7</v>
      </c>
      <c r="Z34" s="89">
        <f t="shared" si="2"/>
        <v>158.4</v>
      </c>
      <c r="AA34" s="70">
        <f>SUM(AB34:AC34)</f>
        <v>128.7</v>
      </c>
      <c r="AB34" s="71">
        <f t="shared" si="4"/>
        <v>107.7</v>
      </c>
      <c r="AC34" s="72">
        <f t="shared" si="5"/>
        <v>21</v>
      </c>
      <c r="AD34" s="73">
        <f t="shared" si="6"/>
        <v>470.3311321202907</v>
      </c>
      <c r="AE34" s="74">
        <f t="shared" si="7"/>
        <v>393.5871245482153</v>
      </c>
      <c r="AF34" s="75">
        <f t="shared" si="8"/>
        <v>76.7440075720754</v>
      </c>
      <c r="AG34" s="76">
        <f t="shared" si="9"/>
        <v>578.8690856865118</v>
      </c>
      <c r="AH34" s="77">
        <f t="shared" si="10"/>
        <v>108.53795356622093</v>
      </c>
      <c r="AI34" s="78">
        <f t="shared" si="11"/>
        <v>16.317016317016318</v>
      </c>
    </row>
    <row r="35" spans="1:35" s="65" customFormat="1" ht="19.5" customHeight="1">
      <c r="A35" s="82">
        <v>30</v>
      </c>
      <c r="B35" s="83" t="s">
        <v>41</v>
      </c>
      <c r="C35" s="84">
        <v>4192</v>
      </c>
      <c r="D35" s="85">
        <f>G35+J35+M35+P35+S35+V35</f>
        <v>80</v>
      </c>
      <c r="E35" s="86">
        <f t="shared" si="12"/>
        <v>69.9</v>
      </c>
      <c r="F35" s="86">
        <f t="shared" si="12"/>
        <v>10.100000000000001</v>
      </c>
      <c r="G35" s="87">
        <f>SUM(H35:I35)</f>
        <v>0</v>
      </c>
      <c r="H35" s="88">
        <v>0</v>
      </c>
      <c r="I35" s="88">
        <v>0</v>
      </c>
      <c r="J35" s="87">
        <f t="shared" si="13"/>
        <v>65.7</v>
      </c>
      <c r="K35" s="88">
        <v>57.9</v>
      </c>
      <c r="L35" s="88">
        <v>7.8</v>
      </c>
      <c r="M35" s="87">
        <f t="shared" si="14"/>
        <v>5.1</v>
      </c>
      <c r="N35" s="88">
        <v>3.1</v>
      </c>
      <c r="O35" s="88">
        <v>2</v>
      </c>
      <c r="P35" s="87">
        <f>SUM(Q35:R35)</f>
        <v>9.200000000000001</v>
      </c>
      <c r="Q35" s="88">
        <v>8.9</v>
      </c>
      <c r="R35" s="88">
        <v>0.3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25.2</v>
      </c>
      <c r="Z35" s="89">
        <f>D35+Y35</f>
        <v>105.2</v>
      </c>
      <c r="AA35" s="70">
        <f t="shared" si="3"/>
        <v>80</v>
      </c>
      <c r="AB35" s="71">
        <f>G35+J35+M35+S35+V35</f>
        <v>70.8</v>
      </c>
      <c r="AC35" s="72">
        <f>P35</f>
        <v>9.200000000000001</v>
      </c>
      <c r="AD35" s="73">
        <f t="shared" si="6"/>
        <v>615.6119182467373</v>
      </c>
      <c r="AE35" s="74">
        <f t="shared" si="7"/>
        <v>544.8165476483624</v>
      </c>
      <c r="AF35" s="75">
        <f t="shared" si="8"/>
        <v>70.79537059837479</v>
      </c>
      <c r="AG35" s="76">
        <f t="shared" si="9"/>
        <v>809.5296724944595</v>
      </c>
      <c r="AH35" s="77">
        <f t="shared" si="10"/>
        <v>193.91775424772223</v>
      </c>
      <c r="AI35" s="78">
        <f t="shared" si="11"/>
        <v>11.500000000000002</v>
      </c>
    </row>
    <row r="36" spans="1:36" s="8" customFormat="1" ht="19.5" customHeight="1">
      <c r="A36" s="82">
        <v>31</v>
      </c>
      <c r="B36" s="83" t="s">
        <v>60</v>
      </c>
      <c r="C36" s="84">
        <v>5626</v>
      </c>
      <c r="D36" s="85">
        <f t="shared" si="12"/>
        <v>101.40000000000002</v>
      </c>
      <c r="E36" s="86">
        <f t="shared" si="12"/>
        <v>100.2</v>
      </c>
      <c r="F36" s="86">
        <f t="shared" si="12"/>
        <v>1.2000000000000002</v>
      </c>
      <c r="G36" s="87">
        <f t="shared" si="1"/>
        <v>0</v>
      </c>
      <c r="H36" s="88">
        <v>0</v>
      </c>
      <c r="I36" s="88">
        <v>0</v>
      </c>
      <c r="J36" s="87">
        <f t="shared" si="13"/>
        <v>81.9</v>
      </c>
      <c r="K36" s="88">
        <v>81.5</v>
      </c>
      <c r="L36" s="88">
        <v>0.4</v>
      </c>
      <c r="M36" s="87">
        <f t="shared" si="14"/>
        <v>3.9000000000000004</v>
      </c>
      <c r="N36" s="88">
        <v>3.7</v>
      </c>
      <c r="O36" s="88">
        <v>0.2</v>
      </c>
      <c r="P36" s="87">
        <f t="shared" si="16"/>
        <v>10.4</v>
      </c>
      <c r="Q36" s="88">
        <v>10.3</v>
      </c>
      <c r="R36" s="88">
        <v>0.1</v>
      </c>
      <c r="S36" s="87">
        <f t="shared" si="17"/>
        <v>0</v>
      </c>
      <c r="T36" s="88">
        <v>0</v>
      </c>
      <c r="U36" s="88">
        <v>0</v>
      </c>
      <c r="V36" s="87">
        <f t="shared" si="15"/>
        <v>5.2</v>
      </c>
      <c r="W36" s="88">
        <v>4.7</v>
      </c>
      <c r="X36" s="88">
        <v>0.5</v>
      </c>
      <c r="Y36" s="68">
        <v>15.2</v>
      </c>
      <c r="Z36" s="89">
        <f t="shared" si="2"/>
        <v>116.60000000000002</v>
      </c>
      <c r="AA36" s="70">
        <f t="shared" si="3"/>
        <v>101.40000000000002</v>
      </c>
      <c r="AB36" s="71">
        <f t="shared" si="4"/>
        <v>91.00000000000001</v>
      </c>
      <c r="AC36" s="72">
        <f t="shared" si="5"/>
        <v>10.4</v>
      </c>
      <c r="AD36" s="73">
        <f t="shared" si="6"/>
        <v>581.4020159856888</v>
      </c>
      <c r="AE36" s="74">
        <f t="shared" si="7"/>
        <v>521.7710399871564</v>
      </c>
      <c r="AF36" s="75">
        <f t="shared" si="8"/>
        <v>59.630975998532165</v>
      </c>
      <c r="AG36" s="76">
        <f t="shared" si="9"/>
        <v>668.5549809066204</v>
      </c>
      <c r="AH36" s="77">
        <f t="shared" si="10"/>
        <v>87.15296492093161</v>
      </c>
      <c r="AI36" s="78">
        <f t="shared" si="11"/>
        <v>10.256410256410254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16072</v>
      </c>
      <c r="D37" s="85">
        <f t="shared" si="12"/>
        <v>306.9</v>
      </c>
      <c r="E37" s="86">
        <f t="shared" si="12"/>
        <v>259</v>
      </c>
      <c r="F37" s="86">
        <f t="shared" si="12"/>
        <v>47.900000000000006</v>
      </c>
      <c r="G37" s="87">
        <f t="shared" si="1"/>
        <v>0</v>
      </c>
      <c r="H37" s="88">
        <v>0</v>
      </c>
      <c r="I37" s="88">
        <v>0</v>
      </c>
      <c r="J37" s="87">
        <f t="shared" si="13"/>
        <v>244.2</v>
      </c>
      <c r="K37" s="88">
        <v>212.7</v>
      </c>
      <c r="L37" s="88">
        <v>31.5</v>
      </c>
      <c r="M37" s="87">
        <f t="shared" si="14"/>
        <v>26.4</v>
      </c>
      <c r="N37" s="88">
        <v>12.7</v>
      </c>
      <c r="O37" s="88">
        <v>13.7</v>
      </c>
      <c r="P37" s="87">
        <f t="shared" si="16"/>
        <v>36.300000000000004</v>
      </c>
      <c r="Q37" s="88">
        <v>33.6</v>
      </c>
      <c r="R37" s="88">
        <v>2.7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65.3</v>
      </c>
      <c r="Z37" s="89">
        <f t="shared" si="2"/>
        <v>372.2</v>
      </c>
      <c r="AA37" s="70">
        <f t="shared" si="3"/>
        <v>306.9</v>
      </c>
      <c r="AB37" s="71">
        <f t="shared" si="4"/>
        <v>270.59999999999997</v>
      </c>
      <c r="AC37" s="72">
        <f t="shared" si="5"/>
        <v>36.300000000000004</v>
      </c>
      <c r="AD37" s="73">
        <f t="shared" si="6"/>
        <v>615.9780985564958</v>
      </c>
      <c r="AE37" s="74">
        <f t="shared" si="7"/>
        <v>543.1204739960499</v>
      </c>
      <c r="AF37" s="75">
        <f t="shared" si="8"/>
        <v>72.85762456044574</v>
      </c>
      <c r="AG37" s="76">
        <f t="shared" si="9"/>
        <v>747.0415388814849</v>
      </c>
      <c r="AH37" s="77">
        <f t="shared" si="10"/>
        <v>131.06344032498916</v>
      </c>
      <c r="AI37" s="78">
        <f t="shared" si="11"/>
        <v>11.827956989247314</v>
      </c>
    </row>
    <row r="38" spans="1:35" s="8" customFormat="1" ht="19.5" customHeight="1" thickBot="1">
      <c r="A38" s="98">
        <v>33</v>
      </c>
      <c r="B38" s="99" t="s">
        <v>43</v>
      </c>
      <c r="C38" s="100">
        <v>11953</v>
      </c>
      <c r="D38" s="101">
        <f t="shared" si="12"/>
        <v>215</v>
      </c>
      <c r="E38" s="102">
        <f t="shared" si="12"/>
        <v>202.1</v>
      </c>
      <c r="F38" s="102">
        <f t="shared" si="12"/>
        <v>12.899999999999999</v>
      </c>
      <c r="G38" s="103">
        <f t="shared" si="1"/>
        <v>0</v>
      </c>
      <c r="H38" s="104">
        <v>0</v>
      </c>
      <c r="I38" s="104">
        <v>0</v>
      </c>
      <c r="J38" s="103">
        <f t="shared" si="13"/>
        <v>135.9</v>
      </c>
      <c r="K38" s="104">
        <v>131.1</v>
      </c>
      <c r="L38" s="104">
        <v>4.8</v>
      </c>
      <c r="M38" s="103">
        <f t="shared" si="14"/>
        <v>7.9</v>
      </c>
      <c r="N38" s="104">
        <v>6.4</v>
      </c>
      <c r="O38" s="104">
        <v>1.5</v>
      </c>
      <c r="P38" s="103">
        <f t="shared" si="16"/>
        <v>50</v>
      </c>
      <c r="Q38" s="104">
        <v>49.5</v>
      </c>
      <c r="R38" s="104">
        <v>0.5</v>
      </c>
      <c r="S38" s="103">
        <f t="shared" si="17"/>
        <v>0</v>
      </c>
      <c r="T38" s="104">
        <v>0</v>
      </c>
      <c r="U38" s="104">
        <v>0</v>
      </c>
      <c r="V38" s="103">
        <f t="shared" si="15"/>
        <v>21.2</v>
      </c>
      <c r="W38" s="104">
        <v>15.1</v>
      </c>
      <c r="X38" s="104">
        <v>6.1</v>
      </c>
      <c r="Y38" s="105">
        <v>50.8</v>
      </c>
      <c r="Z38" s="106">
        <f t="shared" si="2"/>
        <v>265.8</v>
      </c>
      <c r="AA38" s="107">
        <f t="shared" si="3"/>
        <v>215</v>
      </c>
      <c r="AB38" s="108">
        <f t="shared" si="4"/>
        <v>165</v>
      </c>
      <c r="AC38" s="109">
        <f t="shared" si="5"/>
        <v>50</v>
      </c>
      <c r="AD38" s="110">
        <f t="shared" si="6"/>
        <v>580.2295550044124</v>
      </c>
      <c r="AE38" s="111">
        <f t="shared" si="7"/>
        <v>445.2924491894328</v>
      </c>
      <c r="AF38" s="112">
        <f t="shared" si="8"/>
        <v>134.93710581497965</v>
      </c>
      <c r="AG38" s="113">
        <f t="shared" si="9"/>
        <v>717.3256545124318</v>
      </c>
      <c r="AH38" s="114">
        <f t="shared" si="10"/>
        <v>137.09609950801934</v>
      </c>
      <c r="AI38" s="117">
        <f t="shared" si="11"/>
        <v>23.25581395348837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0"/>
  <sheetViews>
    <sheetView view="pageBreakPreview" zoomScale="90" zoomScaleSheetLayoutView="90" zoomScalePageLayoutView="0" workbookViewId="0" topLeftCell="A8">
      <selection activeCell="V6" sqref="V6:V38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50" t="s">
        <v>69</v>
      </c>
      <c r="B1" s="151"/>
      <c r="C1" s="156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34" t="s">
        <v>1</v>
      </c>
      <c r="AB1" s="135"/>
      <c r="AC1" s="136"/>
      <c r="AD1" s="140" t="s">
        <v>2</v>
      </c>
      <c r="AE1" s="140"/>
      <c r="AF1" s="140"/>
      <c r="AG1" s="144" t="s">
        <v>3</v>
      </c>
      <c r="AH1" s="147" t="s">
        <v>4</v>
      </c>
      <c r="AI1" s="119" t="s">
        <v>5</v>
      </c>
    </row>
    <row r="2" spans="1:35" ht="19.5" customHeight="1">
      <c r="A2" s="152"/>
      <c r="B2" s="153"/>
      <c r="C2" s="157"/>
      <c r="D2" s="122" t="s">
        <v>1</v>
      </c>
      <c r="E2" s="123"/>
      <c r="F2" s="124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8" t="s">
        <v>6</v>
      </c>
      <c r="Z2" s="130" t="s">
        <v>7</v>
      </c>
      <c r="AA2" s="137"/>
      <c r="AB2" s="138"/>
      <c r="AC2" s="139"/>
      <c r="AD2" s="141"/>
      <c r="AE2" s="141"/>
      <c r="AF2" s="141"/>
      <c r="AG2" s="145"/>
      <c r="AH2" s="148"/>
      <c r="AI2" s="120"/>
    </row>
    <row r="3" spans="1:35" ht="19.5" customHeight="1">
      <c r="A3" s="152"/>
      <c r="B3" s="153"/>
      <c r="C3" s="157"/>
      <c r="D3" s="125"/>
      <c r="E3" s="123"/>
      <c r="F3" s="123"/>
      <c r="G3" s="132" t="s">
        <v>8</v>
      </c>
      <c r="H3" s="133"/>
      <c r="I3" s="133"/>
      <c r="J3" s="132" t="s">
        <v>9</v>
      </c>
      <c r="K3" s="133"/>
      <c r="L3" s="133"/>
      <c r="M3" s="132" t="s">
        <v>10</v>
      </c>
      <c r="N3" s="133"/>
      <c r="O3" s="133"/>
      <c r="P3" s="132" t="s">
        <v>11</v>
      </c>
      <c r="Q3" s="133"/>
      <c r="R3" s="133"/>
      <c r="S3" s="132" t="s">
        <v>12</v>
      </c>
      <c r="T3" s="133"/>
      <c r="U3" s="133"/>
      <c r="V3" s="132" t="s">
        <v>13</v>
      </c>
      <c r="W3" s="133"/>
      <c r="X3" s="133"/>
      <c r="Y3" s="128"/>
      <c r="Z3" s="130"/>
      <c r="AA3" s="137"/>
      <c r="AB3" s="138"/>
      <c r="AC3" s="139"/>
      <c r="AD3" s="141"/>
      <c r="AE3" s="141"/>
      <c r="AF3" s="141"/>
      <c r="AG3" s="145"/>
      <c r="AH3" s="148"/>
      <c r="AI3" s="120"/>
    </row>
    <row r="4" spans="1:35" ht="19.5" customHeight="1" thickBot="1">
      <c r="A4" s="154"/>
      <c r="B4" s="155"/>
      <c r="C4" s="158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29"/>
      <c r="Z4" s="131"/>
      <c r="AA4" s="29" t="s">
        <v>14</v>
      </c>
      <c r="AB4" s="28" t="s">
        <v>61</v>
      </c>
      <c r="AC4" s="30" t="s">
        <v>17</v>
      </c>
      <c r="AD4" s="31"/>
      <c r="AE4" s="32" t="s">
        <v>61</v>
      </c>
      <c r="AF4" s="33" t="s">
        <v>17</v>
      </c>
      <c r="AG4" s="146"/>
      <c r="AH4" s="149"/>
      <c r="AI4" s="121"/>
    </row>
    <row r="5" spans="1:35" s="2" customFormat="1" ht="39.75" customHeight="1" thickBot="1">
      <c r="A5" s="142" t="s">
        <v>18</v>
      </c>
      <c r="B5" s="143"/>
      <c r="C5" s="34">
        <f>SUM(C6:C38)</f>
        <v>1222153</v>
      </c>
      <c r="D5" s="35">
        <f>SUM(E5:F5)</f>
        <v>22190.8</v>
      </c>
      <c r="E5" s="36">
        <f>SUM(E6:E38)</f>
        <v>20357.6</v>
      </c>
      <c r="F5" s="36">
        <f>SUM(F6:F38)</f>
        <v>1833.1999999999998</v>
      </c>
      <c r="G5" s="37">
        <f>SUM(H5:I5)</f>
        <v>477</v>
      </c>
      <c r="H5" s="37">
        <f aca="true" t="shared" si="0" ref="H5:AC5">SUM(H6:H38)</f>
        <v>477</v>
      </c>
      <c r="I5" s="37">
        <f t="shared" si="0"/>
        <v>0</v>
      </c>
      <c r="J5" s="37">
        <f>SUM(K5:L5)</f>
        <v>16985.5</v>
      </c>
      <c r="K5" s="37">
        <f t="shared" si="0"/>
        <v>15870.4</v>
      </c>
      <c r="L5" s="37">
        <f t="shared" si="0"/>
        <v>1115.1000000000001</v>
      </c>
      <c r="M5" s="37">
        <f>SUM(N5:O5)</f>
        <v>1131.8</v>
      </c>
      <c r="N5" s="37">
        <f t="shared" si="0"/>
        <v>865.6</v>
      </c>
      <c r="O5" s="37">
        <f t="shared" si="0"/>
        <v>266.2</v>
      </c>
      <c r="P5" s="37">
        <f>SUM(Q5:R5)</f>
        <v>2950.2000000000003</v>
      </c>
      <c r="Q5" s="37">
        <f t="shared" si="0"/>
        <v>2859.8</v>
      </c>
      <c r="R5" s="37">
        <f t="shared" si="0"/>
        <v>90.40000000000002</v>
      </c>
      <c r="S5" s="37">
        <f>SUM(T5:U5)</f>
        <v>1.6</v>
      </c>
      <c r="T5" s="37">
        <f t="shared" si="0"/>
        <v>1.5</v>
      </c>
      <c r="U5" s="37">
        <f t="shared" si="0"/>
        <v>0.1</v>
      </c>
      <c r="V5" s="37">
        <f>SUM(W5:X5)</f>
        <v>644.6999999999999</v>
      </c>
      <c r="W5" s="37">
        <f t="shared" si="0"/>
        <v>283.29999999999995</v>
      </c>
      <c r="X5" s="37">
        <f t="shared" si="0"/>
        <v>361.4</v>
      </c>
      <c r="Y5" s="38">
        <f t="shared" si="0"/>
        <v>10024.499999999996</v>
      </c>
      <c r="Z5" s="39">
        <f t="shared" si="0"/>
        <v>32215.300000000007</v>
      </c>
      <c r="AA5" s="40">
        <f t="shared" si="0"/>
        <v>22190.8</v>
      </c>
      <c r="AB5" s="41">
        <f t="shared" si="0"/>
        <v>19240.599999999995</v>
      </c>
      <c r="AC5" s="42">
        <f t="shared" si="0"/>
        <v>2950.2000000000007</v>
      </c>
      <c r="AD5" s="43">
        <f>AA5/C5/30*1000000</f>
        <v>605.2379148382677</v>
      </c>
      <c r="AE5" s="44">
        <f>AB5/C5/30*1000000</f>
        <v>524.773357618345</v>
      </c>
      <c r="AF5" s="45">
        <f>AC5/C5/30*1000000</f>
        <v>80.46455721992255</v>
      </c>
      <c r="AG5" s="46">
        <f>Z5/C5/30*1000000</f>
        <v>878.6488543851168</v>
      </c>
      <c r="AH5" s="47">
        <f>Y5/C5/30*1000000</f>
        <v>273.4109395468488</v>
      </c>
      <c r="AI5" s="48">
        <f>AC5*100/AA5</f>
        <v>13.294698703967413</v>
      </c>
    </row>
    <row r="6" spans="1:35" s="8" customFormat="1" ht="19.5" customHeight="1" thickTop="1">
      <c r="A6" s="14">
        <v>1</v>
      </c>
      <c r="B6" s="15" t="s">
        <v>19</v>
      </c>
      <c r="C6" s="49">
        <v>286989</v>
      </c>
      <c r="D6" s="50">
        <f>G6+J6+M6+P6+S6+V6</f>
        <v>5144.3</v>
      </c>
      <c r="E6" s="51">
        <f>H6+K6+N6+Q6+T6+W6</f>
        <v>5065.200000000001</v>
      </c>
      <c r="F6" s="51">
        <f>I6+L6+O6+R6+U6+X6</f>
        <v>79.1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3918</v>
      </c>
      <c r="K6" s="16">
        <v>3867.9</v>
      </c>
      <c r="L6" s="16">
        <v>50.1</v>
      </c>
      <c r="M6" s="52">
        <f>SUM(N6:O6)</f>
        <v>308</v>
      </c>
      <c r="N6" s="16">
        <v>304.2</v>
      </c>
      <c r="O6" s="16">
        <v>3.8</v>
      </c>
      <c r="P6" s="52">
        <f>SUM(Q6:R6)</f>
        <v>811.7</v>
      </c>
      <c r="Q6" s="16">
        <v>809.5</v>
      </c>
      <c r="R6" s="16">
        <v>2.2</v>
      </c>
      <c r="S6" s="52">
        <f>SUM(T6:U6)</f>
        <v>0</v>
      </c>
      <c r="T6" s="16">
        <v>0</v>
      </c>
      <c r="U6" s="16">
        <v>0</v>
      </c>
      <c r="V6" s="52">
        <f>SUM(W6:X6)</f>
        <v>106.6</v>
      </c>
      <c r="W6" s="16">
        <v>83.6</v>
      </c>
      <c r="X6" s="16">
        <v>23</v>
      </c>
      <c r="Y6" s="53">
        <v>3017.4</v>
      </c>
      <c r="Z6" s="54">
        <f aca="true" t="shared" si="2" ref="Z6:Z38">D6+Y6</f>
        <v>8161.700000000001</v>
      </c>
      <c r="AA6" s="55">
        <f aca="true" t="shared" si="3" ref="AA6:AA38">SUM(AB6:AC6)</f>
        <v>5144.3</v>
      </c>
      <c r="AB6" s="56">
        <f aca="true" t="shared" si="4" ref="AB6:AB38">G6+J6+M6+S6+V6</f>
        <v>4332.6</v>
      </c>
      <c r="AC6" s="57">
        <f aca="true" t="shared" si="5" ref="AC6:AC38">P6</f>
        <v>811.7</v>
      </c>
      <c r="AD6" s="58">
        <f aca="true" t="shared" si="6" ref="AD6:AD38">AA6/C6/30*1000000</f>
        <v>597.5025755923282</v>
      </c>
      <c r="AE6" s="59">
        <f aca="true" t="shared" si="7" ref="AE6:AE38">AB6/C6/30*1000000</f>
        <v>503.22486227695146</v>
      </c>
      <c r="AF6" s="60">
        <f aca="true" t="shared" si="8" ref="AF6:AF38">AC6/C6/30*1000000</f>
        <v>94.27771331537679</v>
      </c>
      <c r="AG6" s="61">
        <f aca="true" t="shared" si="9" ref="AG6:AG38">Z6/C6/30*1000000</f>
        <v>947.9689697746836</v>
      </c>
      <c r="AH6" s="62">
        <f aca="true" t="shared" si="10" ref="AH6:AH38">Y6/C6/30*1000000</f>
        <v>350.46639418235543</v>
      </c>
      <c r="AI6" s="63">
        <f aca="true" t="shared" si="11" ref="AI6:AI38">AC6*100/AA6</f>
        <v>15.778628773594074</v>
      </c>
    </row>
    <row r="7" spans="1:35" s="65" customFormat="1" ht="19.5" customHeight="1">
      <c r="A7" s="13">
        <v>2</v>
      </c>
      <c r="B7" s="17" t="s">
        <v>20</v>
      </c>
      <c r="C7" s="64">
        <v>50609</v>
      </c>
      <c r="D7" s="50">
        <f aca="true" t="shared" si="12" ref="D7:F38">G7+J7+M7+P7+S7+V7</f>
        <v>1126.6</v>
      </c>
      <c r="E7" s="51">
        <f t="shared" si="12"/>
        <v>900.4000000000001</v>
      </c>
      <c r="F7" s="51">
        <f t="shared" si="12"/>
        <v>226.2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845.6</v>
      </c>
      <c r="K7" s="16">
        <v>756.1</v>
      </c>
      <c r="L7" s="16">
        <v>89.5</v>
      </c>
      <c r="M7" s="52">
        <f aca="true" t="shared" si="14" ref="M7:M38">SUM(N7:O7)</f>
        <v>54.6</v>
      </c>
      <c r="N7" s="16">
        <v>29.5</v>
      </c>
      <c r="O7" s="16">
        <v>25.1</v>
      </c>
      <c r="P7" s="52">
        <f>SUM(Q7:R7)</f>
        <v>142.8</v>
      </c>
      <c r="Q7" s="16">
        <v>110.7</v>
      </c>
      <c r="R7" s="16">
        <v>32.1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83.6</v>
      </c>
      <c r="W7" s="16">
        <v>4.1</v>
      </c>
      <c r="X7" s="16">
        <v>79.5</v>
      </c>
      <c r="Y7" s="53">
        <v>452.2</v>
      </c>
      <c r="Z7" s="54">
        <f>D7+Y7</f>
        <v>1578.8</v>
      </c>
      <c r="AA7" s="55">
        <f>SUM(AB7:AC7)</f>
        <v>1126.6000000000001</v>
      </c>
      <c r="AB7" s="56">
        <f>G7+J7+M7+S7+V7</f>
        <v>983.8000000000001</v>
      </c>
      <c r="AC7" s="57">
        <f>P7</f>
        <v>142.8</v>
      </c>
      <c r="AD7" s="58">
        <f t="shared" si="6"/>
        <v>742.0287564135498</v>
      </c>
      <c r="AE7" s="59">
        <f t="shared" si="7"/>
        <v>647.9743392150277</v>
      </c>
      <c r="AF7" s="60">
        <f t="shared" si="8"/>
        <v>94.054417198522</v>
      </c>
      <c r="AG7" s="61">
        <f t="shared" si="9"/>
        <v>1039.8677442088692</v>
      </c>
      <c r="AH7" s="62">
        <f t="shared" si="10"/>
        <v>297.8389877953196</v>
      </c>
      <c r="AI7" s="63">
        <f>AC7*100/AA7</f>
        <v>12.675306231137938</v>
      </c>
    </row>
    <row r="8" spans="1:35" s="65" customFormat="1" ht="19.5" customHeight="1">
      <c r="A8" s="13">
        <v>3</v>
      </c>
      <c r="B8" s="18" t="s">
        <v>21</v>
      </c>
      <c r="C8" s="64">
        <v>35150</v>
      </c>
      <c r="D8" s="50">
        <f t="shared" si="12"/>
        <v>672.7999999999998</v>
      </c>
      <c r="E8" s="51">
        <f t="shared" si="12"/>
        <v>588.5999999999999</v>
      </c>
      <c r="F8" s="51">
        <f t="shared" si="12"/>
        <v>84.2</v>
      </c>
      <c r="G8" s="52">
        <f>SUM(H8:I8)</f>
        <v>0</v>
      </c>
      <c r="H8" s="16">
        <v>0</v>
      </c>
      <c r="I8" s="16">
        <v>0</v>
      </c>
      <c r="J8" s="52">
        <f t="shared" si="13"/>
        <v>573.1999999999999</v>
      </c>
      <c r="K8" s="16">
        <v>519.3</v>
      </c>
      <c r="L8" s="16">
        <v>53.9</v>
      </c>
      <c r="M8" s="52">
        <f t="shared" si="14"/>
        <v>73.3</v>
      </c>
      <c r="N8" s="16">
        <v>48</v>
      </c>
      <c r="O8" s="16">
        <v>25.3</v>
      </c>
      <c r="P8" s="52">
        <f>SUM(Q8:R8)</f>
        <v>26.3</v>
      </c>
      <c r="Q8" s="16">
        <v>21.3</v>
      </c>
      <c r="R8" s="16">
        <v>5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53">
        <v>69.8</v>
      </c>
      <c r="Z8" s="54">
        <f>D8+Y8</f>
        <v>742.5999999999998</v>
      </c>
      <c r="AA8" s="55">
        <f>SUM(AB8:AC8)</f>
        <v>672.7999999999998</v>
      </c>
      <c r="AB8" s="56">
        <f>G8+J8+M8+S8+V8</f>
        <v>646.4999999999999</v>
      </c>
      <c r="AC8" s="57">
        <f>P8</f>
        <v>26.3</v>
      </c>
      <c r="AD8" s="58">
        <f t="shared" si="6"/>
        <v>638.0275011853957</v>
      </c>
      <c r="AE8" s="59">
        <f t="shared" si="7"/>
        <v>613.0867709815078</v>
      </c>
      <c r="AF8" s="60">
        <f t="shared" si="8"/>
        <v>24.9407302038881</v>
      </c>
      <c r="AG8" s="61">
        <f t="shared" si="9"/>
        <v>704.2200094831672</v>
      </c>
      <c r="AH8" s="62">
        <f t="shared" si="10"/>
        <v>66.19250829777144</v>
      </c>
      <c r="AI8" s="63">
        <f>AC8*100/AA8</f>
        <v>3.909036860879906</v>
      </c>
    </row>
    <row r="9" spans="1:35" s="8" customFormat="1" ht="19.5" customHeight="1">
      <c r="A9" s="19">
        <v>4</v>
      </c>
      <c r="B9" s="18" t="s">
        <v>22</v>
      </c>
      <c r="C9" s="64">
        <v>94501</v>
      </c>
      <c r="D9" s="66">
        <f t="shared" si="12"/>
        <v>1477.3</v>
      </c>
      <c r="E9" s="51">
        <f t="shared" si="12"/>
        <v>1438.5</v>
      </c>
      <c r="F9" s="51">
        <f t="shared" si="12"/>
        <v>38.8</v>
      </c>
      <c r="G9" s="67">
        <f t="shared" si="1"/>
        <v>0</v>
      </c>
      <c r="H9" s="20">
        <v>0</v>
      </c>
      <c r="I9" s="20">
        <v>0</v>
      </c>
      <c r="J9" s="67">
        <f t="shared" si="13"/>
        <v>1289.6</v>
      </c>
      <c r="K9" s="16">
        <v>1264.5</v>
      </c>
      <c r="L9" s="16">
        <v>25.1</v>
      </c>
      <c r="M9" s="67">
        <f t="shared" si="14"/>
        <v>82.7</v>
      </c>
      <c r="N9" s="16">
        <v>74.5</v>
      </c>
      <c r="O9" s="16">
        <v>8.2</v>
      </c>
      <c r="P9" s="67">
        <f aca="true" t="shared" si="16" ref="P9:P38">SUM(Q9:R9)</f>
        <v>99.5</v>
      </c>
      <c r="Q9" s="16">
        <v>99.5</v>
      </c>
      <c r="R9" s="16">
        <v>0</v>
      </c>
      <c r="S9" s="67">
        <f aca="true" t="shared" si="17" ref="S9:S38">SUM(T9:U9)</f>
        <v>0</v>
      </c>
      <c r="T9" s="20">
        <v>0</v>
      </c>
      <c r="U9" s="20">
        <v>0</v>
      </c>
      <c r="V9" s="67">
        <f t="shared" si="15"/>
        <v>5.5</v>
      </c>
      <c r="W9" s="16">
        <v>0</v>
      </c>
      <c r="X9" s="16">
        <v>5.5</v>
      </c>
      <c r="Y9" s="68">
        <v>890.8</v>
      </c>
      <c r="Z9" s="69">
        <f t="shared" si="2"/>
        <v>2368.1</v>
      </c>
      <c r="AA9" s="70">
        <f t="shared" si="3"/>
        <v>1477.3</v>
      </c>
      <c r="AB9" s="71">
        <f t="shared" si="4"/>
        <v>1377.8</v>
      </c>
      <c r="AC9" s="72">
        <f t="shared" si="5"/>
        <v>99.5</v>
      </c>
      <c r="AD9" s="73">
        <f t="shared" si="6"/>
        <v>521.087960268498</v>
      </c>
      <c r="AE9" s="74">
        <f t="shared" si="7"/>
        <v>485.9913298977436</v>
      </c>
      <c r="AF9" s="75">
        <f t="shared" si="8"/>
        <v>35.096630370754454</v>
      </c>
      <c r="AG9" s="76">
        <f t="shared" si="9"/>
        <v>835.2998028239559</v>
      </c>
      <c r="AH9" s="77">
        <f t="shared" si="10"/>
        <v>314.2118425554579</v>
      </c>
      <c r="AI9" s="78">
        <f t="shared" si="11"/>
        <v>6.735260272118054</v>
      </c>
    </row>
    <row r="10" spans="1:35" s="8" customFormat="1" ht="19.5" customHeight="1">
      <c r="A10" s="19">
        <v>5</v>
      </c>
      <c r="B10" s="18" t="s">
        <v>55</v>
      </c>
      <c r="C10" s="64">
        <v>92373</v>
      </c>
      <c r="D10" s="66">
        <f t="shared" si="12"/>
        <v>1446.0000000000002</v>
      </c>
      <c r="E10" s="51">
        <f t="shared" si="12"/>
        <v>1354.1000000000001</v>
      </c>
      <c r="F10" s="51">
        <f t="shared" si="12"/>
        <v>91.9</v>
      </c>
      <c r="G10" s="67">
        <f t="shared" si="1"/>
        <v>0</v>
      </c>
      <c r="H10" s="20">
        <v>0</v>
      </c>
      <c r="I10" s="20">
        <v>0</v>
      </c>
      <c r="J10" s="67">
        <f t="shared" si="13"/>
        <v>1092.3000000000002</v>
      </c>
      <c r="K10" s="20">
        <v>1025.9</v>
      </c>
      <c r="L10" s="20">
        <v>66.4</v>
      </c>
      <c r="M10" s="67">
        <f t="shared" si="14"/>
        <v>84.5</v>
      </c>
      <c r="N10" s="20">
        <v>59</v>
      </c>
      <c r="O10" s="20">
        <v>25.5</v>
      </c>
      <c r="P10" s="67">
        <f t="shared" si="16"/>
        <v>269.2</v>
      </c>
      <c r="Q10" s="20">
        <v>269.2</v>
      </c>
      <c r="R10" s="20">
        <v>0</v>
      </c>
      <c r="S10" s="67">
        <f t="shared" si="17"/>
        <v>0</v>
      </c>
      <c r="T10" s="20">
        <v>0</v>
      </c>
      <c r="U10" s="20">
        <v>0</v>
      </c>
      <c r="V10" s="67">
        <f t="shared" si="15"/>
        <v>0</v>
      </c>
      <c r="W10" s="20">
        <v>0</v>
      </c>
      <c r="X10" s="20">
        <v>0</v>
      </c>
      <c r="Y10" s="68">
        <v>664.8</v>
      </c>
      <c r="Z10" s="69">
        <f t="shared" si="2"/>
        <v>2110.8</v>
      </c>
      <c r="AA10" s="70">
        <f t="shared" si="3"/>
        <v>1446.0000000000002</v>
      </c>
      <c r="AB10" s="71">
        <f t="shared" si="4"/>
        <v>1176.8000000000002</v>
      </c>
      <c r="AC10" s="72">
        <f t="shared" si="5"/>
        <v>269.2</v>
      </c>
      <c r="AD10" s="73">
        <f t="shared" si="6"/>
        <v>521.7974949389974</v>
      </c>
      <c r="AE10" s="74">
        <f t="shared" si="7"/>
        <v>424.65511206377056</v>
      </c>
      <c r="AF10" s="75">
        <f t="shared" si="8"/>
        <v>97.14238287522689</v>
      </c>
      <c r="AG10" s="76">
        <f t="shared" si="9"/>
        <v>761.6944345209099</v>
      </c>
      <c r="AH10" s="77">
        <f t="shared" si="10"/>
        <v>239.89693958191245</v>
      </c>
      <c r="AI10" s="78">
        <f t="shared" si="11"/>
        <v>18.616874135546333</v>
      </c>
    </row>
    <row r="11" spans="1:36" s="8" customFormat="1" ht="19.5" customHeight="1">
      <c r="A11" s="19">
        <v>6</v>
      </c>
      <c r="B11" s="18" t="s">
        <v>24</v>
      </c>
      <c r="C11" s="64">
        <v>34116</v>
      </c>
      <c r="D11" s="66">
        <f>G11+J11+M11+P11+S11+V11</f>
        <v>745.4000000000001</v>
      </c>
      <c r="E11" s="51">
        <f t="shared" si="12"/>
        <v>573.7</v>
      </c>
      <c r="F11" s="51">
        <f t="shared" si="12"/>
        <v>171.7</v>
      </c>
      <c r="G11" s="67">
        <f>SUM(H11:I11)</f>
        <v>0</v>
      </c>
      <c r="H11" s="20">
        <v>0</v>
      </c>
      <c r="I11" s="20">
        <v>0</v>
      </c>
      <c r="J11" s="67">
        <f t="shared" si="13"/>
        <v>597.1</v>
      </c>
      <c r="K11" s="20">
        <v>466</v>
      </c>
      <c r="L11" s="20">
        <v>131.1</v>
      </c>
      <c r="M11" s="67">
        <f t="shared" si="14"/>
        <v>56.7</v>
      </c>
      <c r="N11" s="20">
        <v>21.1</v>
      </c>
      <c r="O11" s="20">
        <v>35.6</v>
      </c>
      <c r="P11" s="67">
        <f t="shared" si="16"/>
        <v>91.6</v>
      </c>
      <c r="Q11" s="20">
        <v>86.6</v>
      </c>
      <c r="R11" s="20">
        <v>5</v>
      </c>
      <c r="S11" s="67">
        <f t="shared" si="17"/>
        <v>0</v>
      </c>
      <c r="T11" s="20">
        <v>0</v>
      </c>
      <c r="U11" s="20">
        <v>0</v>
      </c>
      <c r="V11" s="67">
        <f t="shared" si="15"/>
        <v>0</v>
      </c>
      <c r="W11" s="20">
        <v>0</v>
      </c>
      <c r="X11" s="20">
        <v>0</v>
      </c>
      <c r="Y11" s="68">
        <v>278</v>
      </c>
      <c r="Z11" s="69">
        <f t="shared" si="2"/>
        <v>1023.4000000000001</v>
      </c>
      <c r="AA11" s="70">
        <f t="shared" si="3"/>
        <v>745.4000000000001</v>
      </c>
      <c r="AB11" s="71">
        <f t="shared" si="4"/>
        <v>653.8000000000001</v>
      </c>
      <c r="AC11" s="72">
        <f t="shared" si="5"/>
        <v>91.6</v>
      </c>
      <c r="AD11" s="73">
        <f t="shared" si="6"/>
        <v>728.2995271036074</v>
      </c>
      <c r="AE11" s="74">
        <f t="shared" si="7"/>
        <v>638.8009536092547</v>
      </c>
      <c r="AF11" s="75">
        <f t="shared" si="8"/>
        <v>89.4985734943526</v>
      </c>
      <c r="AG11" s="76">
        <f t="shared" si="9"/>
        <v>999.921835306992</v>
      </c>
      <c r="AH11" s="77">
        <f t="shared" si="10"/>
        <v>271.62230820338453</v>
      </c>
      <c r="AI11" s="78">
        <f t="shared" si="11"/>
        <v>12.288704051515962</v>
      </c>
      <c r="AJ11" s="79"/>
    </row>
    <row r="12" spans="1:35" s="8" customFormat="1" ht="19.5" customHeight="1">
      <c r="A12" s="19">
        <v>7</v>
      </c>
      <c r="B12" s="18" t="s">
        <v>25</v>
      </c>
      <c r="C12" s="64">
        <v>26052</v>
      </c>
      <c r="D12" s="66">
        <f>G12+J12+M12+P12+S12+V12</f>
        <v>488.4</v>
      </c>
      <c r="E12" s="51">
        <f t="shared" si="12"/>
        <v>455.5</v>
      </c>
      <c r="F12" s="51">
        <f t="shared" si="12"/>
        <v>32.900000000000006</v>
      </c>
      <c r="G12" s="67">
        <f>SUM(H12:I12)</f>
        <v>0</v>
      </c>
      <c r="H12" s="20">
        <v>0</v>
      </c>
      <c r="I12" s="20">
        <v>0</v>
      </c>
      <c r="J12" s="67">
        <f t="shared" si="13"/>
        <v>351.7</v>
      </c>
      <c r="K12" s="20">
        <v>339.3</v>
      </c>
      <c r="L12" s="20">
        <v>12.4</v>
      </c>
      <c r="M12" s="67">
        <f t="shared" si="14"/>
        <v>30.700000000000003</v>
      </c>
      <c r="N12" s="20">
        <v>23.6</v>
      </c>
      <c r="O12" s="20">
        <v>7.1</v>
      </c>
      <c r="P12" s="67">
        <f>SUM(Q12:R12)</f>
        <v>90.69999999999999</v>
      </c>
      <c r="Q12" s="20">
        <v>82.6</v>
      </c>
      <c r="R12" s="20">
        <v>8.1</v>
      </c>
      <c r="S12" s="67">
        <f t="shared" si="17"/>
        <v>0.5</v>
      </c>
      <c r="T12" s="20">
        <v>0.4</v>
      </c>
      <c r="U12" s="20">
        <v>0.1</v>
      </c>
      <c r="V12" s="67">
        <f t="shared" si="15"/>
        <v>14.8</v>
      </c>
      <c r="W12" s="20">
        <v>9.6</v>
      </c>
      <c r="X12" s="20">
        <v>5.2</v>
      </c>
      <c r="Y12" s="68">
        <v>182</v>
      </c>
      <c r="Z12" s="69">
        <f>D12+Y12</f>
        <v>670.4</v>
      </c>
      <c r="AA12" s="70">
        <f>SUM(AB12:AC12)</f>
        <v>488.4</v>
      </c>
      <c r="AB12" s="71">
        <f>G12+J12+M12+S12+V12</f>
        <v>397.7</v>
      </c>
      <c r="AC12" s="72">
        <f>P12</f>
        <v>90.69999999999999</v>
      </c>
      <c r="AD12" s="73">
        <f t="shared" si="6"/>
        <v>624.9040380776908</v>
      </c>
      <c r="AE12" s="74">
        <f t="shared" si="7"/>
        <v>508.85408669839813</v>
      </c>
      <c r="AF12" s="75">
        <f t="shared" si="8"/>
        <v>116.04995137929268</v>
      </c>
      <c r="AG12" s="76">
        <f t="shared" si="9"/>
        <v>857.77163621475</v>
      </c>
      <c r="AH12" s="77">
        <f t="shared" si="10"/>
        <v>232.86759813705922</v>
      </c>
      <c r="AI12" s="78">
        <f>AC12*100/AA12</f>
        <v>18.570843570843568</v>
      </c>
    </row>
    <row r="13" spans="1:35" s="8" customFormat="1" ht="19.5" customHeight="1">
      <c r="A13" s="19">
        <v>8</v>
      </c>
      <c r="B13" s="18" t="s">
        <v>48</v>
      </c>
      <c r="C13" s="64">
        <v>113713</v>
      </c>
      <c r="D13" s="66">
        <f t="shared" si="12"/>
        <v>1960.8999999999999</v>
      </c>
      <c r="E13" s="51">
        <f t="shared" si="12"/>
        <v>1781.3999999999999</v>
      </c>
      <c r="F13" s="51">
        <f t="shared" si="12"/>
        <v>179.5</v>
      </c>
      <c r="G13" s="67">
        <f t="shared" si="1"/>
        <v>0</v>
      </c>
      <c r="H13" s="20">
        <v>0</v>
      </c>
      <c r="I13" s="20">
        <v>0</v>
      </c>
      <c r="J13" s="67">
        <f t="shared" si="13"/>
        <v>1597.8999999999999</v>
      </c>
      <c r="K13" s="20">
        <v>1479.8</v>
      </c>
      <c r="L13" s="20">
        <v>118.1</v>
      </c>
      <c r="M13" s="67">
        <f t="shared" si="14"/>
        <v>117.6</v>
      </c>
      <c r="N13" s="20">
        <v>96.5</v>
      </c>
      <c r="O13" s="20">
        <v>21.1</v>
      </c>
      <c r="P13" s="67">
        <f t="shared" si="16"/>
        <v>205.2</v>
      </c>
      <c r="Q13" s="20">
        <v>205.1</v>
      </c>
      <c r="R13" s="20">
        <v>0.1</v>
      </c>
      <c r="S13" s="67">
        <f t="shared" si="17"/>
        <v>0</v>
      </c>
      <c r="T13" s="20">
        <v>0</v>
      </c>
      <c r="U13" s="20">
        <v>0</v>
      </c>
      <c r="V13" s="67">
        <f t="shared" si="15"/>
        <v>40.2</v>
      </c>
      <c r="W13" s="20">
        <v>0</v>
      </c>
      <c r="X13" s="20">
        <v>40.2</v>
      </c>
      <c r="Y13" s="68">
        <v>678.3</v>
      </c>
      <c r="Z13" s="69">
        <f t="shared" si="2"/>
        <v>2639.2</v>
      </c>
      <c r="AA13" s="70">
        <f t="shared" si="3"/>
        <v>1960.8999999999999</v>
      </c>
      <c r="AB13" s="71">
        <f t="shared" si="4"/>
        <v>1755.6999999999998</v>
      </c>
      <c r="AC13" s="72">
        <f t="shared" si="5"/>
        <v>205.2</v>
      </c>
      <c r="AD13" s="73">
        <f t="shared" si="6"/>
        <v>574.8096816840056</v>
      </c>
      <c r="AE13" s="74">
        <f t="shared" si="7"/>
        <v>514.6582478110096</v>
      </c>
      <c r="AF13" s="75">
        <f t="shared" si="8"/>
        <v>60.15143387299605</v>
      </c>
      <c r="AG13" s="76">
        <f t="shared" si="9"/>
        <v>773.6435880975203</v>
      </c>
      <c r="AH13" s="77">
        <f t="shared" si="10"/>
        <v>198.8339064135147</v>
      </c>
      <c r="AI13" s="78">
        <f t="shared" si="11"/>
        <v>10.464582589627213</v>
      </c>
    </row>
    <row r="14" spans="1:35" s="65" customFormat="1" ht="17.25" customHeight="1">
      <c r="A14" s="13">
        <v>9</v>
      </c>
      <c r="B14" s="18" t="s">
        <v>56</v>
      </c>
      <c r="C14" s="64">
        <v>18668</v>
      </c>
      <c r="D14" s="66">
        <f t="shared" si="12"/>
        <v>330.5</v>
      </c>
      <c r="E14" s="51">
        <f t="shared" si="12"/>
        <v>257</v>
      </c>
      <c r="F14" s="51">
        <f t="shared" si="12"/>
        <v>73.5</v>
      </c>
      <c r="G14" s="67">
        <f>SUM(H14:I14)</f>
        <v>0</v>
      </c>
      <c r="H14" s="20">
        <v>0</v>
      </c>
      <c r="I14" s="20">
        <v>0</v>
      </c>
      <c r="J14" s="67">
        <f t="shared" si="13"/>
        <v>270.2</v>
      </c>
      <c r="K14" s="20">
        <v>209.9</v>
      </c>
      <c r="L14" s="20">
        <v>60.3</v>
      </c>
      <c r="M14" s="67">
        <f t="shared" si="14"/>
        <v>14.8</v>
      </c>
      <c r="N14" s="20">
        <v>8.3</v>
      </c>
      <c r="O14" s="20">
        <v>6.5</v>
      </c>
      <c r="P14" s="67">
        <f t="shared" si="16"/>
        <v>45.5</v>
      </c>
      <c r="Q14" s="20">
        <v>38.8</v>
      </c>
      <c r="R14" s="20">
        <v>6.7</v>
      </c>
      <c r="S14" s="67">
        <f t="shared" si="17"/>
        <v>0</v>
      </c>
      <c r="T14" s="20">
        <v>0</v>
      </c>
      <c r="U14" s="20">
        <v>0</v>
      </c>
      <c r="V14" s="67">
        <f t="shared" si="15"/>
        <v>0</v>
      </c>
      <c r="W14" s="20">
        <v>0</v>
      </c>
      <c r="X14" s="20">
        <v>0</v>
      </c>
      <c r="Y14" s="68">
        <v>71.9</v>
      </c>
      <c r="Z14" s="69">
        <f t="shared" si="2"/>
        <v>402.4</v>
      </c>
      <c r="AA14" s="70">
        <f t="shared" si="3"/>
        <v>330.5</v>
      </c>
      <c r="AB14" s="71">
        <f>G14+J14+M14+S14+V14</f>
        <v>285</v>
      </c>
      <c r="AC14" s="72">
        <f>P14</f>
        <v>45.5</v>
      </c>
      <c r="AD14" s="80">
        <f t="shared" si="6"/>
        <v>590.1364188272266</v>
      </c>
      <c r="AE14" s="74">
        <f t="shared" si="7"/>
        <v>508.892221984144</v>
      </c>
      <c r="AF14" s="75">
        <f t="shared" si="8"/>
        <v>81.24419684308265</v>
      </c>
      <c r="AG14" s="76">
        <f t="shared" si="9"/>
        <v>718.5201057067352</v>
      </c>
      <c r="AH14" s="81">
        <f t="shared" si="10"/>
        <v>128.38368687950862</v>
      </c>
      <c r="AI14" s="78">
        <f>AC14*100/AA14</f>
        <v>13.767019667170953</v>
      </c>
    </row>
    <row r="15" spans="1:35" s="65" customFormat="1" ht="19.5" customHeight="1">
      <c r="A15" s="13">
        <v>10</v>
      </c>
      <c r="B15" s="18" t="s">
        <v>27</v>
      </c>
      <c r="C15" s="64">
        <v>32247</v>
      </c>
      <c r="D15" s="66">
        <f t="shared" si="12"/>
        <v>608.8</v>
      </c>
      <c r="E15" s="51">
        <f t="shared" si="12"/>
        <v>551.5</v>
      </c>
      <c r="F15" s="51">
        <f t="shared" si="12"/>
        <v>57.3</v>
      </c>
      <c r="G15" s="67">
        <f t="shared" si="1"/>
        <v>477</v>
      </c>
      <c r="H15" s="20">
        <v>477</v>
      </c>
      <c r="I15" s="20">
        <v>0</v>
      </c>
      <c r="J15" s="67">
        <f t="shared" si="13"/>
        <v>38.8</v>
      </c>
      <c r="K15" s="20">
        <v>0</v>
      </c>
      <c r="L15" s="20">
        <v>38.8</v>
      </c>
      <c r="M15" s="67">
        <f t="shared" si="14"/>
        <v>4.7</v>
      </c>
      <c r="N15" s="20">
        <v>0</v>
      </c>
      <c r="O15" s="20">
        <v>4.7</v>
      </c>
      <c r="P15" s="67">
        <f t="shared" si="16"/>
        <v>70.8</v>
      </c>
      <c r="Q15" s="20">
        <v>70.8</v>
      </c>
      <c r="R15" s="20">
        <v>0</v>
      </c>
      <c r="S15" s="67">
        <f t="shared" si="17"/>
        <v>0</v>
      </c>
      <c r="T15" s="20">
        <v>0</v>
      </c>
      <c r="U15" s="20">
        <v>0</v>
      </c>
      <c r="V15" s="67">
        <f t="shared" si="15"/>
        <v>17.5</v>
      </c>
      <c r="W15" s="20">
        <v>3.7</v>
      </c>
      <c r="X15" s="20">
        <v>13.8</v>
      </c>
      <c r="Y15" s="68">
        <v>361.7</v>
      </c>
      <c r="Z15" s="69">
        <f t="shared" si="2"/>
        <v>970.5</v>
      </c>
      <c r="AA15" s="70">
        <f t="shared" si="3"/>
        <v>608.8</v>
      </c>
      <c r="AB15" s="71">
        <f>G15+J15+M15+S15+V15</f>
        <v>538</v>
      </c>
      <c r="AC15" s="72">
        <f>P15</f>
        <v>70.8</v>
      </c>
      <c r="AD15" s="73">
        <f t="shared" si="6"/>
        <v>629.3091863842632</v>
      </c>
      <c r="AE15" s="74">
        <f t="shared" si="7"/>
        <v>556.1240838941089</v>
      </c>
      <c r="AF15" s="75">
        <f t="shared" si="8"/>
        <v>73.18510249015411</v>
      </c>
      <c r="AG15" s="76">
        <f t="shared" si="9"/>
        <v>1003.1940955747823</v>
      </c>
      <c r="AH15" s="77">
        <f t="shared" si="10"/>
        <v>373.88490919051907</v>
      </c>
      <c r="AI15" s="78">
        <f>AC15*100/AA15</f>
        <v>11.629434954007886</v>
      </c>
    </row>
    <row r="16" spans="1:37" s="8" customFormat="1" ht="19.5" customHeight="1">
      <c r="A16" s="19">
        <v>11</v>
      </c>
      <c r="B16" s="18" t="s">
        <v>57</v>
      </c>
      <c r="C16" s="64">
        <v>26169</v>
      </c>
      <c r="D16" s="66">
        <f>G16+J16+M16+P16+S16+V16</f>
        <v>506.09999999999997</v>
      </c>
      <c r="E16" s="51">
        <f t="shared" si="12"/>
        <v>480.90000000000003</v>
      </c>
      <c r="F16" s="51">
        <f t="shared" si="12"/>
        <v>25.2</v>
      </c>
      <c r="G16" s="67">
        <f t="shared" si="1"/>
        <v>0</v>
      </c>
      <c r="H16" s="20">
        <v>0</v>
      </c>
      <c r="I16" s="20">
        <v>0</v>
      </c>
      <c r="J16" s="67">
        <f t="shared" si="13"/>
        <v>401</v>
      </c>
      <c r="K16" s="20">
        <v>393.6</v>
      </c>
      <c r="L16" s="20">
        <v>7.4</v>
      </c>
      <c r="M16" s="67">
        <f t="shared" si="14"/>
        <v>21.200000000000003</v>
      </c>
      <c r="N16" s="20">
        <v>16.1</v>
      </c>
      <c r="O16" s="20">
        <v>5.1</v>
      </c>
      <c r="P16" s="67">
        <f t="shared" si="16"/>
        <v>55.2</v>
      </c>
      <c r="Q16" s="20">
        <v>55</v>
      </c>
      <c r="R16" s="20">
        <v>0.2</v>
      </c>
      <c r="S16" s="67">
        <f t="shared" si="17"/>
        <v>0</v>
      </c>
      <c r="T16" s="20">
        <v>0</v>
      </c>
      <c r="U16" s="20">
        <v>0</v>
      </c>
      <c r="V16" s="67">
        <f t="shared" si="15"/>
        <v>28.7</v>
      </c>
      <c r="W16" s="20">
        <v>16.2</v>
      </c>
      <c r="X16" s="20">
        <v>12.5</v>
      </c>
      <c r="Y16" s="68">
        <v>185.3</v>
      </c>
      <c r="Z16" s="69">
        <f t="shared" si="2"/>
        <v>691.4</v>
      </c>
      <c r="AA16" s="70">
        <f t="shared" si="3"/>
        <v>506.09999999999997</v>
      </c>
      <c r="AB16" s="71">
        <f t="shared" si="4"/>
        <v>450.9</v>
      </c>
      <c r="AC16" s="72">
        <f t="shared" si="5"/>
        <v>55.2</v>
      </c>
      <c r="AD16" s="73">
        <f t="shared" si="6"/>
        <v>644.6558905575299</v>
      </c>
      <c r="AE16" s="74">
        <f t="shared" si="7"/>
        <v>574.3436890977874</v>
      </c>
      <c r="AF16" s="75">
        <f t="shared" si="8"/>
        <v>70.31220145974244</v>
      </c>
      <c r="AG16" s="76">
        <f t="shared" si="9"/>
        <v>880.6857987185856</v>
      </c>
      <c r="AH16" s="77">
        <f t="shared" si="10"/>
        <v>236.02990816105572</v>
      </c>
      <c r="AI16" s="78">
        <f t="shared" si="11"/>
        <v>10.90693538826319</v>
      </c>
      <c r="AK16" s="65"/>
    </row>
    <row r="17" spans="1:35" s="8" customFormat="1" ht="19.5" customHeight="1">
      <c r="A17" s="19">
        <v>12</v>
      </c>
      <c r="B17" s="18" t="s">
        <v>49</v>
      </c>
      <c r="C17" s="64">
        <v>24805</v>
      </c>
      <c r="D17" s="66">
        <f t="shared" si="12"/>
        <v>570.7</v>
      </c>
      <c r="E17" s="51">
        <f t="shared" si="12"/>
        <v>463.4</v>
      </c>
      <c r="F17" s="51">
        <f t="shared" si="12"/>
        <v>107.30000000000001</v>
      </c>
      <c r="G17" s="67">
        <f t="shared" si="1"/>
        <v>0</v>
      </c>
      <c r="H17" s="20">
        <v>0</v>
      </c>
      <c r="I17" s="20">
        <v>0</v>
      </c>
      <c r="J17" s="67">
        <f t="shared" si="13"/>
        <v>466.40000000000003</v>
      </c>
      <c r="K17" s="20">
        <v>392.1</v>
      </c>
      <c r="L17" s="20">
        <v>74.3</v>
      </c>
      <c r="M17" s="67">
        <f t="shared" si="14"/>
        <v>20.799999999999997</v>
      </c>
      <c r="N17" s="20">
        <v>20.4</v>
      </c>
      <c r="O17" s="20">
        <v>0.4</v>
      </c>
      <c r="P17" s="67">
        <f t="shared" si="16"/>
        <v>56.9</v>
      </c>
      <c r="Q17" s="20">
        <v>50.9</v>
      </c>
      <c r="R17" s="20">
        <v>6</v>
      </c>
      <c r="S17" s="67">
        <f t="shared" si="17"/>
        <v>0</v>
      </c>
      <c r="T17" s="20">
        <v>0</v>
      </c>
      <c r="U17" s="20">
        <v>0</v>
      </c>
      <c r="V17" s="67">
        <f t="shared" si="15"/>
        <v>26.6</v>
      </c>
      <c r="W17" s="20">
        <v>0</v>
      </c>
      <c r="X17" s="20">
        <v>26.6</v>
      </c>
      <c r="Y17" s="68">
        <v>253.2</v>
      </c>
      <c r="Z17" s="69">
        <f t="shared" si="2"/>
        <v>823.9000000000001</v>
      </c>
      <c r="AA17" s="70">
        <f t="shared" si="3"/>
        <v>570.7</v>
      </c>
      <c r="AB17" s="71">
        <f t="shared" si="4"/>
        <v>513.8000000000001</v>
      </c>
      <c r="AC17" s="72">
        <f t="shared" si="5"/>
        <v>56.9</v>
      </c>
      <c r="AD17" s="73">
        <f t="shared" si="6"/>
        <v>766.9152724585098</v>
      </c>
      <c r="AE17" s="74">
        <f t="shared" si="7"/>
        <v>690.4521937781362</v>
      </c>
      <c r="AF17" s="75">
        <f t="shared" si="8"/>
        <v>76.46307868037358</v>
      </c>
      <c r="AG17" s="76">
        <f t="shared" si="9"/>
        <v>1107.169253510717</v>
      </c>
      <c r="AH17" s="77">
        <f t="shared" si="10"/>
        <v>340.25398105220717</v>
      </c>
      <c r="AI17" s="78">
        <f t="shared" si="11"/>
        <v>9.970212020325915</v>
      </c>
    </row>
    <row r="18" spans="1:35" s="8" customFormat="1" ht="19.5" customHeight="1">
      <c r="A18" s="19">
        <v>13</v>
      </c>
      <c r="B18" s="18" t="s">
        <v>58</v>
      </c>
      <c r="C18" s="64">
        <v>114759</v>
      </c>
      <c r="D18" s="66">
        <f t="shared" si="12"/>
        <v>2010.5000000000002</v>
      </c>
      <c r="E18" s="51">
        <f t="shared" si="12"/>
        <v>1846.9</v>
      </c>
      <c r="F18" s="51">
        <f t="shared" si="12"/>
        <v>163.6</v>
      </c>
      <c r="G18" s="67">
        <f t="shared" si="1"/>
        <v>0</v>
      </c>
      <c r="H18" s="20">
        <v>0</v>
      </c>
      <c r="I18" s="20">
        <v>0</v>
      </c>
      <c r="J18" s="67">
        <f t="shared" si="13"/>
        <v>1683.6000000000001</v>
      </c>
      <c r="K18" s="20">
        <v>1565.9</v>
      </c>
      <c r="L18" s="20">
        <v>117.7</v>
      </c>
      <c r="M18" s="67">
        <f t="shared" si="14"/>
        <v>114</v>
      </c>
      <c r="N18" s="20">
        <v>68.1</v>
      </c>
      <c r="O18" s="20">
        <v>45.9</v>
      </c>
      <c r="P18" s="67">
        <f t="shared" si="16"/>
        <v>212.9</v>
      </c>
      <c r="Q18" s="20">
        <v>212.9</v>
      </c>
      <c r="R18" s="20">
        <v>0</v>
      </c>
      <c r="S18" s="67">
        <f t="shared" si="17"/>
        <v>0</v>
      </c>
      <c r="T18" s="20">
        <v>0</v>
      </c>
      <c r="U18" s="20">
        <v>0</v>
      </c>
      <c r="V18" s="67">
        <f t="shared" si="15"/>
        <v>0</v>
      </c>
      <c r="W18" s="20">
        <v>0</v>
      </c>
      <c r="X18" s="20">
        <v>0</v>
      </c>
      <c r="Y18" s="68">
        <v>1039.6</v>
      </c>
      <c r="Z18" s="69">
        <f t="shared" si="2"/>
        <v>3050.1000000000004</v>
      </c>
      <c r="AA18" s="70">
        <f t="shared" si="3"/>
        <v>2010.5000000000002</v>
      </c>
      <c r="AB18" s="71">
        <f t="shared" si="4"/>
        <v>1797.6000000000001</v>
      </c>
      <c r="AC18" s="72">
        <f t="shared" si="5"/>
        <v>212.9</v>
      </c>
      <c r="AD18" s="73">
        <f t="shared" si="6"/>
        <v>583.977436773296</v>
      </c>
      <c r="AE18" s="74">
        <f t="shared" si="7"/>
        <v>522.137697261217</v>
      </c>
      <c r="AF18" s="75">
        <f t="shared" si="8"/>
        <v>61.839739512078935</v>
      </c>
      <c r="AG18" s="61">
        <f t="shared" si="9"/>
        <v>885.9435861239642</v>
      </c>
      <c r="AH18" s="77">
        <f t="shared" si="10"/>
        <v>301.96614935066816</v>
      </c>
      <c r="AI18" s="78">
        <f t="shared" si="11"/>
        <v>10.589405620492414</v>
      </c>
    </row>
    <row r="19" spans="1:35" s="8" customFormat="1" ht="19.5" customHeight="1">
      <c r="A19" s="19">
        <v>14</v>
      </c>
      <c r="B19" s="18" t="s">
        <v>44</v>
      </c>
      <c r="C19" s="64">
        <v>55532</v>
      </c>
      <c r="D19" s="66">
        <f t="shared" si="12"/>
        <v>1146.3</v>
      </c>
      <c r="E19" s="51">
        <f t="shared" si="12"/>
        <v>1035.8</v>
      </c>
      <c r="F19" s="51">
        <f t="shared" si="12"/>
        <v>110.5</v>
      </c>
      <c r="G19" s="67">
        <f t="shared" si="1"/>
        <v>0</v>
      </c>
      <c r="H19" s="20">
        <v>0</v>
      </c>
      <c r="I19" s="20">
        <v>0</v>
      </c>
      <c r="J19" s="67">
        <f t="shared" si="13"/>
        <v>891.1999999999999</v>
      </c>
      <c r="K19" s="20">
        <v>855.9</v>
      </c>
      <c r="L19" s="20">
        <v>35.3</v>
      </c>
      <c r="M19" s="67">
        <f t="shared" si="14"/>
        <v>0</v>
      </c>
      <c r="N19" s="20">
        <v>0</v>
      </c>
      <c r="O19" s="20">
        <v>0</v>
      </c>
      <c r="P19" s="67">
        <f t="shared" si="16"/>
        <v>150.20000000000002</v>
      </c>
      <c r="Q19" s="20">
        <v>138.3</v>
      </c>
      <c r="R19" s="20">
        <v>11.9</v>
      </c>
      <c r="S19" s="67">
        <f t="shared" si="17"/>
        <v>0</v>
      </c>
      <c r="T19" s="20">
        <v>0</v>
      </c>
      <c r="U19" s="20">
        <v>0</v>
      </c>
      <c r="V19" s="67">
        <f t="shared" si="15"/>
        <v>104.9</v>
      </c>
      <c r="W19" s="20">
        <v>41.6</v>
      </c>
      <c r="X19" s="20">
        <v>63.3</v>
      </c>
      <c r="Y19" s="68">
        <v>299.9</v>
      </c>
      <c r="Z19" s="69">
        <f t="shared" si="2"/>
        <v>1446.1999999999998</v>
      </c>
      <c r="AA19" s="70">
        <f t="shared" si="3"/>
        <v>1146.3</v>
      </c>
      <c r="AB19" s="71">
        <f t="shared" si="4"/>
        <v>996.0999999999999</v>
      </c>
      <c r="AC19" s="72">
        <f t="shared" si="5"/>
        <v>150.20000000000002</v>
      </c>
      <c r="AD19" s="73">
        <f t="shared" si="6"/>
        <v>688.0717424187856</v>
      </c>
      <c r="AE19" s="74">
        <f t="shared" si="7"/>
        <v>597.9135153305001</v>
      </c>
      <c r="AF19" s="75">
        <f t="shared" si="8"/>
        <v>90.15822708828543</v>
      </c>
      <c r="AG19" s="61">
        <f t="shared" si="9"/>
        <v>868.0880693414006</v>
      </c>
      <c r="AH19" s="77">
        <f t="shared" si="10"/>
        <v>180.01632692261518</v>
      </c>
      <c r="AI19" s="78">
        <f t="shared" si="11"/>
        <v>13.103027130768561</v>
      </c>
    </row>
    <row r="20" spans="1:35" s="8" customFormat="1" ht="19.5" customHeight="1">
      <c r="A20" s="19">
        <v>15</v>
      </c>
      <c r="B20" s="18" t="s">
        <v>45</v>
      </c>
      <c r="C20" s="64">
        <v>16142</v>
      </c>
      <c r="D20" s="66">
        <f t="shared" si="12"/>
        <v>371.2</v>
      </c>
      <c r="E20" s="51">
        <f t="shared" si="12"/>
        <v>339.3</v>
      </c>
      <c r="F20" s="51">
        <f t="shared" si="12"/>
        <v>31.9</v>
      </c>
      <c r="G20" s="67">
        <f>SUM(H20:I20)</f>
        <v>0</v>
      </c>
      <c r="H20" s="20">
        <v>0</v>
      </c>
      <c r="I20" s="20">
        <v>0</v>
      </c>
      <c r="J20" s="67">
        <f t="shared" si="13"/>
        <v>294.7</v>
      </c>
      <c r="K20" s="20">
        <v>286.3</v>
      </c>
      <c r="L20" s="20">
        <v>8.4</v>
      </c>
      <c r="M20" s="67">
        <f t="shared" si="14"/>
        <v>0</v>
      </c>
      <c r="N20" s="20">
        <v>0</v>
      </c>
      <c r="O20" s="20">
        <v>0</v>
      </c>
      <c r="P20" s="67">
        <f>SUM(Q20:R20)</f>
        <v>40.4</v>
      </c>
      <c r="Q20" s="20">
        <v>40.4</v>
      </c>
      <c r="R20" s="20">
        <v>0</v>
      </c>
      <c r="S20" s="67">
        <f>SUM(T20:U20)</f>
        <v>0</v>
      </c>
      <c r="T20" s="20">
        <v>0</v>
      </c>
      <c r="U20" s="20">
        <v>0</v>
      </c>
      <c r="V20" s="67">
        <f t="shared" si="15"/>
        <v>36.1</v>
      </c>
      <c r="W20" s="20">
        <v>12.6</v>
      </c>
      <c r="X20" s="20">
        <v>23.5</v>
      </c>
      <c r="Y20" s="68">
        <v>144.6</v>
      </c>
      <c r="Z20" s="69">
        <f>D20+Y20</f>
        <v>515.8</v>
      </c>
      <c r="AA20" s="70">
        <f>SUM(AB20:AC20)</f>
        <v>371.2</v>
      </c>
      <c r="AB20" s="71">
        <f>G20+J20+M20+S20+V20</f>
        <v>330.8</v>
      </c>
      <c r="AC20" s="72">
        <f>P20</f>
        <v>40.4</v>
      </c>
      <c r="AD20" s="73">
        <f t="shared" si="6"/>
        <v>766.5303762441663</v>
      </c>
      <c r="AE20" s="74">
        <f t="shared" si="7"/>
        <v>683.1041176227646</v>
      </c>
      <c r="AF20" s="75">
        <f t="shared" si="8"/>
        <v>83.42625862140173</v>
      </c>
      <c r="AG20" s="76">
        <f t="shared" si="9"/>
        <v>1065.130301903936</v>
      </c>
      <c r="AH20" s="77">
        <f t="shared" si="10"/>
        <v>298.5999256597695</v>
      </c>
      <c r="AI20" s="78">
        <f>AC20*100/AA20</f>
        <v>10.883620689655173</v>
      </c>
    </row>
    <row r="21" spans="1:35" s="8" customFormat="1" ht="19.5" customHeight="1">
      <c r="A21" s="82">
        <v>16</v>
      </c>
      <c r="B21" s="83" t="s">
        <v>46</v>
      </c>
      <c r="C21" s="84">
        <v>5885</v>
      </c>
      <c r="D21" s="85">
        <f t="shared" si="12"/>
        <v>113</v>
      </c>
      <c r="E21" s="86">
        <f t="shared" si="12"/>
        <v>98.3</v>
      </c>
      <c r="F21" s="86">
        <f t="shared" si="12"/>
        <v>14.7</v>
      </c>
      <c r="G21" s="87">
        <f>SUM(H21:I21)</f>
        <v>0</v>
      </c>
      <c r="H21" s="88">
        <v>0</v>
      </c>
      <c r="I21" s="88">
        <v>0</v>
      </c>
      <c r="J21" s="87">
        <f t="shared" si="13"/>
        <v>64.8</v>
      </c>
      <c r="K21" s="88">
        <v>58.3</v>
      </c>
      <c r="L21" s="88">
        <v>6.5</v>
      </c>
      <c r="M21" s="87">
        <f t="shared" si="14"/>
        <v>13.2</v>
      </c>
      <c r="N21" s="88">
        <v>5</v>
      </c>
      <c r="O21" s="88">
        <v>8.2</v>
      </c>
      <c r="P21" s="87">
        <f>SUM(Q21:R21)</f>
        <v>35</v>
      </c>
      <c r="Q21" s="88">
        <v>35</v>
      </c>
      <c r="R21" s="88">
        <v>0</v>
      </c>
      <c r="S21" s="87">
        <f>SUM(T21:U21)</f>
        <v>0</v>
      </c>
      <c r="T21" s="88">
        <v>0</v>
      </c>
      <c r="U21" s="88">
        <v>0</v>
      </c>
      <c r="V21" s="87">
        <f t="shared" si="15"/>
        <v>0</v>
      </c>
      <c r="W21" s="88">
        <v>0</v>
      </c>
      <c r="X21" s="88">
        <v>0</v>
      </c>
      <c r="Y21" s="68">
        <v>34.2</v>
      </c>
      <c r="Z21" s="89">
        <f t="shared" si="2"/>
        <v>147.2</v>
      </c>
      <c r="AA21" s="70">
        <f t="shared" si="3"/>
        <v>113</v>
      </c>
      <c r="AB21" s="71">
        <f t="shared" si="4"/>
        <v>78</v>
      </c>
      <c r="AC21" s="72">
        <f t="shared" si="5"/>
        <v>35</v>
      </c>
      <c r="AD21" s="73">
        <f t="shared" si="6"/>
        <v>640.0453129425092</v>
      </c>
      <c r="AE21" s="74">
        <f t="shared" si="7"/>
        <v>441.8011894647409</v>
      </c>
      <c r="AF21" s="75">
        <f t="shared" si="8"/>
        <v>198.24412347776834</v>
      </c>
      <c r="AG21" s="76">
        <f t="shared" si="9"/>
        <v>833.758142169357</v>
      </c>
      <c r="AH21" s="77">
        <f t="shared" si="10"/>
        <v>193.71282922684793</v>
      </c>
      <c r="AI21" s="78">
        <f t="shared" si="11"/>
        <v>30.97345132743363</v>
      </c>
    </row>
    <row r="22" spans="1:35" s="8" customFormat="1" ht="19.5" customHeight="1">
      <c r="A22" s="82">
        <v>17</v>
      </c>
      <c r="B22" s="83" t="s">
        <v>47</v>
      </c>
      <c r="C22" s="84">
        <v>12859</v>
      </c>
      <c r="D22" s="85">
        <f t="shared" si="12"/>
        <v>238.89999999999998</v>
      </c>
      <c r="E22" s="86">
        <f t="shared" si="12"/>
        <v>218.6</v>
      </c>
      <c r="F22" s="86">
        <f t="shared" si="12"/>
        <v>20.299999999999997</v>
      </c>
      <c r="G22" s="87">
        <f t="shared" si="1"/>
        <v>0</v>
      </c>
      <c r="H22" s="88">
        <v>0</v>
      </c>
      <c r="I22" s="88">
        <v>0</v>
      </c>
      <c r="J22" s="87">
        <f t="shared" si="13"/>
        <v>193.79999999999998</v>
      </c>
      <c r="K22" s="88">
        <v>179.6</v>
      </c>
      <c r="L22" s="88">
        <v>14.2</v>
      </c>
      <c r="M22" s="87">
        <f t="shared" si="14"/>
        <v>11</v>
      </c>
      <c r="N22" s="88">
        <v>7.3</v>
      </c>
      <c r="O22" s="88">
        <v>3.7</v>
      </c>
      <c r="P22" s="87">
        <f t="shared" si="16"/>
        <v>30.099999999999998</v>
      </c>
      <c r="Q22" s="90">
        <v>29.2</v>
      </c>
      <c r="R22" s="88">
        <v>0.9</v>
      </c>
      <c r="S22" s="87">
        <f>SUM(T22:U22)</f>
        <v>1.1</v>
      </c>
      <c r="T22" s="88">
        <v>1.1</v>
      </c>
      <c r="U22" s="88">
        <v>0</v>
      </c>
      <c r="V22" s="87">
        <f t="shared" si="15"/>
        <v>2.9</v>
      </c>
      <c r="W22" s="88">
        <v>1.4</v>
      </c>
      <c r="X22" s="88">
        <v>1.5</v>
      </c>
      <c r="Y22" s="68">
        <v>61.8</v>
      </c>
      <c r="Z22" s="89">
        <f t="shared" si="2"/>
        <v>300.7</v>
      </c>
      <c r="AA22" s="70">
        <f t="shared" si="3"/>
        <v>238.89999999999998</v>
      </c>
      <c r="AB22" s="71">
        <f t="shared" si="4"/>
        <v>208.79999999999998</v>
      </c>
      <c r="AC22" s="72">
        <f t="shared" si="5"/>
        <v>30.099999999999998</v>
      </c>
      <c r="AD22" s="73">
        <f t="shared" si="6"/>
        <v>619.2809186821162</v>
      </c>
      <c r="AE22" s="74">
        <f t="shared" si="7"/>
        <v>541.2551520335951</v>
      </c>
      <c r="AF22" s="75">
        <f t="shared" si="8"/>
        <v>78.02576664852114</v>
      </c>
      <c r="AG22" s="76">
        <f t="shared" si="9"/>
        <v>779.4800010368872</v>
      </c>
      <c r="AH22" s="77">
        <f t="shared" si="10"/>
        <v>160.19908235477095</v>
      </c>
      <c r="AI22" s="78">
        <f>AC22*100/AA22</f>
        <v>12.599413980745084</v>
      </c>
    </row>
    <row r="23" spans="1:35" s="8" customFormat="1" ht="19.5" customHeight="1">
      <c r="A23" s="82">
        <v>18</v>
      </c>
      <c r="B23" s="83" t="s">
        <v>50</v>
      </c>
      <c r="C23" s="84">
        <v>33157</v>
      </c>
      <c r="D23" s="85">
        <f t="shared" si="12"/>
        <v>575.4</v>
      </c>
      <c r="E23" s="86">
        <f t="shared" si="12"/>
        <v>514.8</v>
      </c>
      <c r="F23" s="86">
        <f t="shared" si="12"/>
        <v>60.6</v>
      </c>
      <c r="G23" s="87">
        <v>0</v>
      </c>
      <c r="H23" s="88">
        <v>0</v>
      </c>
      <c r="I23" s="91">
        <v>0</v>
      </c>
      <c r="J23" s="87">
        <f t="shared" si="13"/>
        <v>392.9</v>
      </c>
      <c r="K23" s="88">
        <v>354.7</v>
      </c>
      <c r="L23" s="91">
        <v>38.2</v>
      </c>
      <c r="M23" s="87">
        <f t="shared" si="14"/>
        <v>0</v>
      </c>
      <c r="N23" s="88">
        <v>0</v>
      </c>
      <c r="O23" s="91">
        <v>0</v>
      </c>
      <c r="P23" s="87">
        <f t="shared" si="16"/>
        <v>119.5</v>
      </c>
      <c r="Q23" s="88">
        <v>118.6</v>
      </c>
      <c r="R23" s="92">
        <v>0.9</v>
      </c>
      <c r="S23" s="87">
        <f>SUM(T23:U23)</f>
        <v>0</v>
      </c>
      <c r="T23" s="88">
        <v>0</v>
      </c>
      <c r="U23" s="91">
        <v>0</v>
      </c>
      <c r="V23" s="87">
        <f t="shared" si="15"/>
        <v>63</v>
      </c>
      <c r="W23" s="88">
        <v>41.5</v>
      </c>
      <c r="X23" s="91">
        <v>21.5</v>
      </c>
      <c r="Y23" s="68">
        <v>278.1</v>
      </c>
      <c r="Z23" s="89">
        <f t="shared" si="2"/>
        <v>853.5</v>
      </c>
      <c r="AA23" s="70">
        <f t="shared" si="3"/>
        <v>575.4</v>
      </c>
      <c r="AB23" s="71">
        <f t="shared" si="4"/>
        <v>455.9</v>
      </c>
      <c r="AC23" s="72">
        <f t="shared" si="5"/>
        <v>119.5</v>
      </c>
      <c r="AD23" s="73">
        <f t="shared" si="6"/>
        <v>578.4600536839882</v>
      </c>
      <c r="AE23" s="74">
        <f t="shared" si="7"/>
        <v>458.3245367996702</v>
      </c>
      <c r="AF23" s="75">
        <f t="shared" si="8"/>
        <v>120.13551688431805</v>
      </c>
      <c r="AG23" s="76">
        <f t="shared" si="9"/>
        <v>858.03902644992</v>
      </c>
      <c r="AH23" s="77">
        <f t="shared" si="10"/>
        <v>279.57897276593184</v>
      </c>
      <c r="AI23" s="78">
        <f t="shared" si="11"/>
        <v>20.768161279110185</v>
      </c>
    </row>
    <row r="24" spans="1:35" s="8" customFormat="1" ht="19.5" customHeight="1">
      <c r="A24" s="82">
        <v>19</v>
      </c>
      <c r="B24" s="83" t="s">
        <v>59</v>
      </c>
      <c r="C24" s="84">
        <v>27174</v>
      </c>
      <c r="D24" s="85">
        <f t="shared" si="12"/>
        <v>498.6</v>
      </c>
      <c r="E24" s="86">
        <f t="shared" si="12"/>
        <v>443.4</v>
      </c>
      <c r="F24" s="86">
        <f t="shared" si="12"/>
        <v>55.2</v>
      </c>
      <c r="G24" s="87">
        <v>0</v>
      </c>
      <c r="H24" s="88">
        <v>0</v>
      </c>
      <c r="I24" s="88">
        <v>0</v>
      </c>
      <c r="J24" s="87">
        <f t="shared" si="13"/>
        <v>348.7</v>
      </c>
      <c r="K24" s="88">
        <v>311</v>
      </c>
      <c r="L24" s="88">
        <v>37.7</v>
      </c>
      <c r="M24" s="87">
        <v>0</v>
      </c>
      <c r="N24" s="88">
        <v>0</v>
      </c>
      <c r="O24" s="88">
        <v>0</v>
      </c>
      <c r="P24" s="87">
        <f t="shared" si="16"/>
        <v>100.3</v>
      </c>
      <c r="Q24" s="88">
        <v>99.7</v>
      </c>
      <c r="R24" s="88">
        <v>0.6</v>
      </c>
      <c r="S24" s="87">
        <v>0</v>
      </c>
      <c r="T24" s="88">
        <v>0</v>
      </c>
      <c r="U24" s="88">
        <v>0</v>
      </c>
      <c r="V24" s="87">
        <f t="shared" si="15"/>
        <v>49.6</v>
      </c>
      <c r="W24" s="88">
        <v>32.7</v>
      </c>
      <c r="X24" s="88">
        <v>16.9</v>
      </c>
      <c r="Y24" s="68">
        <v>390</v>
      </c>
      <c r="Z24" s="89">
        <f t="shared" si="2"/>
        <v>888.6</v>
      </c>
      <c r="AA24" s="70">
        <f t="shared" si="3"/>
        <v>498.6</v>
      </c>
      <c r="AB24" s="71">
        <f t="shared" si="4"/>
        <v>398.3</v>
      </c>
      <c r="AC24" s="72">
        <f t="shared" si="5"/>
        <v>100.3</v>
      </c>
      <c r="AD24" s="73">
        <f t="shared" si="6"/>
        <v>611.614042835063</v>
      </c>
      <c r="AE24" s="74">
        <f t="shared" si="7"/>
        <v>488.5797698780698</v>
      </c>
      <c r="AF24" s="75">
        <f t="shared" si="8"/>
        <v>123.03427295699319</v>
      </c>
      <c r="AG24" s="76">
        <f t="shared" si="9"/>
        <v>1090.0125119599618</v>
      </c>
      <c r="AH24" s="77">
        <f t="shared" si="10"/>
        <v>478.3984691248988</v>
      </c>
      <c r="AI24" s="78">
        <f t="shared" si="11"/>
        <v>20.116325711993582</v>
      </c>
    </row>
    <row r="25" spans="1:35" s="8" customFormat="1" ht="19.5" customHeight="1">
      <c r="A25" s="82">
        <v>20</v>
      </c>
      <c r="B25" s="83" t="s">
        <v>33</v>
      </c>
      <c r="C25" s="84">
        <v>5360</v>
      </c>
      <c r="D25" s="85">
        <f t="shared" si="12"/>
        <v>87.40000000000002</v>
      </c>
      <c r="E25" s="86">
        <f t="shared" si="12"/>
        <v>84.50000000000001</v>
      </c>
      <c r="F25" s="86">
        <f t="shared" si="12"/>
        <v>2.9</v>
      </c>
      <c r="G25" s="87">
        <f t="shared" si="1"/>
        <v>0</v>
      </c>
      <c r="H25" s="88">
        <v>0</v>
      </c>
      <c r="I25" s="88">
        <v>0</v>
      </c>
      <c r="J25" s="87">
        <f t="shared" si="13"/>
        <v>66.9</v>
      </c>
      <c r="K25" s="88">
        <v>65.4</v>
      </c>
      <c r="L25" s="88">
        <v>1.5</v>
      </c>
      <c r="M25" s="87">
        <f t="shared" si="14"/>
        <v>5.199999999999999</v>
      </c>
      <c r="N25" s="88">
        <v>3.8</v>
      </c>
      <c r="O25" s="88">
        <v>1.4</v>
      </c>
      <c r="P25" s="87">
        <f t="shared" si="16"/>
        <v>12.9</v>
      </c>
      <c r="Q25" s="88">
        <v>12.9</v>
      </c>
      <c r="R25" s="88">
        <v>0</v>
      </c>
      <c r="S25" s="87">
        <f t="shared" si="17"/>
        <v>0</v>
      </c>
      <c r="T25" s="88">
        <v>0</v>
      </c>
      <c r="U25" s="88">
        <v>0</v>
      </c>
      <c r="V25" s="87">
        <f t="shared" si="15"/>
        <v>2.4</v>
      </c>
      <c r="W25" s="88">
        <v>2.4</v>
      </c>
      <c r="X25" s="88">
        <v>0</v>
      </c>
      <c r="Y25" s="68">
        <v>43.3</v>
      </c>
      <c r="Z25" s="89">
        <f t="shared" si="2"/>
        <v>130.70000000000002</v>
      </c>
      <c r="AA25" s="70">
        <f t="shared" si="3"/>
        <v>87.40000000000002</v>
      </c>
      <c r="AB25" s="71">
        <f t="shared" si="4"/>
        <v>74.50000000000001</v>
      </c>
      <c r="AC25" s="72">
        <f t="shared" si="5"/>
        <v>12.9</v>
      </c>
      <c r="AD25" s="73">
        <f t="shared" si="6"/>
        <v>543.5323383084577</v>
      </c>
      <c r="AE25" s="74">
        <f t="shared" si="7"/>
        <v>463.3084577114429</v>
      </c>
      <c r="AF25" s="75">
        <f t="shared" si="8"/>
        <v>80.22388059701493</v>
      </c>
      <c r="AG25" s="76">
        <f t="shared" si="9"/>
        <v>812.810945273632</v>
      </c>
      <c r="AH25" s="77">
        <f t="shared" si="10"/>
        <v>269.2786069651741</v>
      </c>
      <c r="AI25" s="78">
        <f t="shared" si="11"/>
        <v>14.759725400457663</v>
      </c>
    </row>
    <row r="26" spans="1:35" s="8" customFormat="1" ht="19.5" customHeight="1">
      <c r="A26" s="82">
        <v>21</v>
      </c>
      <c r="B26" s="83" t="s">
        <v>34</v>
      </c>
      <c r="C26" s="64">
        <v>15565</v>
      </c>
      <c r="D26" s="66">
        <f>G26+J26+M26+P26+S26+V26</f>
        <v>226</v>
      </c>
      <c r="E26" s="51">
        <f>H26+K26+N26+Q26+T26+W26</f>
        <v>193.7</v>
      </c>
      <c r="F26" s="51">
        <f>I26+L26+O26+R26+U26+X26</f>
        <v>32.3</v>
      </c>
      <c r="G26" s="67">
        <f>SUM(H26:I26)</f>
        <v>0</v>
      </c>
      <c r="H26" s="20">
        <v>0</v>
      </c>
      <c r="I26" s="20">
        <v>0</v>
      </c>
      <c r="J26" s="67">
        <f>SUM(K26:L26)</f>
        <v>184.7</v>
      </c>
      <c r="K26" s="20">
        <v>161.2</v>
      </c>
      <c r="L26" s="20">
        <v>23.5</v>
      </c>
      <c r="M26" s="67">
        <f>SUM(N26:O26)</f>
        <v>13</v>
      </c>
      <c r="N26" s="20">
        <v>4.2</v>
      </c>
      <c r="O26" s="20">
        <v>8.8</v>
      </c>
      <c r="P26" s="67">
        <f>SUM(Q26:R26)</f>
        <v>28.3</v>
      </c>
      <c r="Q26" s="20">
        <v>28.3</v>
      </c>
      <c r="R26" s="20">
        <v>0</v>
      </c>
      <c r="S26" s="67">
        <f>SUM(T26:U26)</f>
        <v>0</v>
      </c>
      <c r="T26" s="20">
        <v>0</v>
      </c>
      <c r="U26" s="20">
        <v>0</v>
      </c>
      <c r="V26" s="67">
        <f>SUM(W26:X26)</f>
        <v>0</v>
      </c>
      <c r="W26" s="20">
        <v>0</v>
      </c>
      <c r="X26" s="20">
        <v>0</v>
      </c>
      <c r="Y26" s="68">
        <v>119.9</v>
      </c>
      <c r="Z26" s="89">
        <f t="shared" si="2"/>
        <v>345.9</v>
      </c>
      <c r="AA26" s="70">
        <f t="shared" si="3"/>
        <v>226</v>
      </c>
      <c r="AB26" s="71">
        <f t="shared" si="4"/>
        <v>197.7</v>
      </c>
      <c r="AC26" s="72">
        <f t="shared" si="5"/>
        <v>28.3</v>
      </c>
      <c r="AD26" s="73">
        <f t="shared" si="6"/>
        <v>483.9918620837349</v>
      </c>
      <c r="AE26" s="74">
        <f t="shared" si="7"/>
        <v>423.38580147767425</v>
      </c>
      <c r="AF26" s="75">
        <f t="shared" si="8"/>
        <v>60.6060606060606</v>
      </c>
      <c r="AG26" s="76">
        <f t="shared" si="9"/>
        <v>740.7645358175394</v>
      </c>
      <c r="AH26" s="77">
        <f t="shared" si="10"/>
        <v>256.7726737338045</v>
      </c>
      <c r="AI26" s="78">
        <f t="shared" si="11"/>
        <v>12.52212389380531</v>
      </c>
    </row>
    <row r="27" spans="1:35" s="8" customFormat="1" ht="19.5" customHeight="1">
      <c r="A27" s="93">
        <v>22</v>
      </c>
      <c r="B27" s="83" t="s">
        <v>35</v>
      </c>
      <c r="C27" s="84">
        <v>7349</v>
      </c>
      <c r="D27" s="85">
        <f t="shared" si="12"/>
        <v>120.8</v>
      </c>
      <c r="E27" s="86">
        <f t="shared" si="12"/>
        <v>113.99999999999999</v>
      </c>
      <c r="F27" s="86">
        <f t="shared" si="12"/>
        <v>6.800000000000001</v>
      </c>
      <c r="G27" s="87">
        <f t="shared" si="1"/>
        <v>0</v>
      </c>
      <c r="H27" s="88">
        <v>0</v>
      </c>
      <c r="I27" s="88">
        <v>0</v>
      </c>
      <c r="J27" s="87">
        <f t="shared" si="13"/>
        <v>98.5</v>
      </c>
      <c r="K27" s="88">
        <v>93.6</v>
      </c>
      <c r="L27" s="88">
        <v>4.9</v>
      </c>
      <c r="M27" s="87">
        <f t="shared" si="14"/>
        <v>6.8999999999999995</v>
      </c>
      <c r="N27" s="88">
        <v>6.1</v>
      </c>
      <c r="O27" s="88">
        <v>0.8</v>
      </c>
      <c r="P27" s="87">
        <f t="shared" si="16"/>
        <v>14.3</v>
      </c>
      <c r="Q27" s="88">
        <v>14.3</v>
      </c>
      <c r="R27" s="88">
        <v>0</v>
      </c>
      <c r="S27" s="87">
        <f t="shared" si="17"/>
        <v>0</v>
      </c>
      <c r="T27" s="88">
        <v>0</v>
      </c>
      <c r="U27" s="88">
        <v>0</v>
      </c>
      <c r="V27" s="87">
        <f t="shared" si="15"/>
        <v>1.1</v>
      </c>
      <c r="W27" s="88">
        <v>0</v>
      </c>
      <c r="X27" s="88">
        <v>1.1</v>
      </c>
      <c r="Y27" s="68">
        <v>42.9</v>
      </c>
      <c r="Z27" s="89">
        <f t="shared" si="2"/>
        <v>163.7</v>
      </c>
      <c r="AA27" s="70">
        <f t="shared" si="3"/>
        <v>120.8</v>
      </c>
      <c r="AB27" s="71">
        <f t="shared" si="4"/>
        <v>106.5</v>
      </c>
      <c r="AC27" s="72">
        <f t="shared" si="5"/>
        <v>14.3</v>
      </c>
      <c r="AD27" s="73">
        <f t="shared" si="6"/>
        <v>547.9203519753254</v>
      </c>
      <c r="AE27" s="74">
        <f t="shared" si="7"/>
        <v>483.0589195808954</v>
      </c>
      <c r="AF27" s="75">
        <f t="shared" si="8"/>
        <v>64.86143239443008</v>
      </c>
      <c r="AG27" s="76">
        <f t="shared" si="9"/>
        <v>742.5046491586156</v>
      </c>
      <c r="AH27" s="77">
        <f t="shared" si="10"/>
        <v>194.58429718329023</v>
      </c>
      <c r="AI27" s="78">
        <f t="shared" si="11"/>
        <v>11.837748344370862</v>
      </c>
    </row>
    <row r="28" spans="1:35" s="65" customFormat="1" ht="19.5" customHeight="1">
      <c r="A28" s="82">
        <v>23</v>
      </c>
      <c r="B28" s="83" t="s">
        <v>36</v>
      </c>
      <c r="C28" s="84">
        <v>5246</v>
      </c>
      <c r="D28" s="85">
        <f t="shared" si="12"/>
        <v>91.6</v>
      </c>
      <c r="E28" s="86">
        <f t="shared" si="12"/>
        <v>87.6</v>
      </c>
      <c r="F28" s="86">
        <f t="shared" si="12"/>
        <v>4</v>
      </c>
      <c r="G28" s="87">
        <f t="shared" si="1"/>
        <v>0</v>
      </c>
      <c r="H28" s="88">
        <v>0</v>
      </c>
      <c r="I28" s="88">
        <v>0</v>
      </c>
      <c r="J28" s="87">
        <f t="shared" si="13"/>
        <v>75.3</v>
      </c>
      <c r="K28" s="88">
        <v>72.7</v>
      </c>
      <c r="L28" s="88">
        <v>2.6</v>
      </c>
      <c r="M28" s="87">
        <f t="shared" si="14"/>
        <v>10.5</v>
      </c>
      <c r="N28" s="88">
        <v>9.3</v>
      </c>
      <c r="O28" s="88">
        <v>1.2</v>
      </c>
      <c r="P28" s="87">
        <f t="shared" si="16"/>
        <v>5.8</v>
      </c>
      <c r="Q28" s="88">
        <v>5.6</v>
      </c>
      <c r="R28" s="20">
        <v>0.2</v>
      </c>
      <c r="S28" s="87">
        <f t="shared" si="17"/>
        <v>0</v>
      </c>
      <c r="T28" s="88">
        <v>0</v>
      </c>
      <c r="U28" s="88">
        <v>0</v>
      </c>
      <c r="V28" s="87">
        <f t="shared" si="15"/>
        <v>0</v>
      </c>
      <c r="W28" s="88">
        <v>0</v>
      </c>
      <c r="X28" s="88">
        <v>0</v>
      </c>
      <c r="Y28" s="68">
        <v>0</v>
      </c>
      <c r="Z28" s="89">
        <f t="shared" si="2"/>
        <v>91.6</v>
      </c>
      <c r="AA28" s="70">
        <f t="shared" si="3"/>
        <v>91.6</v>
      </c>
      <c r="AB28" s="71">
        <f t="shared" si="4"/>
        <v>85.8</v>
      </c>
      <c r="AC28" s="72">
        <f t="shared" si="5"/>
        <v>5.8</v>
      </c>
      <c r="AD28" s="73">
        <f t="shared" si="6"/>
        <v>582.0307535900369</v>
      </c>
      <c r="AE28" s="74">
        <f t="shared" si="7"/>
        <v>545.1772779260389</v>
      </c>
      <c r="AF28" s="75">
        <f t="shared" si="8"/>
        <v>36.85347566399796</v>
      </c>
      <c r="AG28" s="76">
        <f t="shared" si="9"/>
        <v>582.0307535900369</v>
      </c>
      <c r="AH28" s="77">
        <f t="shared" si="10"/>
        <v>0</v>
      </c>
      <c r="AI28" s="78">
        <f t="shared" si="11"/>
        <v>6.331877729257642</v>
      </c>
    </row>
    <row r="29" spans="1:35" s="65" customFormat="1" ht="19.5" customHeight="1">
      <c r="A29" s="82">
        <v>24</v>
      </c>
      <c r="B29" s="83" t="s">
        <v>37</v>
      </c>
      <c r="C29" s="84">
        <v>11426</v>
      </c>
      <c r="D29" s="85">
        <f>G29+J29+M29+P29+S29+V29</f>
        <v>224.89999999999998</v>
      </c>
      <c r="E29" s="86">
        <f t="shared" si="12"/>
        <v>212.59999999999997</v>
      </c>
      <c r="F29" s="86">
        <f t="shared" si="12"/>
        <v>12.3</v>
      </c>
      <c r="G29" s="87">
        <f>SUM(H29:I29)</f>
        <v>0</v>
      </c>
      <c r="H29" s="88">
        <v>0</v>
      </c>
      <c r="I29" s="88">
        <v>0</v>
      </c>
      <c r="J29" s="87">
        <f t="shared" si="13"/>
        <v>162.1</v>
      </c>
      <c r="K29" s="88">
        <v>153.1</v>
      </c>
      <c r="L29" s="88">
        <v>9</v>
      </c>
      <c r="M29" s="87">
        <f t="shared" si="14"/>
        <v>6.6</v>
      </c>
      <c r="N29" s="88">
        <v>6.5</v>
      </c>
      <c r="O29" s="88">
        <v>0.1</v>
      </c>
      <c r="P29" s="87">
        <f>SUM(Q29:R29)</f>
        <v>50.199999999999996</v>
      </c>
      <c r="Q29" s="88">
        <v>49.3</v>
      </c>
      <c r="R29" s="88">
        <v>0.9</v>
      </c>
      <c r="S29" s="87">
        <f>SUM(T29:U29)</f>
        <v>0</v>
      </c>
      <c r="T29" s="88">
        <v>0</v>
      </c>
      <c r="U29" s="88">
        <v>0</v>
      </c>
      <c r="V29" s="87">
        <f t="shared" si="15"/>
        <v>6</v>
      </c>
      <c r="W29" s="88">
        <v>3.7</v>
      </c>
      <c r="X29" s="88">
        <v>2.3</v>
      </c>
      <c r="Y29" s="68">
        <v>85.4</v>
      </c>
      <c r="Z29" s="89">
        <f>D29+Y29</f>
        <v>310.29999999999995</v>
      </c>
      <c r="AA29" s="94">
        <f>SUM(AB29:AC29)</f>
        <v>224.89999999999998</v>
      </c>
      <c r="AB29" s="87">
        <f>G29+J29+M29+S29+V29</f>
        <v>174.7</v>
      </c>
      <c r="AC29" s="95">
        <f>P29</f>
        <v>50.199999999999996</v>
      </c>
      <c r="AD29" s="73">
        <f t="shared" si="6"/>
        <v>656.1059571736973</v>
      </c>
      <c r="AE29" s="74">
        <f t="shared" si="7"/>
        <v>509.6563393430188</v>
      </c>
      <c r="AF29" s="75">
        <f t="shared" si="8"/>
        <v>146.44961783067853</v>
      </c>
      <c r="AG29" s="76">
        <f t="shared" si="9"/>
        <v>905.2453468697123</v>
      </c>
      <c r="AH29" s="77">
        <f t="shared" si="10"/>
        <v>249.13938969601494</v>
      </c>
      <c r="AI29" s="78">
        <f>AC29*100/AA29</f>
        <v>22.321031569586484</v>
      </c>
    </row>
    <row r="30" spans="1:35" s="65" customFormat="1" ht="19.5" customHeight="1">
      <c r="A30" s="82">
        <v>25</v>
      </c>
      <c r="B30" s="83" t="s">
        <v>38</v>
      </c>
      <c r="C30" s="84">
        <v>15091</v>
      </c>
      <c r="D30" s="85">
        <f t="shared" si="12"/>
        <v>290.7</v>
      </c>
      <c r="E30" s="86">
        <f t="shared" si="12"/>
        <v>259.3</v>
      </c>
      <c r="F30" s="86">
        <f t="shared" si="12"/>
        <v>31.4</v>
      </c>
      <c r="G30" s="87">
        <f t="shared" si="1"/>
        <v>0</v>
      </c>
      <c r="H30" s="88">
        <v>0</v>
      </c>
      <c r="I30" s="88">
        <v>0</v>
      </c>
      <c r="J30" s="87">
        <f t="shared" si="13"/>
        <v>238.7</v>
      </c>
      <c r="K30" s="88">
        <v>229</v>
      </c>
      <c r="L30" s="88">
        <v>9.7</v>
      </c>
      <c r="M30" s="87">
        <f t="shared" si="14"/>
        <v>13.899999999999999</v>
      </c>
      <c r="N30" s="88">
        <v>9.1</v>
      </c>
      <c r="O30" s="88">
        <v>4.8</v>
      </c>
      <c r="P30" s="87">
        <f t="shared" si="16"/>
        <v>23.9</v>
      </c>
      <c r="Q30" s="88">
        <v>20.7</v>
      </c>
      <c r="R30" s="88">
        <v>3.2</v>
      </c>
      <c r="S30" s="87">
        <f t="shared" si="17"/>
        <v>0</v>
      </c>
      <c r="T30" s="88">
        <v>0</v>
      </c>
      <c r="U30" s="88">
        <v>0</v>
      </c>
      <c r="V30" s="87">
        <f t="shared" si="15"/>
        <v>14.2</v>
      </c>
      <c r="W30" s="88">
        <v>0.5</v>
      </c>
      <c r="X30" s="20">
        <v>13.7</v>
      </c>
      <c r="Y30" s="68">
        <v>122.7</v>
      </c>
      <c r="Z30" s="89">
        <f t="shared" si="2"/>
        <v>413.4</v>
      </c>
      <c r="AA30" s="70">
        <f t="shared" si="3"/>
        <v>290.7</v>
      </c>
      <c r="AB30" s="71">
        <f t="shared" si="4"/>
        <v>266.8</v>
      </c>
      <c r="AC30" s="72">
        <f t="shared" si="5"/>
        <v>23.9</v>
      </c>
      <c r="AD30" s="73">
        <f t="shared" si="6"/>
        <v>642.1045656351467</v>
      </c>
      <c r="AE30" s="74">
        <f t="shared" si="7"/>
        <v>589.3137189936607</v>
      </c>
      <c r="AF30" s="75">
        <f t="shared" si="8"/>
        <v>52.79084664148609</v>
      </c>
      <c r="AG30" s="76">
        <f t="shared" si="9"/>
        <v>913.1270293552448</v>
      </c>
      <c r="AH30" s="77">
        <f t="shared" si="10"/>
        <v>271.0224637200981</v>
      </c>
      <c r="AI30" s="78">
        <f t="shared" si="11"/>
        <v>8.22153422772618</v>
      </c>
    </row>
    <row r="31" spans="1:35" s="65" customFormat="1" ht="19.5" customHeight="1">
      <c r="A31" s="82">
        <v>26</v>
      </c>
      <c r="B31" s="83" t="s">
        <v>51</v>
      </c>
      <c r="C31" s="84">
        <v>8888</v>
      </c>
      <c r="D31" s="85">
        <f t="shared" si="12"/>
        <v>159.8</v>
      </c>
      <c r="E31" s="86">
        <f t="shared" si="12"/>
        <v>156.20000000000002</v>
      </c>
      <c r="F31" s="86">
        <f t="shared" si="12"/>
        <v>3.6</v>
      </c>
      <c r="G31" s="87">
        <f t="shared" si="1"/>
        <v>0</v>
      </c>
      <c r="H31" s="88">
        <v>0</v>
      </c>
      <c r="I31" s="88">
        <v>0</v>
      </c>
      <c r="J31" s="87">
        <f t="shared" si="13"/>
        <v>124.10000000000001</v>
      </c>
      <c r="K31" s="88">
        <v>123.4</v>
      </c>
      <c r="L31" s="88">
        <v>0.7</v>
      </c>
      <c r="M31" s="87">
        <f t="shared" si="14"/>
        <v>9.4</v>
      </c>
      <c r="N31" s="88">
        <v>8.9</v>
      </c>
      <c r="O31" s="88">
        <v>0.5</v>
      </c>
      <c r="P31" s="87">
        <f t="shared" si="16"/>
        <v>24</v>
      </c>
      <c r="Q31" s="88">
        <v>23.8</v>
      </c>
      <c r="R31" s="88">
        <v>0.2</v>
      </c>
      <c r="S31" s="87">
        <f t="shared" si="17"/>
        <v>0</v>
      </c>
      <c r="T31" s="88">
        <v>0</v>
      </c>
      <c r="U31" s="88">
        <v>0</v>
      </c>
      <c r="V31" s="87">
        <f t="shared" si="15"/>
        <v>2.3000000000000003</v>
      </c>
      <c r="W31" s="88">
        <v>0.1</v>
      </c>
      <c r="X31" s="88">
        <v>2.2</v>
      </c>
      <c r="Y31" s="68">
        <v>56.3</v>
      </c>
      <c r="Z31" s="89">
        <f t="shared" si="2"/>
        <v>216.10000000000002</v>
      </c>
      <c r="AA31" s="96">
        <f t="shared" si="3"/>
        <v>159.8</v>
      </c>
      <c r="AB31" s="71">
        <f t="shared" si="4"/>
        <v>135.8</v>
      </c>
      <c r="AC31" s="72">
        <f t="shared" si="5"/>
        <v>24</v>
      </c>
      <c r="AD31" s="73">
        <f t="shared" si="6"/>
        <v>599.3099309930993</v>
      </c>
      <c r="AE31" s="74">
        <f t="shared" si="7"/>
        <v>509.3009300930093</v>
      </c>
      <c r="AF31" s="75">
        <f t="shared" si="8"/>
        <v>90.00900090009</v>
      </c>
      <c r="AG31" s="76">
        <f t="shared" si="9"/>
        <v>810.4560456045606</v>
      </c>
      <c r="AH31" s="77">
        <f t="shared" si="10"/>
        <v>211.14611461146114</v>
      </c>
      <c r="AI31" s="78">
        <f t="shared" si="11"/>
        <v>15.01877346683354</v>
      </c>
    </row>
    <row r="32" spans="1:35" s="65" customFormat="1" ht="19.5" customHeight="1">
      <c r="A32" s="82">
        <v>27</v>
      </c>
      <c r="B32" s="83" t="s">
        <v>39</v>
      </c>
      <c r="C32" s="84">
        <v>3201</v>
      </c>
      <c r="D32" s="85">
        <f t="shared" si="12"/>
        <v>60.800000000000004</v>
      </c>
      <c r="E32" s="86">
        <f t="shared" si="12"/>
        <v>57.900000000000006</v>
      </c>
      <c r="F32" s="86">
        <f t="shared" si="12"/>
        <v>2.9</v>
      </c>
      <c r="G32" s="87">
        <f>SUM(H32:I32)</f>
        <v>0</v>
      </c>
      <c r="H32" s="88">
        <v>0</v>
      </c>
      <c r="I32" s="88">
        <v>0</v>
      </c>
      <c r="J32" s="87">
        <f t="shared" si="13"/>
        <v>48</v>
      </c>
      <c r="K32" s="88">
        <v>47.5</v>
      </c>
      <c r="L32" s="88">
        <v>0.5</v>
      </c>
      <c r="M32" s="87">
        <f t="shared" si="14"/>
        <v>3.2</v>
      </c>
      <c r="N32" s="88">
        <v>3</v>
      </c>
      <c r="O32" s="88">
        <v>0.2</v>
      </c>
      <c r="P32" s="87">
        <f>SUM(Q32:R32)</f>
        <v>7.2</v>
      </c>
      <c r="Q32" s="88">
        <v>6.7</v>
      </c>
      <c r="R32" s="88">
        <v>0.5</v>
      </c>
      <c r="S32" s="87">
        <f>SUM(T32:U32)</f>
        <v>0</v>
      </c>
      <c r="T32" s="88">
        <v>0</v>
      </c>
      <c r="U32" s="88">
        <v>0</v>
      </c>
      <c r="V32" s="87">
        <f t="shared" si="15"/>
        <v>2.4</v>
      </c>
      <c r="W32" s="88">
        <v>0.7</v>
      </c>
      <c r="X32" s="88">
        <v>1.7</v>
      </c>
      <c r="Y32" s="68">
        <v>18.8</v>
      </c>
      <c r="Z32" s="89">
        <f>D32+Y32</f>
        <v>79.60000000000001</v>
      </c>
      <c r="AA32" s="70">
        <f>SUM(AB32:AC32)</f>
        <v>60.800000000000004</v>
      </c>
      <c r="AB32" s="71">
        <f>G32+J32+M32+S32+V32</f>
        <v>53.6</v>
      </c>
      <c r="AC32" s="72">
        <f>P32</f>
        <v>7.2</v>
      </c>
      <c r="AD32" s="73">
        <f t="shared" si="6"/>
        <v>633.1354784963033</v>
      </c>
      <c r="AE32" s="74">
        <f t="shared" si="7"/>
        <v>558.1589086743726</v>
      </c>
      <c r="AF32" s="75">
        <f t="shared" si="8"/>
        <v>74.97656982193064</v>
      </c>
      <c r="AG32" s="76">
        <f t="shared" si="9"/>
        <v>828.9076330313445</v>
      </c>
      <c r="AH32" s="77">
        <f t="shared" si="10"/>
        <v>195.77215453504115</v>
      </c>
      <c r="AI32" s="78">
        <f>AC32*100/AA32</f>
        <v>11.842105263157894</v>
      </c>
    </row>
    <row r="33" spans="1:35" s="8" customFormat="1" ht="19.5" customHeight="1">
      <c r="A33" s="93">
        <v>28</v>
      </c>
      <c r="B33" s="83" t="s">
        <v>52</v>
      </c>
      <c r="C33" s="84">
        <v>2570</v>
      </c>
      <c r="D33" s="85">
        <f t="shared" si="12"/>
        <v>73.8</v>
      </c>
      <c r="E33" s="86">
        <f t="shared" si="12"/>
        <v>58.5</v>
      </c>
      <c r="F33" s="86">
        <f t="shared" si="12"/>
        <v>15.3</v>
      </c>
      <c r="G33" s="87">
        <f t="shared" si="1"/>
        <v>0</v>
      </c>
      <c r="H33" s="88">
        <v>0</v>
      </c>
      <c r="I33" s="88">
        <v>0</v>
      </c>
      <c r="J33" s="87">
        <f t="shared" si="13"/>
        <v>61.5</v>
      </c>
      <c r="K33" s="88">
        <v>49.2</v>
      </c>
      <c r="L33" s="88">
        <v>12.3</v>
      </c>
      <c r="M33" s="87">
        <f t="shared" si="14"/>
        <v>5.5</v>
      </c>
      <c r="N33" s="88">
        <v>2.5</v>
      </c>
      <c r="O33" s="88">
        <v>3</v>
      </c>
      <c r="P33" s="87">
        <f t="shared" si="16"/>
        <v>6.8</v>
      </c>
      <c r="Q33" s="90">
        <v>6.8</v>
      </c>
      <c r="R33" s="90">
        <v>0</v>
      </c>
      <c r="S33" s="87">
        <v>0</v>
      </c>
      <c r="T33" s="88">
        <v>0</v>
      </c>
      <c r="U33" s="88">
        <v>0</v>
      </c>
      <c r="V33" s="87">
        <f t="shared" si="15"/>
        <v>0</v>
      </c>
      <c r="W33" s="88">
        <v>0</v>
      </c>
      <c r="X33" s="88">
        <v>0</v>
      </c>
      <c r="Y33" s="97">
        <v>14.3</v>
      </c>
      <c r="Z33" s="89">
        <f>D33+Y33</f>
        <v>88.1</v>
      </c>
      <c r="AA33" s="70">
        <f>SUM(AB33:AC33)</f>
        <v>73.8</v>
      </c>
      <c r="AB33" s="71">
        <f t="shared" si="4"/>
        <v>67</v>
      </c>
      <c r="AC33" s="72">
        <f t="shared" si="5"/>
        <v>6.8</v>
      </c>
      <c r="AD33" s="73">
        <f t="shared" si="6"/>
        <v>957.1984435797665</v>
      </c>
      <c r="AE33" s="74">
        <f t="shared" si="7"/>
        <v>869.0012970168613</v>
      </c>
      <c r="AF33" s="75">
        <f t="shared" si="8"/>
        <v>88.19714656290532</v>
      </c>
      <c r="AG33" s="76">
        <f t="shared" si="9"/>
        <v>1142.6718547341115</v>
      </c>
      <c r="AH33" s="77">
        <f t="shared" si="10"/>
        <v>185.47341115434503</v>
      </c>
      <c r="AI33" s="78">
        <f t="shared" si="11"/>
        <v>9.214092140921409</v>
      </c>
    </row>
    <row r="34" spans="1:35" s="8" customFormat="1" ht="19.5" customHeight="1">
      <c r="A34" s="82">
        <v>29</v>
      </c>
      <c r="B34" s="83" t="s">
        <v>40</v>
      </c>
      <c r="C34" s="64">
        <v>8789</v>
      </c>
      <c r="D34" s="85">
        <f t="shared" si="12"/>
        <v>143.1</v>
      </c>
      <c r="E34" s="86">
        <f t="shared" si="12"/>
        <v>138.6</v>
      </c>
      <c r="F34" s="86">
        <f t="shared" si="12"/>
        <v>4.5</v>
      </c>
      <c r="G34" s="87">
        <f t="shared" si="1"/>
        <v>0</v>
      </c>
      <c r="H34" s="88">
        <v>0</v>
      </c>
      <c r="I34" s="88">
        <v>0</v>
      </c>
      <c r="J34" s="87">
        <f t="shared" si="13"/>
        <v>99.1</v>
      </c>
      <c r="K34" s="88">
        <v>97.8</v>
      </c>
      <c r="L34" s="88">
        <v>1.3</v>
      </c>
      <c r="M34" s="87">
        <f t="shared" si="14"/>
        <v>8.2</v>
      </c>
      <c r="N34" s="88">
        <v>7.5</v>
      </c>
      <c r="O34" s="88">
        <v>0.7</v>
      </c>
      <c r="P34" s="87">
        <f t="shared" si="16"/>
        <v>18.3</v>
      </c>
      <c r="Q34" s="88">
        <v>16.3</v>
      </c>
      <c r="R34" s="88">
        <v>2</v>
      </c>
      <c r="S34" s="87">
        <f t="shared" si="17"/>
        <v>0</v>
      </c>
      <c r="T34" s="88">
        <v>0</v>
      </c>
      <c r="U34" s="88">
        <v>0</v>
      </c>
      <c r="V34" s="87">
        <f t="shared" si="15"/>
        <v>17.5</v>
      </c>
      <c r="W34" s="88">
        <v>17</v>
      </c>
      <c r="X34" s="88">
        <v>0.5</v>
      </c>
      <c r="Y34" s="68">
        <v>21.3</v>
      </c>
      <c r="Z34" s="89">
        <f t="shared" si="2"/>
        <v>164.4</v>
      </c>
      <c r="AA34" s="70">
        <f>SUM(AB34:AC34)</f>
        <v>143.1</v>
      </c>
      <c r="AB34" s="71">
        <f t="shared" si="4"/>
        <v>124.8</v>
      </c>
      <c r="AC34" s="72">
        <f t="shared" si="5"/>
        <v>18.3</v>
      </c>
      <c r="AD34" s="73">
        <f t="shared" si="6"/>
        <v>542.7238593696666</v>
      </c>
      <c r="AE34" s="74">
        <f t="shared" si="7"/>
        <v>473.3189213789965</v>
      </c>
      <c r="AF34" s="75">
        <f t="shared" si="8"/>
        <v>69.40493799067015</v>
      </c>
      <c r="AG34" s="76">
        <f t="shared" si="9"/>
        <v>623.506656047332</v>
      </c>
      <c r="AH34" s="77">
        <f t="shared" si="10"/>
        <v>80.78279667766526</v>
      </c>
      <c r="AI34" s="78">
        <f t="shared" si="11"/>
        <v>12.78825995807128</v>
      </c>
    </row>
    <row r="35" spans="1:35" s="65" customFormat="1" ht="19.5" customHeight="1">
      <c r="A35" s="82">
        <v>30</v>
      </c>
      <c r="B35" s="83" t="s">
        <v>41</v>
      </c>
      <c r="C35" s="84">
        <v>4186</v>
      </c>
      <c r="D35" s="85">
        <f>G35+J35+M35+P35+S35+V35</f>
        <v>84.8</v>
      </c>
      <c r="E35" s="86">
        <f t="shared" si="12"/>
        <v>73.3</v>
      </c>
      <c r="F35" s="86">
        <f t="shared" si="12"/>
        <v>11.5</v>
      </c>
      <c r="G35" s="87">
        <f>SUM(H35:I35)</f>
        <v>0</v>
      </c>
      <c r="H35" s="88">
        <v>0</v>
      </c>
      <c r="I35" s="88">
        <v>0</v>
      </c>
      <c r="J35" s="87">
        <f t="shared" si="13"/>
        <v>68.8</v>
      </c>
      <c r="K35" s="88">
        <v>59.3</v>
      </c>
      <c r="L35" s="88">
        <v>9.5</v>
      </c>
      <c r="M35" s="87">
        <f t="shared" si="14"/>
        <v>4.5</v>
      </c>
      <c r="N35" s="88">
        <v>2.6</v>
      </c>
      <c r="O35" s="88">
        <v>1.9</v>
      </c>
      <c r="P35" s="87">
        <f>SUM(Q35:R35)</f>
        <v>11.5</v>
      </c>
      <c r="Q35" s="88">
        <v>11.4</v>
      </c>
      <c r="R35" s="88">
        <v>0.1</v>
      </c>
      <c r="S35" s="87">
        <f>SUM(T35:U35)</f>
        <v>0</v>
      </c>
      <c r="T35" s="88">
        <v>0</v>
      </c>
      <c r="U35" s="88">
        <v>0</v>
      </c>
      <c r="V35" s="87">
        <f t="shared" si="15"/>
        <v>0</v>
      </c>
      <c r="W35" s="88">
        <v>0</v>
      </c>
      <c r="X35" s="88">
        <v>0</v>
      </c>
      <c r="Y35" s="68">
        <v>22.1</v>
      </c>
      <c r="Z35" s="89">
        <f>D35+Y35</f>
        <v>106.9</v>
      </c>
      <c r="AA35" s="70">
        <f t="shared" si="3"/>
        <v>84.8</v>
      </c>
      <c r="AB35" s="71">
        <f>G35+J35+M35+S35+V35</f>
        <v>73.3</v>
      </c>
      <c r="AC35" s="72">
        <f>P35</f>
        <v>11.5</v>
      </c>
      <c r="AD35" s="73">
        <f t="shared" si="6"/>
        <v>675.266762223284</v>
      </c>
      <c r="AE35" s="74">
        <f t="shared" si="7"/>
        <v>583.6916706481924</v>
      </c>
      <c r="AF35" s="75">
        <f t="shared" si="8"/>
        <v>91.57509157509159</v>
      </c>
      <c r="AG35" s="76">
        <f t="shared" si="9"/>
        <v>851.2501990762861</v>
      </c>
      <c r="AH35" s="77">
        <f t="shared" si="10"/>
        <v>175.98343685300208</v>
      </c>
      <c r="AI35" s="78">
        <f t="shared" si="11"/>
        <v>13.56132075471698</v>
      </c>
    </row>
    <row r="36" spans="1:36" s="8" customFormat="1" ht="19.5" customHeight="1">
      <c r="A36" s="82">
        <v>31</v>
      </c>
      <c r="B36" s="83" t="s">
        <v>60</v>
      </c>
      <c r="C36" s="84">
        <v>5610</v>
      </c>
      <c r="D36" s="85">
        <f t="shared" si="12"/>
        <v>88.9</v>
      </c>
      <c r="E36" s="86">
        <f t="shared" si="12"/>
        <v>85.89999999999999</v>
      </c>
      <c r="F36" s="86">
        <f t="shared" si="12"/>
        <v>3</v>
      </c>
      <c r="G36" s="87">
        <f t="shared" si="1"/>
        <v>0</v>
      </c>
      <c r="H36" s="88">
        <v>0</v>
      </c>
      <c r="I36" s="88">
        <v>0</v>
      </c>
      <c r="J36" s="87">
        <f t="shared" si="13"/>
        <v>68</v>
      </c>
      <c r="K36" s="88">
        <v>67.3</v>
      </c>
      <c r="L36" s="88">
        <v>0.7</v>
      </c>
      <c r="M36" s="87">
        <f t="shared" si="14"/>
        <v>2.9</v>
      </c>
      <c r="N36" s="88">
        <v>2.3</v>
      </c>
      <c r="O36" s="88">
        <v>0.6</v>
      </c>
      <c r="P36" s="87">
        <f t="shared" si="16"/>
        <v>11.3</v>
      </c>
      <c r="Q36" s="88">
        <v>11.3</v>
      </c>
      <c r="R36" s="88">
        <v>0</v>
      </c>
      <c r="S36" s="87">
        <f t="shared" si="17"/>
        <v>0</v>
      </c>
      <c r="T36" s="88">
        <v>0</v>
      </c>
      <c r="U36" s="88">
        <v>0</v>
      </c>
      <c r="V36" s="87">
        <f t="shared" si="15"/>
        <v>6.7</v>
      </c>
      <c r="W36" s="88">
        <v>5</v>
      </c>
      <c r="X36" s="88">
        <v>1.7</v>
      </c>
      <c r="Y36" s="68">
        <v>12.5</v>
      </c>
      <c r="Z36" s="89">
        <f t="shared" si="2"/>
        <v>101.4</v>
      </c>
      <c r="AA36" s="70">
        <f t="shared" si="3"/>
        <v>88.9</v>
      </c>
      <c r="AB36" s="71">
        <f t="shared" si="4"/>
        <v>77.60000000000001</v>
      </c>
      <c r="AC36" s="72">
        <f t="shared" si="5"/>
        <v>11.3</v>
      </c>
      <c r="AD36" s="73">
        <f t="shared" si="6"/>
        <v>528.2234105763517</v>
      </c>
      <c r="AE36" s="74">
        <f t="shared" si="7"/>
        <v>461.0814022578729</v>
      </c>
      <c r="AF36" s="75">
        <f t="shared" si="8"/>
        <v>67.14200831847893</v>
      </c>
      <c r="AG36" s="76">
        <f t="shared" si="9"/>
        <v>602.4955436720144</v>
      </c>
      <c r="AH36" s="77">
        <f t="shared" si="10"/>
        <v>74.27213309566251</v>
      </c>
      <c r="AI36" s="78">
        <f t="shared" si="11"/>
        <v>12.710911136107987</v>
      </c>
      <c r="AJ36" s="65"/>
    </row>
    <row r="37" spans="1:35" s="8" customFormat="1" ht="19.5" customHeight="1">
      <c r="A37" s="82">
        <v>32</v>
      </c>
      <c r="B37" s="83" t="s">
        <v>54</v>
      </c>
      <c r="C37" s="84">
        <v>16047</v>
      </c>
      <c r="D37" s="85">
        <f t="shared" si="12"/>
        <v>312.5</v>
      </c>
      <c r="E37" s="86">
        <f t="shared" si="12"/>
        <v>243.5</v>
      </c>
      <c r="F37" s="86">
        <f t="shared" si="12"/>
        <v>69</v>
      </c>
      <c r="G37" s="87">
        <f t="shared" si="1"/>
        <v>0</v>
      </c>
      <c r="H37" s="88">
        <v>0</v>
      </c>
      <c r="I37" s="88">
        <v>0</v>
      </c>
      <c r="J37" s="87">
        <f t="shared" si="13"/>
        <v>249.5</v>
      </c>
      <c r="K37" s="88">
        <v>199.2</v>
      </c>
      <c r="L37" s="88">
        <v>50.3</v>
      </c>
      <c r="M37" s="87">
        <f t="shared" si="14"/>
        <v>27.299999999999997</v>
      </c>
      <c r="N37" s="88">
        <v>12.1</v>
      </c>
      <c r="O37" s="88">
        <v>15.2</v>
      </c>
      <c r="P37" s="87">
        <f t="shared" si="16"/>
        <v>35.7</v>
      </c>
      <c r="Q37" s="88">
        <v>32.2</v>
      </c>
      <c r="R37" s="88">
        <v>3.5</v>
      </c>
      <c r="S37" s="87">
        <f t="shared" si="17"/>
        <v>0</v>
      </c>
      <c r="T37" s="88">
        <v>0</v>
      </c>
      <c r="U37" s="88">
        <v>0</v>
      </c>
      <c r="V37" s="87">
        <f t="shared" si="15"/>
        <v>0</v>
      </c>
      <c r="W37" s="88">
        <v>0</v>
      </c>
      <c r="X37" s="88">
        <v>0</v>
      </c>
      <c r="Y37" s="68">
        <v>63.4</v>
      </c>
      <c r="Z37" s="89">
        <f t="shared" si="2"/>
        <v>375.9</v>
      </c>
      <c r="AA37" s="70">
        <f t="shared" si="3"/>
        <v>312.5</v>
      </c>
      <c r="AB37" s="71">
        <f t="shared" si="4"/>
        <v>276.8</v>
      </c>
      <c r="AC37" s="72">
        <f t="shared" si="5"/>
        <v>35.7</v>
      </c>
      <c r="AD37" s="73">
        <f t="shared" si="6"/>
        <v>649.1348330944517</v>
      </c>
      <c r="AE37" s="74">
        <f t="shared" si="7"/>
        <v>574.9776697617416</v>
      </c>
      <c r="AF37" s="75">
        <f t="shared" si="8"/>
        <v>74.15716333271018</v>
      </c>
      <c r="AG37" s="76">
        <f t="shared" si="9"/>
        <v>780.8313080326541</v>
      </c>
      <c r="AH37" s="77">
        <f t="shared" si="10"/>
        <v>131.69647493820233</v>
      </c>
      <c r="AI37" s="78">
        <f t="shared" si="11"/>
        <v>11.424000000000001</v>
      </c>
    </row>
    <row r="38" spans="1:35" s="8" customFormat="1" ht="19.5" customHeight="1" thickBot="1">
      <c r="A38" s="98">
        <v>33</v>
      </c>
      <c r="B38" s="99" t="s">
        <v>43</v>
      </c>
      <c r="C38" s="100">
        <v>11925</v>
      </c>
      <c r="D38" s="101">
        <f t="shared" si="12"/>
        <v>193.99999999999997</v>
      </c>
      <c r="E38" s="102">
        <f t="shared" si="12"/>
        <v>184.7</v>
      </c>
      <c r="F38" s="102">
        <f t="shared" si="12"/>
        <v>9.3</v>
      </c>
      <c r="G38" s="103">
        <f t="shared" si="1"/>
        <v>0</v>
      </c>
      <c r="H38" s="104">
        <v>0</v>
      </c>
      <c r="I38" s="104">
        <v>0</v>
      </c>
      <c r="J38" s="103">
        <f t="shared" si="13"/>
        <v>128.79999999999998</v>
      </c>
      <c r="K38" s="104">
        <v>125.6</v>
      </c>
      <c r="L38" s="104">
        <v>3.2</v>
      </c>
      <c r="M38" s="103">
        <f t="shared" si="14"/>
        <v>6.8999999999999995</v>
      </c>
      <c r="N38" s="104">
        <v>6.1</v>
      </c>
      <c r="O38" s="104">
        <v>0.8</v>
      </c>
      <c r="P38" s="103">
        <f t="shared" si="16"/>
        <v>46.2</v>
      </c>
      <c r="Q38" s="104">
        <v>46.1</v>
      </c>
      <c r="R38" s="104">
        <v>0.1</v>
      </c>
      <c r="S38" s="103">
        <f t="shared" si="17"/>
        <v>0</v>
      </c>
      <c r="T38" s="104">
        <v>0</v>
      </c>
      <c r="U38" s="104">
        <v>0</v>
      </c>
      <c r="V38" s="103">
        <f t="shared" si="15"/>
        <v>12.100000000000001</v>
      </c>
      <c r="W38" s="104">
        <v>6.9</v>
      </c>
      <c r="X38" s="104">
        <v>5.2</v>
      </c>
      <c r="Y38" s="105">
        <v>48</v>
      </c>
      <c r="Z38" s="106">
        <f t="shared" si="2"/>
        <v>241.99999999999997</v>
      </c>
      <c r="AA38" s="107">
        <f t="shared" si="3"/>
        <v>194</v>
      </c>
      <c r="AB38" s="108">
        <f t="shared" si="4"/>
        <v>147.79999999999998</v>
      </c>
      <c r="AC38" s="109">
        <f t="shared" si="5"/>
        <v>46.2</v>
      </c>
      <c r="AD38" s="110">
        <f t="shared" si="6"/>
        <v>542.2781271837875</v>
      </c>
      <c r="AE38" s="111">
        <f t="shared" si="7"/>
        <v>413.1376659678546</v>
      </c>
      <c r="AF38" s="112">
        <f t="shared" si="8"/>
        <v>129.14046121593293</v>
      </c>
      <c r="AG38" s="113">
        <f t="shared" si="9"/>
        <v>676.4500349406009</v>
      </c>
      <c r="AH38" s="114">
        <f t="shared" si="10"/>
        <v>134.17190775681343</v>
      </c>
      <c r="AI38" s="117">
        <f t="shared" si="11"/>
        <v>23.814432989690722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  <mergeCell ref="AD1:AF3"/>
    <mergeCell ref="P3:R3"/>
    <mergeCell ref="S3:U3"/>
    <mergeCell ref="V3:X3"/>
    <mergeCell ref="M3:O3"/>
    <mergeCell ref="A1:B4"/>
    <mergeCell ref="C1:C4"/>
    <mergeCell ref="AA1:AC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2021-07-01T05:04:16Z</cp:lastPrinted>
  <dcterms:created xsi:type="dcterms:W3CDTF">2012-06-07T07:04:38Z</dcterms:created>
  <dcterms:modified xsi:type="dcterms:W3CDTF">2021-07-06T01:13:51Z</dcterms:modified>
  <cp:category/>
  <cp:version/>
  <cp:contentType/>
  <cp:contentStatus/>
</cp:coreProperties>
</file>