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r-uwatoko\Desktop\"/>
    </mc:Choice>
  </mc:AlternateContent>
  <xr:revisionPtr revIDLastSave="0" documentId="13_ncr:1_{5B159626-3A25-4B0B-94FB-175036C73E15}" xr6:coauthVersionLast="47" xr6:coauthVersionMax="47" xr10:uidLastSave="{00000000-0000-0000-0000-000000000000}"/>
  <bookViews>
    <workbookView xWindow="-28920" yWindow="-90" windowWidth="29040" windowHeight="15840" activeTab="2" xr2:uid="{00000000-000D-0000-FFFF-FFFF00000000}"/>
  </bookViews>
  <sheets>
    <sheet name="②様式２【補助金計算書（予定）】" sheetId="6" r:id="rId1"/>
    <sheet name="（※特別防犯はこちらを使用）②様式２【補助金計算書（予定）】" sheetId="7" r:id="rId2"/>
    <sheet name="（※特別防犯対策）申請の際の注意事項" sheetId="8" r:id="rId3"/>
  </sheets>
  <definedNames>
    <definedName name="Autoshape1">#REF!</definedName>
    <definedName name="_xlnm.Print_Area" localSheetId="1">'（※特別防犯はこちらを使用）②様式２【補助金計算書（予定）】'!$A$19:$I$62</definedName>
    <definedName name="_xlnm.Print_Area" localSheetId="2">'（※特別防犯対策）申請の際の注意事項'!$A$1:$K$53</definedName>
    <definedName name="_xlnm.Print_Area" localSheetId="0">'②様式２【補助金計算書（予定）】'!$A$1:$AE$148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0" i="6" l="1"/>
  <c r="Y54" i="6"/>
  <c r="D45" i="7"/>
  <c r="D24" i="7"/>
  <c r="F41" i="7"/>
  <c r="G40" i="7"/>
  <c r="G39" i="7"/>
  <c r="G38" i="7"/>
  <c r="G37" i="7"/>
  <c r="G36" i="7"/>
  <c r="G35" i="7"/>
  <c r="G34" i="7"/>
  <c r="G33" i="7"/>
  <c r="G32" i="7"/>
  <c r="G31" i="7"/>
  <c r="G41" i="7" l="1"/>
  <c r="F45" i="7"/>
  <c r="G45" i="7" s="1"/>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9302120</author>
  </authors>
  <commentList>
    <comment ref="AB7" authorId="0" shapeId="0" xr:uid="{00000000-0006-0000-0000-000001000000}">
      <text>
        <r>
          <rPr>
            <sz val="9"/>
            <color indexed="81"/>
            <rFont val="MS P ゴシック"/>
            <family val="3"/>
            <charset val="128"/>
          </rPr>
          <t>20人以下：88㎡、
21～35人：132㎡
36人以上：176㎡</t>
        </r>
      </text>
    </comment>
    <comment ref="F18" authorId="1" shapeId="0" xr:uid="{00000000-0006-0000-0000-000002000000}">
      <text>
        <r>
          <rPr>
            <sz val="9"/>
            <color indexed="81"/>
            <rFont val="ＭＳ Ｐゴシック"/>
            <family val="3"/>
            <charset val="128"/>
          </rPr>
          <t>・小数点以下四捨五入
・旧園舎が耐S・R造以外の場合、1.02を乗じて記載</t>
        </r>
      </text>
    </comment>
    <comment ref="Q18" authorId="1" shapeId="0" xr:uid="{00000000-0006-0000-0000-000003000000}">
      <text>
        <r>
          <rPr>
            <sz val="9"/>
            <color indexed="81"/>
            <rFont val="ＭＳ Ｐゴシック"/>
            <family val="3"/>
            <charset val="128"/>
          </rPr>
          <t>・小数点以下四捨五入
・旧園舎が耐S/R造以外は1.02を乗じて記載</t>
        </r>
      </text>
    </comment>
    <comment ref="Z18" authorId="0" shapeId="0" xr:uid="{00000000-0006-0000-0000-000004000000}">
      <text>
        <r>
          <rPr>
            <sz val="9"/>
            <color indexed="81"/>
            <rFont val="MS P ゴシック"/>
            <family val="3"/>
            <charset val="128"/>
          </rPr>
          <t>・小数点以下四捨五入
・新園舎がR造/耐S造以外は1.02乗じて記載</t>
        </r>
      </text>
    </comment>
    <comment ref="Y25" authorId="1" shapeId="0" xr:uid="{00000000-0006-0000-0000-00000500000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1" shapeId="0" xr:uid="{00000000-0006-0000-0000-00000600000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1" shapeId="0" xr:uid="{00000000-0006-0000-0000-000007000000}">
      <text>
        <r>
          <rPr>
            <sz val="9"/>
            <color indexed="81"/>
            <rFont val="ＭＳ Ｐゴシック"/>
            <family val="3"/>
            <charset val="128"/>
          </rPr>
          <t xml:space="preserve">新園舎が耐S/R造以外だったら1.02を除す
</t>
        </r>
      </text>
    </comment>
    <comment ref="T37" authorId="0" shapeId="0" xr:uid="{00000000-0006-0000-0000-000008000000}">
      <text>
        <r>
          <rPr>
            <sz val="9"/>
            <color indexed="81"/>
            <rFont val="MS P ゴシック"/>
            <family val="3"/>
            <charset val="128"/>
          </rPr>
          <t>1.02補正は行わない
正味の面積を記載</t>
        </r>
      </text>
    </comment>
    <comment ref="T49" authorId="0" shapeId="0" xr:uid="{00000000-0006-0000-0000-000009000000}">
      <text>
        <r>
          <rPr>
            <sz val="9"/>
            <color indexed="81"/>
            <rFont val="MS P ゴシック"/>
            <family val="3"/>
            <charset val="128"/>
          </rPr>
          <t>様式１「見積額」と一致</t>
        </r>
      </text>
    </comment>
    <comment ref="Y49" authorId="0" shapeId="0" xr:uid="{00000000-0006-0000-0000-00000A00000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<sst xmlns="http://schemas.openxmlformats.org/spreadsheetml/2006/main" count="385" uniqueCount="316">
  <si>
    <t>区分</t>
    <rPh sb="0" eb="2">
      <t>クブン</t>
    </rPh>
    <phoneticPr fontId="3"/>
  </si>
  <si>
    <t>満３歳児</t>
    <rPh sb="0" eb="1">
      <t>マン</t>
    </rPh>
    <rPh sb="2" eb="4">
      <t>サイジ</t>
    </rPh>
    <phoneticPr fontId="3"/>
  </si>
  <si>
    <t>３歳児</t>
    <rPh sb="1" eb="3">
      <t>サイジ</t>
    </rPh>
    <phoneticPr fontId="3"/>
  </si>
  <si>
    <t>４歳児</t>
    <rPh sb="1" eb="3">
      <t>サイジ</t>
    </rPh>
    <phoneticPr fontId="3"/>
  </si>
  <si>
    <t>５歳児</t>
    <rPh sb="1" eb="2">
      <t>サイ</t>
    </rPh>
    <rPh sb="2" eb="3">
      <t>ジ</t>
    </rPh>
    <phoneticPr fontId="3"/>
  </si>
  <si>
    <t>計</t>
    <rPh sb="0" eb="1">
      <t>ケイ</t>
    </rPh>
    <phoneticPr fontId="3"/>
  </si>
  <si>
    <t>預かり保育</t>
    <rPh sb="0" eb="1">
      <t>アズ</t>
    </rPh>
    <rPh sb="3" eb="5">
      <t>ホイク</t>
    </rPh>
    <phoneticPr fontId="3"/>
  </si>
  <si>
    <t>面積</t>
    <rPh sb="0" eb="2">
      <t>メンセキ</t>
    </rPh>
    <phoneticPr fontId="3"/>
  </si>
  <si>
    <t>幼児数</t>
    <rPh sb="0" eb="2">
      <t>ヨウジ</t>
    </rPh>
    <rPh sb="2" eb="3">
      <t>スウ</t>
    </rPh>
    <phoneticPr fontId="3"/>
  </si>
  <si>
    <t>左÷35</t>
    <rPh sb="0" eb="1">
      <t>ヒダリ</t>
    </rPh>
    <phoneticPr fontId="3"/>
  </si>
  <si>
    <t>（切上）</t>
    <rPh sb="1" eb="3">
      <t>キリアゲ</t>
    </rPh>
    <phoneticPr fontId="3"/>
  </si>
  <si>
    <t>基礎面積の計算式</t>
    <rPh sb="0" eb="2">
      <t>キソ</t>
    </rPh>
    <rPh sb="2" eb="4">
      <t>メンセキ</t>
    </rPh>
    <rPh sb="5" eb="7">
      <t>ケイサン</t>
    </rPh>
    <rPh sb="7" eb="8">
      <t>シキ</t>
    </rPh>
    <phoneticPr fontId="3"/>
  </si>
  <si>
    <t>Ｎ＝９以上</t>
    <rPh sb="3" eb="5">
      <t>イジョウ</t>
    </rPh>
    <phoneticPr fontId="3"/>
  </si>
  <si>
    <t>　③預かり保育の面積加算</t>
    <rPh sb="2" eb="3">
      <t>アズ</t>
    </rPh>
    <rPh sb="5" eb="7">
      <t>ホイク</t>
    </rPh>
    <rPh sb="8" eb="10">
      <t>メンセキ</t>
    </rPh>
    <rPh sb="10" eb="12">
      <t>カサン</t>
    </rPh>
    <phoneticPr fontId="3"/>
  </si>
  <si>
    <t>定員と現員いずれか小</t>
    <rPh sb="0" eb="2">
      <t>テイイン</t>
    </rPh>
    <rPh sb="3" eb="5">
      <t>ゲンイン</t>
    </rPh>
    <rPh sb="9" eb="10">
      <t>ショウ</t>
    </rPh>
    <phoneticPr fontId="3"/>
  </si>
  <si>
    <t>(2)保有面積</t>
    <rPh sb="3" eb="5">
      <t>ホユウ</t>
    </rPh>
    <rPh sb="5" eb="7">
      <t>メンセキ</t>
    </rPh>
    <phoneticPr fontId="3"/>
  </si>
  <si>
    <t>危険建物</t>
    <rPh sb="0" eb="2">
      <t>キケン</t>
    </rPh>
    <rPh sb="2" eb="4">
      <t>タテモノ</t>
    </rPh>
    <phoneticPr fontId="3"/>
  </si>
  <si>
    <t>健全建物</t>
    <rPh sb="0" eb="2">
      <t>ケンゼン</t>
    </rPh>
    <rPh sb="2" eb="4">
      <t>タテモノ</t>
    </rPh>
    <phoneticPr fontId="3"/>
  </si>
  <si>
    <t>保有面積</t>
    <rPh sb="0" eb="2">
      <t>ホユウ</t>
    </rPh>
    <rPh sb="2" eb="4">
      <t>メンセキ</t>
    </rPh>
    <phoneticPr fontId="3"/>
  </si>
  <si>
    <t>(3)取り壊し面積</t>
    <rPh sb="3" eb="4">
      <t>ト</t>
    </rPh>
    <rPh sb="5" eb="6">
      <t>コワ</t>
    </rPh>
    <rPh sb="7" eb="9">
      <t>メンセキ</t>
    </rPh>
    <phoneticPr fontId="3"/>
  </si>
  <si>
    <t>健全建物取り壊し</t>
    <rPh sb="0" eb="2">
      <t>ケンゼン</t>
    </rPh>
    <rPh sb="2" eb="4">
      <t>タテモノ</t>
    </rPh>
    <rPh sb="4" eb="5">
      <t>ト</t>
    </rPh>
    <rPh sb="6" eb="7">
      <t>コワ</t>
    </rPh>
    <phoneticPr fontId="3"/>
  </si>
  <si>
    <t>危険建物取り壊し</t>
    <rPh sb="0" eb="2">
      <t>キケン</t>
    </rPh>
    <rPh sb="2" eb="4">
      <t>タテモノ</t>
    </rPh>
    <rPh sb="4" eb="5">
      <t>ト</t>
    </rPh>
    <rPh sb="6" eb="7">
      <t>コワ</t>
    </rPh>
    <phoneticPr fontId="3"/>
  </si>
  <si>
    <t>取り壊し面積</t>
    <rPh sb="0" eb="1">
      <t>ト</t>
    </rPh>
    <rPh sb="2" eb="3">
      <t>コワ</t>
    </rPh>
    <rPh sb="4" eb="6">
      <t>メンセキ</t>
    </rPh>
    <phoneticPr fontId="3"/>
  </si>
  <si>
    <t>(4)新増改築面積</t>
    <rPh sb="3" eb="4">
      <t>シン</t>
    </rPh>
    <rPh sb="4" eb="7">
      <t>ゾウカイチク</t>
    </rPh>
    <rPh sb="7" eb="9">
      <t>メンセキ</t>
    </rPh>
    <phoneticPr fontId="3"/>
  </si>
  <si>
    <t>建築面積</t>
    <rPh sb="0" eb="2">
      <t>ケンチク</t>
    </rPh>
    <rPh sb="2" eb="4">
      <t>メンセキ</t>
    </rPh>
    <phoneticPr fontId="3"/>
  </si>
  <si>
    <t>純増面積</t>
    <rPh sb="0" eb="2">
      <t>ジュンゾウ</t>
    </rPh>
    <rPh sb="2" eb="4">
      <t>メンセキ</t>
    </rPh>
    <phoneticPr fontId="3"/>
  </si>
  <si>
    <t>(5)補助資格面積</t>
    <rPh sb="3" eb="5">
      <t>ホジョ</t>
    </rPh>
    <rPh sb="5" eb="7">
      <t>シカク</t>
    </rPh>
    <rPh sb="7" eb="9">
      <t>メンセキ</t>
    </rPh>
    <phoneticPr fontId="3"/>
  </si>
  <si>
    <t>新増築</t>
    <rPh sb="0" eb="3">
      <t>シンゾウチク</t>
    </rPh>
    <phoneticPr fontId="3"/>
  </si>
  <si>
    <t>計算式</t>
    <rPh sb="0" eb="2">
      <t>ケイサン</t>
    </rPh>
    <rPh sb="2" eb="3">
      <t>シキ</t>
    </rPh>
    <phoneticPr fontId="3"/>
  </si>
  <si>
    <t>左のうち最小面積</t>
    <rPh sb="0" eb="1">
      <t>サ</t>
    </rPh>
    <rPh sb="4" eb="6">
      <t>サイショウ</t>
    </rPh>
    <rPh sb="6" eb="8">
      <t>メンセキ</t>
    </rPh>
    <phoneticPr fontId="3"/>
  </si>
  <si>
    <t>Ｒ造以外は左÷1.020</t>
    <rPh sb="1" eb="2">
      <t>ヅクリ</t>
    </rPh>
    <rPh sb="2" eb="4">
      <t>イガイ</t>
    </rPh>
    <rPh sb="5" eb="6">
      <t>ヒダリ</t>
    </rPh>
    <phoneticPr fontId="3"/>
  </si>
  <si>
    <t>(6)補助事業に要する経費</t>
    <rPh sb="3" eb="5">
      <t>ホジョ</t>
    </rPh>
    <rPh sb="5" eb="7">
      <t>ジギョウ</t>
    </rPh>
    <rPh sb="8" eb="9">
      <t>ヨウ</t>
    </rPh>
    <rPh sb="11" eb="13">
      <t>ケイヒ</t>
    </rPh>
    <phoneticPr fontId="3"/>
  </si>
  <si>
    <t>工事請負契約金額</t>
    <rPh sb="0" eb="2">
      <t>コウジ</t>
    </rPh>
    <rPh sb="2" eb="4">
      <t>ウケオイ</t>
    </rPh>
    <rPh sb="4" eb="6">
      <t>ケイヤク</t>
    </rPh>
    <rPh sb="6" eb="8">
      <t>キンガク</t>
    </rPh>
    <phoneticPr fontId="3"/>
  </si>
  <si>
    <t>補助対象外経費</t>
    <rPh sb="0" eb="2">
      <t>ホジョ</t>
    </rPh>
    <rPh sb="2" eb="5">
      <t>タイショウガイ</t>
    </rPh>
    <rPh sb="5" eb="7">
      <t>ケイヒ</t>
    </rPh>
    <phoneticPr fontId="3"/>
  </si>
  <si>
    <t>補助事業に要する経費</t>
    <rPh sb="0" eb="2">
      <t>ホジョ</t>
    </rPh>
    <rPh sb="2" eb="4">
      <t>ジギョウ</t>
    </rPh>
    <rPh sb="5" eb="6">
      <t>ヨウ</t>
    </rPh>
    <rPh sb="8" eb="10">
      <t>ケイヒ</t>
    </rPh>
    <phoneticPr fontId="3"/>
  </si>
  <si>
    <t>建築実施単価</t>
    <rPh sb="0" eb="2">
      <t>ケンチク</t>
    </rPh>
    <rPh sb="2" eb="4">
      <t>ジッシ</t>
    </rPh>
    <rPh sb="4" eb="6">
      <t>タンカ</t>
    </rPh>
    <phoneticPr fontId="3"/>
  </si>
  <si>
    <t>(7)国庫補助金の算定</t>
    <rPh sb="3" eb="5">
      <t>コッコ</t>
    </rPh>
    <rPh sb="5" eb="8">
      <t>ホジョキン</t>
    </rPh>
    <rPh sb="9" eb="11">
      <t>サンテイ</t>
    </rPh>
    <phoneticPr fontId="3"/>
  </si>
  <si>
    <t>補助資格面積</t>
    <rPh sb="0" eb="2">
      <t>ホジョ</t>
    </rPh>
    <rPh sb="2" eb="4">
      <t>シカク</t>
    </rPh>
    <rPh sb="4" eb="6">
      <t>メンセキ</t>
    </rPh>
    <phoneticPr fontId="3"/>
  </si>
  <si>
    <t>補助単価</t>
    <rPh sb="0" eb="2">
      <t>ホジョ</t>
    </rPh>
    <rPh sb="2" eb="4">
      <t>タンカ</t>
    </rPh>
    <phoneticPr fontId="3"/>
  </si>
  <si>
    <t>補助対象工事費</t>
    <rPh sb="0" eb="2">
      <t>ホジョ</t>
    </rPh>
    <rPh sb="2" eb="4">
      <t>タイショウ</t>
    </rPh>
    <rPh sb="4" eb="7">
      <t>コウジヒ</t>
    </rPh>
    <phoneticPr fontId="3"/>
  </si>
  <si>
    <t>補助率</t>
    <rPh sb="0" eb="2">
      <t>ホジョ</t>
    </rPh>
    <rPh sb="2" eb="3">
      <t>リツ</t>
    </rPh>
    <phoneticPr fontId="3"/>
  </si>
  <si>
    <t>補助金の額</t>
    <rPh sb="0" eb="3">
      <t>ホジョキン</t>
    </rPh>
    <rPh sb="4" eb="5">
      <t>ガク</t>
    </rPh>
    <phoneticPr fontId="3"/>
  </si>
  <si>
    <t>(1)補助事業に要する経費</t>
    <rPh sb="3" eb="5">
      <t>ホジョ</t>
    </rPh>
    <rPh sb="5" eb="7">
      <t>ジギョウ</t>
    </rPh>
    <rPh sb="8" eb="9">
      <t>ヨウ</t>
    </rPh>
    <rPh sb="11" eb="13">
      <t>ケイヒ</t>
    </rPh>
    <phoneticPr fontId="3"/>
  </si>
  <si>
    <t>工事内訳</t>
    <rPh sb="0" eb="2">
      <t>コウジ</t>
    </rPh>
    <rPh sb="2" eb="4">
      <t>ウチワケ</t>
    </rPh>
    <phoneticPr fontId="3"/>
  </si>
  <si>
    <t>左のうち補助対象工事費</t>
    <rPh sb="0" eb="1">
      <t>サ</t>
    </rPh>
    <rPh sb="4" eb="6">
      <t>ホジョ</t>
    </rPh>
    <rPh sb="6" eb="8">
      <t>タイショウ</t>
    </rPh>
    <rPh sb="8" eb="11">
      <t>コウジヒ</t>
    </rPh>
    <phoneticPr fontId="3"/>
  </si>
  <si>
    <t>(2)国庫補助金の算定</t>
    <rPh sb="3" eb="5">
      <t>コッコ</t>
    </rPh>
    <rPh sb="5" eb="8">
      <t>ホジョキン</t>
    </rPh>
    <rPh sb="9" eb="11">
      <t>サンテイ</t>
    </rPh>
    <phoneticPr fontId="3"/>
  </si>
  <si>
    <t>↑Ｋと予算単価のいずれか小</t>
    <rPh sb="3" eb="5">
      <t>ヨサン</t>
    </rPh>
    <rPh sb="5" eb="7">
      <t>タンカ</t>
    </rPh>
    <rPh sb="12" eb="13">
      <t>ショウ</t>
    </rPh>
    <phoneticPr fontId="3"/>
  </si>
  <si>
    <t>1／3以内</t>
    <rPh sb="3" eb="5">
      <t>イナイ</t>
    </rPh>
    <phoneticPr fontId="3"/>
  </si>
  <si>
    <t>（工事量）</t>
    <rPh sb="1" eb="3">
      <t>コウジ</t>
    </rPh>
    <rPh sb="3" eb="4">
      <t>リョウ</t>
    </rPh>
    <phoneticPr fontId="3"/>
  </si>
  <si>
    <t>幼稚園名</t>
    <rPh sb="0" eb="3">
      <t>ヨウチエン</t>
    </rPh>
    <rPh sb="3" eb="4">
      <t>メイ</t>
    </rPh>
    <phoneticPr fontId="3"/>
  </si>
  <si>
    <t>20人以下</t>
    <rPh sb="2" eb="3">
      <t>ニン</t>
    </rPh>
    <rPh sb="3" eb="5">
      <t>イカ</t>
    </rPh>
    <phoneticPr fontId="3"/>
  </si>
  <si>
    <t>(1)基準面積</t>
    <rPh sb="3" eb="5">
      <t>キジュン</t>
    </rPh>
    <rPh sb="5" eb="7">
      <t>メンセキ</t>
    </rPh>
    <phoneticPr fontId="3"/>
  </si>
  <si>
    <t>　①計算上の学級数</t>
    <rPh sb="2" eb="5">
      <t>ケイサンジョウ</t>
    </rPh>
    <rPh sb="6" eb="8">
      <t>ガッキュウ</t>
    </rPh>
    <rPh sb="8" eb="9">
      <t>スウ</t>
    </rPh>
    <phoneticPr fontId="3"/>
  </si>
  <si>
    <t>②基礎面積の計算</t>
    <rPh sb="1" eb="3">
      <t>キソ</t>
    </rPh>
    <rPh sb="3" eb="5">
      <t>メンセキ</t>
    </rPh>
    <rPh sb="6" eb="8">
      <t>ケイサン</t>
    </rPh>
    <phoneticPr fontId="3"/>
  </si>
  <si>
    <t>面積加算</t>
    <rPh sb="0" eb="2">
      <t>メンセキ</t>
    </rPh>
    <rPh sb="2" eb="4">
      <t>カサン</t>
    </rPh>
    <phoneticPr fontId="3"/>
  </si>
  <si>
    <t>21～35人</t>
    <rPh sb="5" eb="6">
      <t>ニン</t>
    </rPh>
    <phoneticPr fontId="3"/>
  </si>
  <si>
    <t>36人以上</t>
    <rPh sb="2" eb="3">
      <t>ニン</t>
    </rPh>
    <rPh sb="3" eb="5">
      <t>イジョウ</t>
    </rPh>
    <phoneticPr fontId="3"/>
  </si>
  <si>
    <t>㎡</t>
    <phoneticPr fontId="3"/>
  </si>
  <si>
    <t>Ｎ＝１～２</t>
    <phoneticPr fontId="3"/>
  </si>
  <si>
    <t>307+209(N-1)=</t>
    <phoneticPr fontId="3"/>
  </si>
  <si>
    <t>Ｎ＝３～５</t>
    <phoneticPr fontId="3"/>
  </si>
  <si>
    <t>725+161(N-3)=</t>
    <phoneticPr fontId="3"/>
  </si>
  <si>
    <t>Ｎ＝６～８</t>
    <phoneticPr fontId="3"/>
  </si>
  <si>
    <t>1,208+168(N-6)=</t>
    <phoneticPr fontId="3"/>
  </si>
  <si>
    <t>1,713+161(N-9)=</t>
    <phoneticPr fontId="3"/>
  </si>
  <si>
    <t>Ｎ</t>
    <phoneticPr fontId="3"/>
  </si>
  <si>
    <t>↑</t>
    <phoneticPr fontId="3"/>
  </si>
  <si>
    <t>②＋③＝</t>
    <phoneticPr fontId="3"/>
  </si>
  <si>
    <t>←Ａ</t>
    <phoneticPr fontId="3"/>
  </si>
  <si>
    <t>←Ｂ</t>
    <phoneticPr fontId="3"/>
  </si>
  <si>
    <t>←Ｅ</t>
    <phoneticPr fontId="3"/>
  </si>
  <si>
    <t>←Ｈ</t>
    <phoneticPr fontId="3"/>
  </si>
  <si>
    <t>←Ｃ</t>
    <phoneticPr fontId="3"/>
  </si>
  <si>
    <t>←Ｆ</t>
    <phoneticPr fontId="3"/>
  </si>
  <si>
    <t>←Ｄ</t>
    <phoneticPr fontId="3"/>
  </si>
  <si>
    <t>←Ｇ</t>
    <phoneticPr fontId="3"/>
  </si>
  <si>
    <t>Ｈ－Ｇ＝Ｉ</t>
    <phoneticPr fontId="3"/>
  </si>
  <si>
    <t>Ａ－Ｂ</t>
    <phoneticPr fontId="3"/>
  </si>
  <si>
    <t>Ｃ</t>
    <phoneticPr fontId="3"/>
  </si>
  <si>
    <t>Ｈ－Ｅ</t>
    <phoneticPr fontId="3"/>
  </si>
  <si>
    <t>Ａ－Ｄ</t>
    <phoneticPr fontId="3"/>
  </si>
  <si>
    <t>Ｉ</t>
    <phoneticPr fontId="3"/>
  </si>
  <si>
    <t>Ｊ</t>
    <phoneticPr fontId="3"/>
  </si>
  <si>
    <t>(A)</t>
    <phoneticPr fontId="3"/>
  </si>
  <si>
    <t>(B)</t>
    <phoneticPr fontId="3"/>
  </si>
  <si>
    <t>(D)</t>
    <phoneticPr fontId="3"/>
  </si>
  <si>
    <t>↑Ｋ</t>
    <phoneticPr fontId="3"/>
  </si>
  <si>
    <t>↑Ｊ</t>
    <phoneticPr fontId="3"/>
  </si>
  <si>
    <t>↑Ｌ</t>
    <phoneticPr fontId="3"/>
  </si>
  <si>
    <t>【別紙様式２】</t>
    <rPh sb="1" eb="3">
      <t>ベッシ</t>
    </rPh>
    <rPh sb="3" eb="5">
      <t>ヨウシキ</t>
    </rPh>
    <phoneticPr fontId="3"/>
  </si>
  <si>
    <t>1／3又は
1／2以内</t>
    <rPh sb="3" eb="4">
      <t>マタ</t>
    </rPh>
    <rPh sb="9" eb="11">
      <t>イナイ</t>
    </rPh>
    <phoneticPr fontId="3"/>
  </si>
  <si>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8"/>
  </si>
  <si>
    <t>１　新築・増築・改築</t>
    <rPh sb="2" eb="4">
      <t>シンチク</t>
    </rPh>
    <rPh sb="5" eb="7">
      <t>ゾウチク</t>
    </rPh>
    <rPh sb="8" eb="10">
      <t>カイチク</t>
    </rPh>
    <phoneticPr fontId="3"/>
  </si>
  <si>
    <t>【新増改築時の面積算定チェック】</t>
    <rPh sb="1" eb="2">
      <t>シン</t>
    </rPh>
    <rPh sb="2" eb="5">
      <t>ゾウカイチク</t>
    </rPh>
    <rPh sb="5" eb="6">
      <t>ジ</t>
    </rPh>
    <rPh sb="7" eb="9">
      <t>メンセキ</t>
    </rPh>
    <rPh sb="9" eb="11">
      <t>サンテイ</t>
    </rPh>
    <phoneticPr fontId="8"/>
  </si>
  <si>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8"/>
  </si>
  <si>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8"/>
  </si>
  <si>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8"/>
  </si>
  <si>
    <t>①建物名称</t>
    <rPh sb="1" eb="3">
      <t>タテモノ</t>
    </rPh>
    <rPh sb="3" eb="5">
      <t>メイショウ</t>
    </rPh>
    <phoneticPr fontId="8"/>
  </si>
  <si>
    <t>②構造</t>
    <rPh sb="1" eb="3">
      <t>コウゾウ</t>
    </rPh>
    <phoneticPr fontId="8"/>
  </si>
  <si>
    <t>③面積</t>
    <rPh sb="1" eb="3">
      <t>メンセキ</t>
    </rPh>
    <phoneticPr fontId="8"/>
  </si>
  <si>
    <t>④補正面積</t>
    <rPh sb="1" eb="3">
      <t>ホセイ</t>
    </rPh>
    <rPh sb="3" eb="5">
      <t>メンセキ</t>
    </rPh>
    <phoneticPr fontId="8"/>
  </si>
  <si>
    <t>⑤健全/危険</t>
    <rPh sb="1" eb="3">
      <t>ケンゼン</t>
    </rPh>
    <rPh sb="4" eb="6">
      <t>キケン</t>
    </rPh>
    <phoneticPr fontId="8"/>
  </si>
  <si>
    <t>⑥取壊しの有無</t>
    <rPh sb="1" eb="3">
      <t>トリコワ</t>
    </rPh>
    <rPh sb="5" eb="7">
      <t>ウム</t>
    </rPh>
    <phoneticPr fontId="8"/>
  </si>
  <si>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8"/>
  </si>
  <si>
    <t>改築</t>
    <rPh sb="0" eb="1">
      <t>アラタ</t>
    </rPh>
    <rPh sb="1" eb="2">
      <t>チク</t>
    </rPh>
    <phoneticPr fontId="3"/>
  </si>
  <si>
    <t>(2)保有面積</t>
    <rPh sb="3" eb="5">
      <t>ホユウ</t>
    </rPh>
    <rPh sb="5" eb="7">
      <t>メンセキ</t>
    </rPh>
    <phoneticPr fontId="8"/>
  </si>
  <si>
    <t>(3)取壊し面積</t>
    <rPh sb="3" eb="5">
      <t>トリコワ</t>
    </rPh>
    <rPh sb="6" eb="8">
      <t>メンセキ</t>
    </rPh>
    <phoneticPr fontId="8"/>
  </si>
  <si>
    <t>㎡</t>
  </si>
  <si>
    <t>区分</t>
    <rPh sb="0" eb="2">
      <t>クブン</t>
    </rPh>
    <phoneticPr fontId="8"/>
  </si>
  <si>
    <t>保有面積</t>
    <rPh sb="0" eb="2">
      <t>ホユウ</t>
    </rPh>
    <rPh sb="2" eb="4">
      <t>メンセキ</t>
    </rPh>
    <phoneticPr fontId="8"/>
  </si>
  <si>
    <t>取壊し面積</t>
    <rPh sb="0" eb="2">
      <t>トリコワ</t>
    </rPh>
    <rPh sb="3" eb="5">
      <t>メンセキ</t>
    </rPh>
    <phoneticPr fontId="8"/>
  </si>
  <si>
    <t>健全建物</t>
    <rPh sb="0" eb="2">
      <t>ケンゼン</t>
    </rPh>
    <rPh sb="2" eb="4">
      <t>タテモノ</t>
    </rPh>
    <phoneticPr fontId="8"/>
  </si>
  <si>
    <t>←Ｂ</t>
    <phoneticPr fontId="8"/>
  </si>
  <si>
    <t>健全建物取壊し</t>
    <rPh sb="0" eb="2">
      <t>ケンゼン</t>
    </rPh>
    <rPh sb="2" eb="4">
      <t>タテモノ</t>
    </rPh>
    <rPh sb="4" eb="6">
      <t>トリコワ</t>
    </rPh>
    <phoneticPr fontId="8"/>
  </si>
  <si>
    <t>←Ｅ</t>
    <phoneticPr fontId="8"/>
  </si>
  <si>
    <t>預かり保育事業等の実施に伴う改築</t>
    <rPh sb="0" eb="1">
      <t>アズ</t>
    </rPh>
    <rPh sb="3" eb="5">
      <t>ホイク</t>
    </rPh>
    <rPh sb="5" eb="7">
      <t>ジギョウ</t>
    </rPh>
    <rPh sb="7" eb="8">
      <t>ナド</t>
    </rPh>
    <rPh sb="9" eb="11">
      <t>ジッシ</t>
    </rPh>
    <rPh sb="12" eb="13">
      <t>トモナ</t>
    </rPh>
    <rPh sb="14" eb="16">
      <t>カイチク</t>
    </rPh>
    <phoneticPr fontId="8"/>
  </si>
  <si>
    <t>Ｇ</t>
    <phoneticPr fontId="3"/>
  </si>
  <si>
    <t>危険建物</t>
    <rPh sb="0" eb="2">
      <t>キケン</t>
    </rPh>
    <rPh sb="2" eb="4">
      <t>タテモノ</t>
    </rPh>
    <phoneticPr fontId="8"/>
  </si>
  <si>
    <t>←Ｃ</t>
    <phoneticPr fontId="8"/>
  </si>
  <si>
    <t>危険建物取壊し</t>
    <rPh sb="0" eb="2">
      <t>キケン</t>
    </rPh>
    <rPh sb="2" eb="4">
      <t>タテモノ</t>
    </rPh>
    <rPh sb="4" eb="6">
      <t>トリコワ</t>
    </rPh>
    <phoneticPr fontId="8"/>
  </si>
  <si>
    <t>←Ｆ</t>
    <phoneticPr fontId="8"/>
  </si>
  <si>
    <t>Ｈ</t>
    <phoneticPr fontId="3"/>
  </si>
  <si>
    <t>計</t>
    <rPh sb="0" eb="1">
      <t>ケイ</t>
    </rPh>
    <phoneticPr fontId="8"/>
  </si>
  <si>
    <t>←Ｄ</t>
    <phoneticPr fontId="8"/>
  </si>
  <si>
    <t>←Ｇ</t>
    <phoneticPr fontId="8"/>
  </si>
  <si>
    <t>(A-B)（C)</t>
    <phoneticPr fontId="3"/>
  </si>
  <si>
    <t>（C÷D)</t>
    <phoneticPr fontId="3"/>
  </si>
  <si>
    <t>【補助金計算書の記入要領】</t>
  </si>
  <si>
    <t xml:space="preserve">  1. 新築・増築・改築（該当事業を○で囲むこと。）</t>
    <phoneticPr fontId="8"/>
  </si>
  <si>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</si>
  <si>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8"/>
  </si>
  <si>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</si>
  <si>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</si>
  <si>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</si>
  <si>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8"/>
  </si>
  <si>
    <t xml:space="preserve">    (預かり保育対象園児数の算出方法) </t>
    <phoneticPr fontId="8"/>
  </si>
  <si>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8"/>
  </si>
  <si>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8"/>
  </si>
  <si>
    <t xml:space="preserve">  (2) 保有面積</t>
  </si>
  <si>
    <t xml:space="preserve">    ①　保有している建物面積を健全建物と危険建物に区分して記入する。</t>
  </si>
  <si>
    <t xml:space="preserve">    ②　危険建物は次の基準による。</t>
    <phoneticPr fontId="8"/>
  </si>
  <si>
    <t xml:space="preserve"> 区　　　　　　　分</t>
    <phoneticPr fontId="8"/>
  </si>
  <si>
    <t xml:space="preserve"> 危 険 建 物 に 区 分 す る 基 準</t>
    <phoneticPr fontId="8"/>
  </si>
  <si>
    <t>木造建物</t>
    <phoneticPr fontId="8"/>
  </si>
  <si>
    <t>耐力度がおおむね5,500点以下の建物又は建築後24年を経過した建物</t>
    <phoneticPr fontId="8"/>
  </si>
  <si>
    <t>鉄筋コンクリート造建物</t>
    <phoneticPr fontId="8"/>
  </si>
  <si>
    <t>耐力度がおおむね5,000点以下の建物又は建築後50年を経過した建物</t>
    <phoneticPr fontId="8"/>
  </si>
  <si>
    <t>鉄骨・その他造建物</t>
    <phoneticPr fontId="8"/>
  </si>
  <si>
    <t>耐力度がおおむね5,000点以下の建物又は建築後35年を経過した建物</t>
    <phoneticPr fontId="8"/>
  </si>
  <si>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8"/>
  </si>
  <si>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</si>
  <si>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</si>
  <si>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</si>
  <si>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</si>
  <si>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</si>
  <si>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</si>
  <si>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8"/>
  </si>
  <si>
    <t>1. 建築面積は、建物毎に、壁（腰壁は除く、以下同じ）や建具などにより風雨を防ぐことができる
　部分の、床面積の合計とする。</t>
    <phoneticPr fontId="8"/>
  </si>
  <si>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8"/>
  </si>
  <si>
    <t>3. エレベーターやリフトのシャフト部分など、通念上床面積に含まれる部分は床面積に参入するが、
　次のいずれかに該当する部分は床面積に算入しない。</t>
    <phoneticPr fontId="8"/>
  </si>
  <si>
    <t>　(1) 屋内運動場のギャラリーなどで日常利用されず補助的通行に利用される内のり２メートル
　　以下のもの</t>
    <phoneticPr fontId="8"/>
  </si>
  <si>
    <t>　(2) 天井高又は床下高２メートル以下の中２階など</t>
    <phoneticPr fontId="8"/>
  </si>
  <si>
    <t>　(3) 建物の外部に固着した内部の高さ２メートル以下の部分</t>
    <phoneticPr fontId="8"/>
  </si>
  <si>
    <t>　(4) 二重窓の室内部分</t>
    <phoneticPr fontId="8"/>
  </si>
  <si>
    <t>　(5) ひさし、ぬれ縁、ポーチ、アーケード、壁で囲まれていない外部階段、バルコニー、ピロ
　　ティーなど</t>
    <phoneticPr fontId="8"/>
  </si>
  <si>
    <t>4. 次に掲げる建物以外の工作物は床面積に算入しない。</t>
    <phoneticPr fontId="8"/>
  </si>
  <si>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</si>
  <si>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</si>
  <si>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8"/>
  </si>
  <si>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8"/>
  </si>
  <si>
    <t xml:space="preserve">  (5) 補助資格面積</t>
    <phoneticPr fontId="8"/>
  </si>
  <si>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</si>
  <si>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</si>
  <si>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</si>
  <si>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</si>
  <si>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</si>
  <si>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</si>
  <si>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</si>
  <si>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</si>
  <si>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</si>
  <si>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</si>
  <si>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8"/>
  </si>
  <si>
    <r>
      <t xml:space="preserve">  (1)</t>
    </r>
    <r>
      <rPr>
        <sz val="12"/>
        <color rgb="FFFF0000"/>
        <rFont val="ＭＳ 明朝"/>
        <family val="1"/>
        <charset val="128"/>
      </rPr>
      <t xml:space="preserve"> </t>
    </r>
    <r>
      <rPr>
        <sz val="12"/>
        <rFont val="ＭＳ 明朝"/>
        <family val="1"/>
        <charset val="128"/>
      </rPr>
      <t>工事内訳</t>
    </r>
    <rPh sb="6" eb="8">
      <t>コウジ</t>
    </rPh>
    <phoneticPr fontId="8"/>
  </si>
  <si>
    <t xml:space="preserve">    　　必要に応じて工事内訳明細書を添付する。</t>
    <rPh sb="6" eb="8">
      <t>ヒツヨウ</t>
    </rPh>
    <phoneticPr fontId="8"/>
  </si>
  <si>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</si>
  <si>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</si>
  <si>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8"/>
  </si>
  <si>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8"/>
  </si>
  <si>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8"/>
  </si>
  <si>
    <t>令和５年度私立幼稚園施設整備費補助金計算書（予定）</t>
    <rPh sb="0" eb="1">
      <t>レイ</t>
    </rPh>
    <rPh sb="1" eb="2">
      <t>ワ</t>
    </rPh>
    <rPh sb="3" eb="4">
      <t>ネン</t>
    </rPh>
    <rPh sb="4" eb="5">
      <t>ド</t>
    </rPh>
    <rPh sb="15" eb="18">
      <t>ホジョキン</t>
    </rPh>
    <rPh sb="22" eb="24">
      <t>ヨテイ</t>
    </rPh>
    <phoneticPr fontId="8"/>
  </si>
  <si>
    <r>
      <t>【記入要領】　</t>
    </r>
    <r>
      <rPr>
        <b/>
        <sz val="11"/>
        <color rgb="FFFF0000"/>
        <rFont val="Meiryo UI"/>
        <family val="3"/>
        <charset val="128"/>
      </rPr>
      <t>※記入欄右側の【申請の際の注意事項】も併せて確認してください。</t>
    </r>
    <rPh sb="8" eb="10">
      <t>キニュウ</t>
    </rPh>
    <rPh sb="10" eb="11">
      <t>ラン</t>
    </rPh>
    <rPh sb="11" eb="12">
      <t>ミギ</t>
    </rPh>
    <rPh sb="12" eb="13">
      <t>ガワ</t>
    </rPh>
    <rPh sb="15" eb="17">
      <t>シンセイ</t>
    </rPh>
    <rPh sb="18" eb="19">
      <t>サイ</t>
    </rPh>
    <rPh sb="20" eb="24">
      <t>チュウイジコウ</t>
    </rPh>
    <rPh sb="26" eb="27">
      <t>アワ</t>
    </rPh>
    <rPh sb="29" eb="31">
      <t>カクニン</t>
    </rPh>
    <phoneticPr fontId="8"/>
  </si>
  <si>
    <t xml:space="preserve">  (1) 工事内訳</t>
    <rPh sb="6" eb="8">
      <t>コウジ</t>
    </rPh>
    <phoneticPr fontId="8"/>
  </si>
  <si>
    <t xml:space="preserve">    </t>
    <phoneticPr fontId="8"/>
  </si>
  <si>
    <t xml:space="preserve">  (2) 端数処理</t>
    <phoneticPr fontId="8"/>
  </si>
  <si>
    <t xml:space="preserve">    　　補助金の額は千円未満の端数を切り捨てる。</t>
    <phoneticPr fontId="8"/>
  </si>
  <si>
    <t xml:space="preserve">  (3) 現状の防犯上の問題点</t>
    <rPh sb="6" eb="8">
      <t>ゲンジョウ</t>
    </rPh>
    <rPh sb="9" eb="11">
      <t>ボウハン</t>
    </rPh>
    <rPh sb="11" eb="12">
      <t>ジョウ</t>
    </rPh>
    <rPh sb="13" eb="16">
      <t>モンダイテン</t>
    </rPh>
    <phoneticPr fontId="8"/>
  </si>
  <si>
    <t xml:space="preserve">    　　現在、園のどこに、どのような安全面での問題点があるか詳細を記載する。</t>
    <rPh sb="6" eb="8">
      <t>ゲンザイ</t>
    </rPh>
    <rPh sb="9" eb="10">
      <t>エン</t>
    </rPh>
    <rPh sb="20" eb="23">
      <t>アンゼンメン</t>
    </rPh>
    <rPh sb="25" eb="28">
      <t>モンダイテン</t>
    </rPh>
    <rPh sb="32" eb="34">
      <t>ショウサイ</t>
    </rPh>
    <rPh sb="35" eb="37">
      <t>キサイ</t>
    </rPh>
    <phoneticPr fontId="8"/>
  </si>
  <si>
    <t xml:space="preserve">    　　（例）園の門に防犯カメラがない。来園者を園内で確認することができないため、不審者の侵入を未然に発見することができない。</t>
    <rPh sb="7" eb="8">
      <t>レイ</t>
    </rPh>
    <rPh sb="9" eb="10">
      <t>エン</t>
    </rPh>
    <rPh sb="11" eb="12">
      <t>モン</t>
    </rPh>
    <rPh sb="13" eb="15">
      <t>ボウハン</t>
    </rPh>
    <rPh sb="22" eb="25">
      <t>ライエンシャ</t>
    </rPh>
    <rPh sb="26" eb="28">
      <t>エンナイ</t>
    </rPh>
    <rPh sb="29" eb="31">
      <t>カクニン</t>
    </rPh>
    <phoneticPr fontId="8"/>
  </si>
  <si>
    <t>　　　　（例）門扉の施錠を、職員が鍵で行っている。園児の登降園の際には鍵をかけない状態が続いてしまうため、不審者が侵入する可能性がある。</t>
    <rPh sb="5" eb="6">
      <t>レイ</t>
    </rPh>
    <rPh sb="7" eb="9">
      <t>モンピ</t>
    </rPh>
    <rPh sb="10" eb="12">
      <t>セジョウ</t>
    </rPh>
    <rPh sb="14" eb="16">
      <t>ショクイン</t>
    </rPh>
    <rPh sb="17" eb="18">
      <t>カギ</t>
    </rPh>
    <rPh sb="19" eb="20">
      <t>オコナ</t>
    </rPh>
    <rPh sb="25" eb="27">
      <t>エンジ</t>
    </rPh>
    <rPh sb="28" eb="29">
      <t>ノボル</t>
    </rPh>
    <rPh sb="29" eb="31">
      <t>コウエン</t>
    </rPh>
    <rPh sb="32" eb="33">
      <t>サイ</t>
    </rPh>
    <rPh sb="35" eb="36">
      <t>カギ</t>
    </rPh>
    <rPh sb="41" eb="43">
      <t>ジョウタイ</t>
    </rPh>
    <rPh sb="44" eb="45">
      <t>ツヅ</t>
    </rPh>
    <phoneticPr fontId="8"/>
  </si>
  <si>
    <t xml:space="preserve">  (4)整備内容及び効果</t>
    <rPh sb="9" eb="10">
      <t>オヨ</t>
    </rPh>
    <rPh sb="11" eb="13">
      <t>コウカ</t>
    </rPh>
    <phoneticPr fontId="8"/>
  </si>
  <si>
    <t xml:space="preserve">    　　どのような整備をするのか、それによって「現状の防犯上の問題点」をどのように解決できるかを記載する。</t>
    <rPh sb="11" eb="13">
      <t>セイビ</t>
    </rPh>
    <rPh sb="43" eb="45">
      <t>カイケツ</t>
    </rPh>
    <rPh sb="50" eb="52">
      <t>キサイ</t>
    </rPh>
    <phoneticPr fontId="8"/>
  </si>
  <si>
    <t xml:space="preserve">    　　（例）園の門に防犯カメラによる監視システムを設置する。来園者を職員室から確認できるようになり、不審者と対面することなく、侵入を防ぐことができる。</t>
    <rPh sb="7" eb="8">
      <t>レイ</t>
    </rPh>
    <rPh sb="9" eb="10">
      <t>エン</t>
    </rPh>
    <rPh sb="11" eb="12">
      <t>モン</t>
    </rPh>
    <rPh sb="13" eb="15">
      <t>ボウハン</t>
    </rPh>
    <rPh sb="21" eb="23">
      <t>カンシ</t>
    </rPh>
    <rPh sb="28" eb="30">
      <t>セッチ</t>
    </rPh>
    <rPh sb="33" eb="36">
      <t>ライエンシャ</t>
    </rPh>
    <rPh sb="37" eb="40">
      <t>ショクインシツ</t>
    </rPh>
    <rPh sb="42" eb="44">
      <t>カクニン</t>
    </rPh>
    <phoneticPr fontId="8"/>
  </si>
  <si>
    <t>　　　　（例）門扉にオートロックシステムを導入する。出入りの都度自動で施錠でき、鍵をかけない状態が続くことを避け、園の関係者以外の侵入防止になる。</t>
    <rPh sb="5" eb="6">
      <t>レイ</t>
    </rPh>
    <rPh sb="7" eb="9">
      <t>モンピ</t>
    </rPh>
    <rPh sb="21" eb="23">
      <t>ドウニュウ</t>
    </rPh>
    <rPh sb="26" eb="28">
      <t>デイ</t>
    </rPh>
    <rPh sb="30" eb="32">
      <t>ツド</t>
    </rPh>
    <rPh sb="32" eb="34">
      <t>ジドウ</t>
    </rPh>
    <rPh sb="35" eb="37">
      <t>セジョウ</t>
    </rPh>
    <phoneticPr fontId="8"/>
  </si>
  <si>
    <t>都道府県番号</t>
    <rPh sb="0" eb="4">
      <t>トドウフケン</t>
    </rPh>
    <rPh sb="4" eb="6">
      <t>バンゴウ</t>
    </rPh>
    <phoneticPr fontId="3"/>
  </si>
  <si>
    <t>都道府県</t>
    <rPh sb="0" eb="4">
      <t>トドウフケン</t>
    </rPh>
    <phoneticPr fontId="3"/>
  </si>
  <si>
    <t>防犯対策工事　特別防犯対策工事</t>
    <rPh sb="0" eb="2">
      <t>ボウハン</t>
    </rPh>
    <rPh sb="2" eb="4">
      <t>タイサク</t>
    </rPh>
    <rPh sb="4" eb="6">
      <t>コウジ</t>
    </rPh>
    <rPh sb="7" eb="9">
      <t>トクベツ</t>
    </rPh>
    <rPh sb="9" eb="11">
      <t>ボウハン</t>
    </rPh>
    <rPh sb="11" eb="13">
      <t>タイサク</t>
    </rPh>
    <rPh sb="13" eb="15">
      <t>コウジ</t>
    </rPh>
    <phoneticPr fontId="3"/>
  </si>
  <si>
    <t>不審者侵入防止のための
３段階のチェック体制</t>
    <rPh sb="0" eb="5">
      <t>フシンシャシンニュウ</t>
    </rPh>
    <rPh sb="5" eb="7">
      <t>ボウシ</t>
    </rPh>
    <rPh sb="13" eb="15">
      <t>ダンカイ</t>
    </rPh>
    <rPh sb="20" eb="22">
      <t>タイセイ</t>
    </rPh>
    <phoneticPr fontId="3"/>
  </si>
  <si>
    <t>工事内容（概要）</t>
    <rPh sb="0" eb="2">
      <t>コウジ</t>
    </rPh>
    <rPh sb="2" eb="4">
      <t>ナイヨウ</t>
    </rPh>
    <rPh sb="5" eb="7">
      <t>ガイヨウ</t>
    </rPh>
    <phoneticPr fontId="3"/>
  </si>
  <si>
    <t>左のうち
補助対象工事費</t>
    <rPh sb="0" eb="1">
      <t>サ</t>
    </rPh>
    <rPh sb="5" eb="7">
      <t>ホジョ</t>
    </rPh>
    <rPh sb="7" eb="9">
      <t>タイショウ</t>
    </rPh>
    <rPh sb="9" eb="12">
      <t>コウジヒ</t>
    </rPh>
    <phoneticPr fontId="3"/>
  </si>
  <si>
    <t>計</t>
    <phoneticPr fontId="8"/>
  </si>
  <si>
    <t>チェック欄</t>
    <rPh sb="4" eb="5">
      <t>ラン</t>
    </rPh>
    <phoneticPr fontId="3"/>
  </si>
  <si>
    <t>特別防犯対策</t>
    <rPh sb="0" eb="6">
      <t>トクベツボウハンタイサク</t>
    </rPh>
    <phoneticPr fontId="3"/>
  </si>
  <si>
    <t>１／２以内</t>
    <phoneticPr fontId="3"/>
  </si>
  <si>
    <t>(3)現状の防犯上の問題点</t>
    <rPh sb="3" eb="5">
      <t>ゲンジョウ</t>
    </rPh>
    <rPh sb="6" eb="9">
      <t>ボウハンジョウ</t>
    </rPh>
    <rPh sb="10" eb="13">
      <t>モンダイテン</t>
    </rPh>
    <phoneticPr fontId="8"/>
  </si>
  <si>
    <t>(4)整備内容及び効果</t>
    <rPh sb="7" eb="8">
      <t>オヨ</t>
    </rPh>
    <rPh sb="9" eb="11">
      <t>コウカ</t>
    </rPh>
    <phoneticPr fontId="8"/>
  </si>
  <si>
    <t>【申請の際の注意事項】</t>
    <rPh sb="1" eb="3">
      <t>シンセイ</t>
    </rPh>
    <rPh sb="4" eb="5">
      <t>サイ</t>
    </rPh>
    <rPh sb="6" eb="10">
      <t>チュウイジコウ</t>
    </rPh>
    <phoneticPr fontId="8"/>
  </si>
  <si>
    <t>北海道</t>
    <rPh sb="0" eb="3">
      <t>ホッカイドウ</t>
    </rPh>
    <phoneticPr fontId="3"/>
  </si>
  <si>
    <t>青森県</t>
  </si>
  <si>
    <t>宮城県</t>
  </si>
  <si>
    <t>秋田県</t>
  </si>
  <si>
    <t>山形県</t>
  </si>
  <si>
    <t>例</t>
    <rPh sb="0" eb="1">
      <t>レイ</t>
    </rPh>
    <phoneticPr fontId="8"/>
  </si>
  <si>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</si>
  <si>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</si>
  <si>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</si>
  <si>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</si>
  <si>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</si>
  <si>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</si>
  <si>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</si>
  <si>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</si>
  <si>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</si>
  <si>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</si>
  <si>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</si>
  <si>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</si>
  <si>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</si>
  <si>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</si>
  <si>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</si>
  <si>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三重県</t>
  </si>
  <si>
    <t>滋賀県</t>
  </si>
  <si>
    <t>・金額はすべて千円単位とし、千円未満は、四捨五入をせずに切り捨ててください。</t>
    <rPh sb="1" eb="3">
      <t>キンガク</t>
    </rPh>
    <rPh sb="7" eb="11">
      <t>センエンタンイ</t>
    </rPh>
    <rPh sb="14" eb="18">
      <t>センエンミマン</t>
    </rPh>
    <rPh sb="20" eb="24">
      <t>シシャゴニュウ</t>
    </rPh>
    <rPh sb="28" eb="29">
      <t>キ</t>
    </rPh>
    <rPh sb="30" eb="31">
      <t>ス</t>
    </rPh>
    <phoneticPr fontId="8"/>
  </si>
  <si>
    <t>京都府</t>
  </si>
  <si>
    <t>大阪府</t>
  </si>
  <si>
    <t>・黄色のセルは、必ず入力してください。</t>
    <rPh sb="1" eb="3">
      <t>キイロ</t>
    </rPh>
    <rPh sb="8" eb="9">
      <t>カナラ</t>
    </rPh>
    <rPh sb="10" eb="12">
      <t>ニュウリョク</t>
    </rPh>
    <phoneticPr fontId="8"/>
  </si>
  <si>
    <t>兵庫県</t>
  </si>
  <si>
    <t>・水色のセルは、黄色のセルを入力すると、自動で入力されます。</t>
    <rPh sb="1" eb="3">
      <t>ミズイロ</t>
    </rPh>
    <rPh sb="8" eb="10">
      <t>キイロ</t>
    </rPh>
    <rPh sb="14" eb="16">
      <t>ニュウリョク</t>
    </rPh>
    <rPh sb="20" eb="22">
      <t>ジドウ</t>
    </rPh>
    <rPh sb="23" eb="25">
      <t>ニュウリョク</t>
    </rPh>
    <phoneticPr fontId="8"/>
  </si>
  <si>
    <t>奈良県</t>
  </si>
  <si>
    <t>和歌山県</t>
  </si>
  <si>
    <t>鳥取県</t>
  </si>
  <si>
    <t>(1)補助事業に要する経費</t>
    <phoneticPr fontId="3"/>
  </si>
  <si>
    <t>島根県</t>
  </si>
  <si>
    <t>「区分」</t>
    <phoneticPr fontId="8"/>
  </si>
  <si>
    <t>岡山県</t>
  </si>
  <si>
    <t>広島県</t>
  </si>
  <si>
    <t>（正しく入力できていない場合、「(2)国庫補助金の算定」が自動計算できません。）</t>
    <rPh sb="1" eb="2">
      <t>タダ</t>
    </rPh>
    <rPh sb="4" eb="6">
      <t>ニュウリョク</t>
    </rPh>
    <rPh sb="12" eb="14">
      <t>バアイ</t>
    </rPh>
    <rPh sb="19" eb="24">
      <t>コッコホジョキン</t>
    </rPh>
    <rPh sb="25" eb="27">
      <t>サンテイ</t>
    </rPh>
    <rPh sb="29" eb="31">
      <t>ジドウ</t>
    </rPh>
    <rPh sb="31" eb="33">
      <t>ケイサン</t>
    </rPh>
    <phoneticPr fontId="3"/>
  </si>
  <si>
    <t>山口県</t>
  </si>
  <si>
    <t>徳島県</t>
  </si>
  <si>
    <t>「不審者侵入防止のための３段階のチェック体制」</t>
    <phoneticPr fontId="8"/>
  </si>
  <si>
    <t>香川県</t>
  </si>
  <si>
    <t>整備目的が、どの段階での防犯対策であるのかを確認します。</t>
    <rPh sb="0" eb="4">
      <t>セイビモクテキ</t>
    </rPh>
    <rPh sb="8" eb="10">
      <t>ダンカイ</t>
    </rPh>
    <rPh sb="12" eb="16">
      <t>ボウハンタイサク</t>
    </rPh>
    <rPh sb="22" eb="24">
      <t>カクニン</t>
    </rPh>
    <phoneticPr fontId="3"/>
  </si>
  <si>
    <t>佐賀県</t>
  </si>
  <si>
    <t>プルダウンから選択するか、以下のうちひとつを記入してください。</t>
    <rPh sb="7" eb="9">
      <t>センタク</t>
    </rPh>
    <rPh sb="13" eb="15">
      <t>イカ</t>
    </rPh>
    <rPh sb="22" eb="24">
      <t>キニュウ</t>
    </rPh>
    <phoneticPr fontId="3"/>
  </si>
  <si>
    <t>長崎県</t>
  </si>
  <si>
    <t>選択肢</t>
    <rPh sb="0" eb="3">
      <t>センタクシ</t>
    </rPh>
    <phoneticPr fontId="3"/>
  </si>
  <si>
    <t>想定</t>
    <rPh sb="0" eb="2">
      <t>ソウテイ</t>
    </rPh>
    <phoneticPr fontId="3"/>
  </si>
  <si>
    <t>具体例</t>
    <rPh sb="0" eb="3">
      <t>グタイレイ</t>
    </rPh>
    <phoneticPr fontId="3"/>
  </si>
  <si>
    <t>熊本県</t>
  </si>
  <si>
    <r>
      <t>①校門</t>
    </r>
    <r>
      <rPr>
        <sz val="11"/>
        <color rgb="FFFF0000"/>
        <rFont val="Meiryo UI"/>
        <family val="3"/>
        <charset val="128"/>
      </rPr>
      <t>・外構</t>
    </r>
    <rPh sb="1" eb="3">
      <t>コウモン</t>
    </rPh>
    <rPh sb="4" eb="6">
      <t>ガイコウ</t>
    </rPh>
    <phoneticPr fontId="8"/>
  </si>
  <si>
    <t>敷地内への不審者の侵入防止</t>
    <rPh sb="0" eb="3">
      <t>シキチナイ</t>
    </rPh>
    <rPh sb="5" eb="8">
      <t>フシンシャ</t>
    </rPh>
    <rPh sb="9" eb="13">
      <t>シンニュウボウシ</t>
    </rPh>
    <phoneticPr fontId="3"/>
  </si>
  <si>
    <t>外構にかかる整備等</t>
    <rPh sb="0" eb="2">
      <t>ガイコウ</t>
    </rPh>
    <rPh sb="6" eb="8">
      <t>セイビ</t>
    </rPh>
    <rPh sb="8" eb="9">
      <t>ナド</t>
    </rPh>
    <phoneticPr fontId="3"/>
  </si>
  <si>
    <t>大分県</t>
  </si>
  <si>
    <r>
      <t>②校門から</t>
    </r>
    <r>
      <rPr>
        <sz val="11"/>
        <color rgb="FFFF0000"/>
        <rFont val="Meiryo UI"/>
        <family val="3"/>
        <charset val="128"/>
      </rPr>
      <t>園</t>
    </r>
    <r>
      <rPr>
        <sz val="11"/>
        <rFont val="Meiryo UI"/>
        <family val="3"/>
        <charset val="128"/>
      </rPr>
      <t>舎入口まで</t>
    </r>
    <rPh sb="1" eb="2">
      <t>モン</t>
    </rPh>
    <rPh sb="5" eb="7">
      <t>エンシャ</t>
    </rPh>
    <rPh sb="6" eb="8">
      <t>イリグチ</t>
    </rPh>
    <phoneticPr fontId="8"/>
  </si>
  <si>
    <t>敷地内での不審者の発見・排除</t>
    <rPh sb="0" eb="3">
      <t>シキチナイ</t>
    </rPh>
    <rPh sb="5" eb="8">
      <t>フシンシャ</t>
    </rPh>
    <rPh sb="9" eb="11">
      <t>ハッケン</t>
    </rPh>
    <rPh sb="12" eb="14">
      <t>ハイジョ</t>
    </rPh>
    <phoneticPr fontId="3"/>
  </si>
  <si>
    <t>配置換え等</t>
    <rPh sb="0" eb="3">
      <t>ハイチガ</t>
    </rPh>
    <rPh sb="4" eb="5">
      <t>ナド</t>
    </rPh>
    <phoneticPr fontId="3"/>
  </si>
  <si>
    <t>宮崎県</t>
  </si>
  <si>
    <r>
      <t>③</t>
    </r>
    <r>
      <rPr>
        <sz val="11"/>
        <color rgb="FFFF0000"/>
        <rFont val="Meiryo UI"/>
        <family val="3"/>
        <charset val="128"/>
      </rPr>
      <t>園</t>
    </r>
    <r>
      <rPr>
        <sz val="11"/>
        <rFont val="Meiryo UI"/>
        <family val="3"/>
        <charset val="128"/>
      </rPr>
      <t>舎への入り口</t>
    </r>
    <rPh sb="1" eb="3">
      <t>エンシャ</t>
    </rPh>
    <rPh sb="5" eb="6">
      <t>イ</t>
    </rPh>
    <rPh sb="7" eb="8">
      <t>グチ</t>
    </rPh>
    <phoneticPr fontId="8"/>
  </si>
  <si>
    <t>園舎内への不審者の侵入防止</t>
    <rPh sb="0" eb="3">
      <t>エンシャナイ</t>
    </rPh>
    <rPh sb="5" eb="8">
      <t>フシンシャ</t>
    </rPh>
    <rPh sb="9" eb="13">
      <t>シンニュウボウシ</t>
    </rPh>
    <phoneticPr fontId="3"/>
  </si>
  <si>
    <t>玄関の整備等</t>
    <rPh sb="0" eb="2">
      <t>ゲンカン</t>
    </rPh>
    <rPh sb="3" eb="5">
      <t>セイビ</t>
    </rPh>
    <rPh sb="5" eb="6">
      <t>トウ</t>
    </rPh>
    <phoneticPr fontId="3"/>
  </si>
  <si>
    <t>鹿児島県</t>
  </si>
  <si>
    <t>※選択肢については、文部科学省総合政策局男女共同参画共生社会学習・安全課作成の</t>
    <rPh sb="1" eb="4">
      <t>センタクシ</t>
    </rPh>
    <rPh sb="10" eb="20">
      <t>モンブカガクショウソウゴウセイサクキョク</t>
    </rPh>
    <rPh sb="20" eb="22">
      <t>ダンジョ</t>
    </rPh>
    <rPh sb="22" eb="26">
      <t>キョウドウサンカク</t>
    </rPh>
    <rPh sb="26" eb="28">
      <t>キョウセイ</t>
    </rPh>
    <rPh sb="28" eb="32">
      <t>シャカイガクシュウ</t>
    </rPh>
    <rPh sb="33" eb="36">
      <t>アンゼンカ</t>
    </rPh>
    <rPh sb="36" eb="38">
      <t>サクセイ</t>
    </rPh>
    <phoneticPr fontId="3"/>
  </si>
  <si>
    <t>愛媛県</t>
  </si>
  <si>
    <t>「学校の「危機管理マニュアル」等の評価・見直しガイドライン」を参考にしています。</t>
    <rPh sb="1" eb="3">
      <t>ガッコウ</t>
    </rPh>
    <rPh sb="5" eb="7">
      <t>キキ</t>
    </rPh>
    <rPh sb="7" eb="9">
      <t>カンリ</t>
    </rPh>
    <rPh sb="15" eb="16">
      <t>ナド</t>
    </rPh>
    <rPh sb="17" eb="19">
      <t>ヒョウカ</t>
    </rPh>
    <rPh sb="20" eb="22">
      <t>ミナオ</t>
    </rPh>
    <rPh sb="31" eb="33">
      <t>サンコウ</t>
    </rPh>
    <phoneticPr fontId="3"/>
  </si>
  <si>
    <t>高知県</t>
  </si>
  <si>
    <t>沖縄県</t>
  </si>
  <si>
    <t>「左のうち補助対象工事費」</t>
    <phoneticPr fontId="8"/>
  </si>
  <si>
    <t>(2)国庫補助金の算定</t>
    <rPh sb="3" eb="8">
      <t>コッコホジョキン</t>
    </rPh>
    <rPh sb="9" eb="11">
      <t>サンテイ</t>
    </rPh>
    <phoneticPr fontId="8"/>
  </si>
  <si>
    <t>「(1)補助事業に要する経費」から自動で入力されます。</t>
    <rPh sb="4" eb="6">
      <t>ホジョ</t>
    </rPh>
    <rPh sb="6" eb="8">
      <t>ジギョウ</t>
    </rPh>
    <rPh sb="9" eb="10">
      <t>ヨウ</t>
    </rPh>
    <rPh sb="12" eb="14">
      <t>ケイヒ</t>
    </rPh>
    <rPh sb="17" eb="19">
      <t>ジドウ</t>
    </rPh>
    <rPh sb="20" eb="22">
      <t>ニュウリョク</t>
    </rPh>
    <phoneticPr fontId="8"/>
  </si>
  <si>
    <t>申請内容と異なる場合は、数式を削除して、金額を入力してください。</t>
    <rPh sb="0" eb="4">
      <t>シンセイナイヨウ</t>
    </rPh>
    <rPh sb="5" eb="6">
      <t>コト</t>
    </rPh>
    <rPh sb="8" eb="10">
      <t>バアイ</t>
    </rPh>
    <rPh sb="12" eb="14">
      <t>スウシキ</t>
    </rPh>
    <rPh sb="15" eb="17">
      <t>サクジョ</t>
    </rPh>
    <rPh sb="20" eb="22">
      <t>キンガク</t>
    </rPh>
    <rPh sb="23" eb="25">
      <t>ニュウリョク</t>
    </rPh>
    <phoneticPr fontId="8"/>
  </si>
  <si>
    <t>※補助対象工事費が上限額を超えている場合、</t>
    <rPh sb="1" eb="3">
      <t>ホジョ</t>
    </rPh>
    <rPh sb="3" eb="5">
      <t>タイショウ</t>
    </rPh>
    <rPh sb="5" eb="7">
      <t>コウジ</t>
    </rPh>
    <rPh sb="7" eb="8">
      <t>ヒ</t>
    </rPh>
    <rPh sb="9" eb="12">
      <t>ジョウゲンガク</t>
    </rPh>
    <rPh sb="13" eb="14">
      <t>コ</t>
    </rPh>
    <rPh sb="18" eb="20">
      <t>バアイ</t>
    </rPh>
    <phoneticPr fontId="8"/>
  </si>
  <si>
    <t>(3)現状の防犯上の問題点</t>
    <rPh sb="3" eb="5">
      <t>ゲンジョウ</t>
    </rPh>
    <rPh sb="6" eb="8">
      <t>ボウハン</t>
    </rPh>
    <rPh sb="8" eb="9">
      <t>ジョウ</t>
    </rPh>
    <rPh sb="10" eb="13">
      <t>モンダイテン</t>
    </rPh>
    <phoneticPr fontId="8"/>
  </si>
  <si>
    <t>現在、園のどこに、どのような安全面での問題点があるか詳細を記載してください。</t>
    <rPh sb="0" eb="2">
      <t>ゲンザイ</t>
    </rPh>
    <rPh sb="3" eb="4">
      <t>エン</t>
    </rPh>
    <rPh sb="14" eb="17">
      <t>アンゼンメン</t>
    </rPh>
    <rPh sb="19" eb="22">
      <t>モンダイテン</t>
    </rPh>
    <rPh sb="26" eb="28">
      <t>ショウサイ</t>
    </rPh>
    <phoneticPr fontId="8"/>
  </si>
  <si>
    <t>門扉の施錠を、職員が鍵で行っている。</t>
    <phoneticPr fontId="3"/>
  </si>
  <si>
    <t>園児の登降園の際には鍵をかけない状態が続いてしまうため、不審者が侵入する可能性がある。</t>
    <rPh sb="32" eb="34">
      <t>シンニュウ</t>
    </rPh>
    <rPh sb="36" eb="39">
      <t>カノウセイ</t>
    </rPh>
    <phoneticPr fontId="8"/>
  </si>
  <si>
    <t>園の出入り口から見て、職員室が園舎の最も奥側にある。職員室からは園舎の外の様子がわからないため</t>
    <rPh sb="0" eb="1">
      <t>エン</t>
    </rPh>
    <rPh sb="2" eb="4">
      <t>デイ</t>
    </rPh>
    <rPh sb="5" eb="6">
      <t>グチ</t>
    </rPh>
    <rPh sb="8" eb="9">
      <t>ミ</t>
    </rPh>
    <rPh sb="11" eb="14">
      <t>ショクインシツ</t>
    </rPh>
    <rPh sb="15" eb="17">
      <t>エンシャ</t>
    </rPh>
    <rPh sb="18" eb="19">
      <t>モット</t>
    </rPh>
    <rPh sb="20" eb="22">
      <t>オクガワ</t>
    </rPh>
    <rPh sb="26" eb="29">
      <t>ショクインシツ</t>
    </rPh>
    <rPh sb="32" eb="34">
      <t>エンシャ</t>
    </rPh>
    <rPh sb="35" eb="36">
      <t>ソト</t>
    </rPh>
    <rPh sb="37" eb="39">
      <t>ヨウス</t>
    </rPh>
    <phoneticPr fontId="3"/>
  </si>
  <si>
    <t>園地に不審者が侵入した場合に、早期に発見することが難しい。</t>
    <rPh sb="0" eb="2">
      <t>エンチ</t>
    </rPh>
    <rPh sb="3" eb="6">
      <t>フシンシャ</t>
    </rPh>
    <rPh sb="7" eb="9">
      <t>シンニュウ</t>
    </rPh>
    <rPh sb="11" eb="13">
      <t>バアイ</t>
    </rPh>
    <rPh sb="15" eb="17">
      <t>ソウキ</t>
    </rPh>
    <rPh sb="18" eb="20">
      <t>ハッケン</t>
    </rPh>
    <rPh sb="25" eb="26">
      <t>ムズカ</t>
    </rPh>
    <phoneticPr fontId="3"/>
  </si>
  <si>
    <t>延長保育を行っているため、お迎えの際に外が暗く、既存のインターホンでは誰なのか確認できない。</t>
    <rPh sb="0" eb="4">
      <t>エンチョウホイク</t>
    </rPh>
    <rPh sb="5" eb="6">
      <t>オコナ</t>
    </rPh>
    <rPh sb="14" eb="15">
      <t>ムカ</t>
    </rPh>
    <rPh sb="17" eb="18">
      <t>サイ</t>
    </rPh>
    <rPh sb="19" eb="20">
      <t>ソト</t>
    </rPh>
    <rPh sb="21" eb="22">
      <t>クラ</t>
    </rPh>
    <rPh sb="24" eb="26">
      <t>キゾン</t>
    </rPh>
    <rPh sb="35" eb="36">
      <t>ダレ</t>
    </rPh>
    <rPh sb="39" eb="41">
      <t>カクニン</t>
    </rPh>
    <phoneticPr fontId="3"/>
  </si>
  <si>
    <t>どのような整備をするのか、それによって「現状の防犯上の問題点」をどのように解決できるかを記載してください。</t>
    <rPh sb="5" eb="7">
      <t>セイビ</t>
    </rPh>
    <rPh sb="37" eb="39">
      <t>カイケツ</t>
    </rPh>
    <phoneticPr fontId="8"/>
  </si>
  <si>
    <t>門扉をオートロックにし、インターフォンを設置して、職員室から施錠管理をできるようにする。</t>
    <rPh sb="20" eb="22">
      <t>セッチ</t>
    </rPh>
    <rPh sb="25" eb="28">
      <t>ショクインシツ</t>
    </rPh>
    <rPh sb="30" eb="34">
      <t>セジョウカンリ</t>
    </rPh>
    <phoneticPr fontId="3"/>
  </si>
  <si>
    <t>園地への出入りを職員が把握し、また都度自動で施錠できるので、園地への関係者以外の侵入防止になる。</t>
    <rPh sb="0" eb="2">
      <t>エンチ</t>
    </rPh>
    <rPh sb="8" eb="10">
      <t>ショクイン</t>
    </rPh>
    <rPh sb="11" eb="13">
      <t>ハアク</t>
    </rPh>
    <rPh sb="17" eb="19">
      <t>ツド</t>
    </rPh>
    <rPh sb="30" eb="32">
      <t>エンチ</t>
    </rPh>
    <rPh sb="34" eb="39">
      <t>カンケイシャイガイ</t>
    </rPh>
    <rPh sb="40" eb="42">
      <t>シンニュウ</t>
    </rPh>
    <rPh sb="42" eb="44">
      <t>ボウシ</t>
    </rPh>
    <phoneticPr fontId="8"/>
  </si>
  <si>
    <t>職員室と保育室の位置を入れ替える。新しい職員室は、窓を大きくして園地への出入りをいつでも</t>
    <rPh sb="0" eb="3">
      <t>ショクインシツ</t>
    </rPh>
    <rPh sb="4" eb="7">
      <t>ホイクシツ</t>
    </rPh>
    <rPh sb="8" eb="10">
      <t>イチ</t>
    </rPh>
    <rPh sb="11" eb="12">
      <t>イ</t>
    </rPh>
    <rPh sb="13" eb="14">
      <t>カ</t>
    </rPh>
    <rPh sb="17" eb="18">
      <t>アタラ</t>
    </rPh>
    <rPh sb="20" eb="23">
      <t>ショクインシツ</t>
    </rPh>
    <phoneticPr fontId="3"/>
  </si>
  <si>
    <t>確認できるようにし、万が一に備えて非常通報装置を設置する。</t>
    <rPh sb="0" eb="2">
      <t>カクニン</t>
    </rPh>
    <rPh sb="10" eb="11">
      <t>マン</t>
    </rPh>
    <rPh sb="12" eb="13">
      <t>イチ</t>
    </rPh>
    <rPh sb="14" eb="15">
      <t>ソナ</t>
    </rPh>
    <rPh sb="17" eb="23">
      <t>ヒジョウツウホウソウチ</t>
    </rPh>
    <rPh sb="24" eb="26">
      <t>セッチ</t>
    </rPh>
    <phoneticPr fontId="3"/>
  </si>
  <si>
    <t>預かり保育の際に利用している通用口のインターホンを新しくして、今の照明を撤去し人感センサーの照明にする。</t>
    <rPh sb="0" eb="1">
      <t>アズ</t>
    </rPh>
    <rPh sb="3" eb="5">
      <t>ホイク</t>
    </rPh>
    <rPh sb="6" eb="7">
      <t>サイ</t>
    </rPh>
    <rPh sb="8" eb="10">
      <t>リヨウ</t>
    </rPh>
    <rPh sb="14" eb="17">
      <t>ツウヨウグチ</t>
    </rPh>
    <rPh sb="25" eb="26">
      <t>アタラ</t>
    </rPh>
    <rPh sb="31" eb="32">
      <t>イマ</t>
    </rPh>
    <rPh sb="33" eb="35">
      <t>ショウメイ</t>
    </rPh>
    <rPh sb="36" eb="38">
      <t>テッキョ</t>
    </rPh>
    <rPh sb="39" eb="41">
      <t>ジンカン</t>
    </rPh>
    <rPh sb="46" eb="48">
      <t>ショウメイ</t>
    </rPh>
    <phoneticPr fontId="3"/>
  </si>
  <si>
    <t>同時に、門扉から通用口までの間に外灯を設置することで夜間も常に明るくなり、防犯効果が期待できる。</t>
    <rPh sb="0" eb="2">
      <t>ドウジ</t>
    </rPh>
    <rPh sb="4" eb="6">
      <t>モンピ</t>
    </rPh>
    <rPh sb="8" eb="11">
      <t>ツウヨウグチ</t>
    </rPh>
    <rPh sb="14" eb="15">
      <t>アイダ</t>
    </rPh>
    <rPh sb="16" eb="18">
      <t>ガイトウ</t>
    </rPh>
    <rPh sb="19" eb="21">
      <t>セッチ</t>
    </rPh>
    <rPh sb="26" eb="28">
      <t>ヤカン</t>
    </rPh>
    <rPh sb="29" eb="30">
      <t>ツネ</t>
    </rPh>
    <rPh sb="31" eb="32">
      <t>アカ</t>
    </rPh>
    <rPh sb="37" eb="41">
      <t>ボウハンコウカ</t>
    </rPh>
    <rPh sb="42" eb="44">
      <t>キタイ</t>
    </rPh>
    <phoneticPr fontId="3"/>
  </si>
  <si>
    <t>【別紙様式２（※特別防犯対策用）】</t>
    <rPh sb="1" eb="3">
      <t>ベッシ</t>
    </rPh>
    <rPh sb="3" eb="5">
      <t>ヨウシキ</t>
    </rPh>
    <rPh sb="8" eb="10">
      <t>トクベツ</t>
    </rPh>
    <rPh sb="10" eb="12">
      <t>ボウハン</t>
    </rPh>
    <rPh sb="12" eb="14">
      <t>タイサク</t>
    </rPh>
    <rPh sb="14" eb="15">
      <t>ヨウ</t>
    </rPh>
    <phoneticPr fontId="3"/>
  </si>
  <si>
    <t>　特別防犯対策工事</t>
    <rPh sb="1" eb="3">
      <t>トクベツ</t>
    </rPh>
    <rPh sb="3" eb="5">
      <t>ボウハン</t>
    </rPh>
    <rPh sb="5" eb="7">
      <t>タイサク</t>
    </rPh>
    <rPh sb="7" eb="9">
      <t>コウジ</t>
    </rPh>
    <phoneticPr fontId="8"/>
  </si>
  <si>
    <t>岩手県</t>
  </si>
  <si>
    <t>静岡県</t>
  </si>
  <si>
    <t>愛知県</t>
  </si>
  <si>
    <t>福岡県</t>
  </si>
  <si>
    <t>令和５年度　私立幼稚園施設整備費　補助金計算書</t>
  </si>
  <si>
    <t>※ひとつの園が、複数にわけて「特別防犯対策」に申請することは出来ません。</t>
    <phoneticPr fontId="8"/>
  </si>
  <si>
    <t>プルダウンから選択するか、「特別防犯対策」と入力してください。</t>
    <rPh sb="7" eb="9">
      <t>センタク</t>
    </rPh>
    <rPh sb="14" eb="16">
      <t>トクベツ</t>
    </rPh>
    <rPh sb="16" eb="20">
      <t>ボウハンタイサク</t>
    </rPh>
    <rPh sb="22" eb="24">
      <t>ニュウリョク</t>
    </rPh>
    <phoneticPr fontId="3"/>
  </si>
  <si>
    <r>
      <t>補助対象</t>
    </r>
    <r>
      <rPr>
        <b/>
        <sz val="11"/>
        <color theme="1"/>
        <rFont val="Meiryo UI"/>
        <family val="3"/>
        <charset val="128"/>
      </rPr>
      <t>外</t>
    </r>
    <r>
      <rPr>
        <sz val="11"/>
        <color theme="1"/>
        <rFont val="Meiryo UI"/>
        <family val="3"/>
        <charset val="128"/>
      </rPr>
      <t>経費が発生する場合は、</t>
    </r>
    <r>
      <rPr>
        <u/>
        <sz val="11"/>
        <color theme="1"/>
        <rFont val="Meiryo UI"/>
        <family val="3"/>
        <charset val="128"/>
      </rPr>
      <t>数式を削除して</t>
    </r>
    <r>
      <rPr>
        <sz val="11"/>
        <color theme="1"/>
        <rFont val="Meiryo UI"/>
        <family val="3"/>
        <charset val="128"/>
      </rPr>
      <t>、補助対象工事費を入力してください。</t>
    </r>
    <rPh sb="16" eb="18">
      <t>スウシキ</t>
    </rPh>
    <rPh sb="19" eb="21">
      <t>サクジョ</t>
    </rPh>
    <rPh sb="24" eb="31">
      <t>ホジョタイショウコウジヒ</t>
    </rPh>
    <rPh sb="32" eb="34">
      <t>ニュウリョク</t>
    </rPh>
    <phoneticPr fontId="8"/>
  </si>
  <si>
    <t>上限額（特別防犯10,000千円（一千万円））が入力されます。</t>
    <phoneticPr fontId="3"/>
  </si>
  <si>
    <t>補助率</t>
    <phoneticPr fontId="3"/>
  </si>
  <si>
    <t>※複数の事業区分に申請する場合は、
事業区分ごとに行を分けて補助対象工事費を入力し、
それぞれの補助金の額を算定してください。</t>
    <rPh sb="1" eb="3">
      <t>フクスウ</t>
    </rPh>
    <rPh sb="4" eb="8">
      <t>ジギョウクブン</t>
    </rPh>
    <rPh sb="9" eb="11">
      <t>シンセイ</t>
    </rPh>
    <rPh sb="13" eb="15">
      <t>バアイ</t>
    </rPh>
    <rPh sb="18" eb="22">
      <t>ジギョウクブン</t>
    </rPh>
    <rPh sb="25" eb="26">
      <t>ギョウ</t>
    </rPh>
    <rPh sb="27" eb="28">
      <t>ワ</t>
    </rPh>
    <rPh sb="30" eb="37">
      <t>ホジョタイショウコウジヒ</t>
    </rPh>
    <rPh sb="38" eb="40">
      <t>ニュウリョク</t>
    </rPh>
    <rPh sb="48" eb="51">
      <t>ホジョキン</t>
    </rPh>
    <rPh sb="52" eb="53">
      <t>ガク</t>
    </rPh>
    <rPh sb="54" eb="56">
      <t>サンテイ</t>
    </rPh>
    <phoneticPr fontId="3"/>
  </si>
  <si>
    <t xml:space="preserve">  2. 屋外環境整備、耐震補強工事等、アスベスト等対策工事、エコ改修事業、内部改修工事、バリアフリー化工事 
  （該当事業を○で囲むこと。）</t>
    <rPh sb="38" eb="40">
      <t>ナイブ</t>
    </rPh>
    <rPh sb="40" eb="42">
      <t>カイシュウ</t>
    </rPh>
    <rPh sb="42" eb="44">
      <t>コウジ</t>
    </rPh>
    <rPh sb="51" eb="52">
      <t>カ</t>
    </rPh>
    <rPh sb="52" eb="54">
      <t>コウジ</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</si>
</sst>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 numFmtId="188" formatCode="[DBNum3]&quot;令&quot;&quot;和&quot;0&quot;年&quot;&quot;度&quot;&quot;　&quot;&quot;私&quot;&quot;立&quot;&quot;幼&quot;&quot;稚&quot;&quot;園&quot;&quot;施&quot;&quot;設&quot;&quot;整&quot;&quot;備&quot;&quot;費&quot;\ &quot;補&quot;&quot;助&quot;&quot;金&quot;&quot;計&quot;&quot;算&quot;&quot;書&quot;"/>
  </numFmts>
  <fonts count="33">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
      <b/>
      <sz val="11"/>
      <color theme="1"/>
      <name val="Meiryo UI"/>
      <family val="3"/>
      <charset val="128"/>
    </font>
    <font>
      <b/>
      <sz val="11"/>
      <color rgb="FFFF0000"/>
      <name val="Meiryo UI"/>
      <family val="3"/>
      <charset val="128"/>
    </font>
    <font>
      <sz val="11"/>
      <color theme="1"/>
      <name val="Meiryo UI"/>
      <family val="3"/>
      <charset val="128"/>
    </font>
    <font>
      <b/>
      <sz val="11"/>
      <name val="Meiryo UI"/>
      <family val="3"/>
      <charset val="128"/>
    </font>
    <font>
      <b/>
      <sz val="14"/>
      <color theme="1"/>
      <name val="Meiryo UI"/>
      <family val="3"/>
      <charset val="128"/>
    </font>
    <font>
      <b/>
      <sz val="10"/>
      <color theme="1"/>
      <name val="Meiryo UI"/>
      <family val="3"/>
      <charset val="128"/>
    </font>
    <font>
      <b/>
      <sz val="16"/>
      <color theme="1"/>
      <name val="Meiryo UI"/>
      <family val="3"/>
      <charset val="128"/>
    </font>
    <font>
      <sz val="11"/>
      <name val="ＭＳ Ｐゴシック"/>
      <family val="2"/>
      <charset val="128"/>
      <scheme val="minor"/>
    </font>
    <font>
      <b/>
      <u/>
      <sz val="11"/>
      <color rgb="FFFF0000"/>
      <name val="Meiryo UI"/>
      <family val="3"/>
      <charset val="128"/>
    </font>
    <font>
      <sz val="11"/>
      <color rgb="FFFF0000"/>
      <name val="Meiryo UI"/>
      <family val="3"/>
      <charset val="128"/>
    </font>
    <font>
      <sz val="11"/>
      <name val="Meiryo UI"/>
      <family val="3"/>
      <charset val="128"/>
    </font>
    <font>
      <sz val="11"/>
      <color theme="1"/>
      <name val="なつめもじ"/>
      <family val="3"/>
      <charset val="128"/>
    </font>
    <font>
      <u/>
      <sz val="11"/>
      <color theme="1"/>
      <name val="Meiryo UI"/>
      <family val="3"/>
      <charset val="128"/>
    </font>
    <font>
      <b/>
      <sz val="12"/>
      <color rgb="FFFF0000"/>
      <name val="ＭＳ ゴシック"/>
      <family val="3"/>
      <charset val="128"/>
    </font>
    <font>
      <sz val="11"/>
      <name val="ＭＳ 明朝"/>
      <family val="1"/>
      <charset val="128"/>
    </font>
  </fonts>
  <fills count="7">
    <fill>
      <patternFill patternType="none"/>
    </fill>
    <fill>
      <patternFill patternType="gray125"/>
    </fill>
    <fill>
      <patternFill patternType="solid">
        <fgColor rgb="FFDDFFFF"/>
        <bgColor indexed="64"/>
      </patternFill>
    </fill>
    <fill>
      <patternFill patternType="solid">
        <fgColor theme="6" tint="0.79998168889431442"/>
        <bgColor indexed="64"/>
      </patternFill>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s>
  <borders count="108">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s>
  <cellStyleXfs count="4">
    <xf numFmtId="0" fontId="0" fillId="0" borderId="0"/>
    <xf numFmtId="0" fontId="2" fillId="0" borderId="0"/>
    <xf numFmtId="38" fontId="2" fillId="0" borderId="0" applyFont="0" applyFill="0" applyBorder="0" applyAlignment="0" applyProtection="0"/>
    <xf numFmtId="0" fontId="1" fillId="0" borderId="0">
      <alignment vertical="center"/>
    </xf>
  </cellStyleXfs>
  <cellXfs count="402">
    <xf numFmtId="0" fontId="0" fillId="0" borderId="0" xfId="0"/>
    <xf numFmtId="0" fontId="4" fillId="0" borderId="0" xfId="1" applyFont="1" applyAlignment="1">
      <alignment vertical="center"/>
    </xf>
    <xf numFmtId="3" fontId="5" fillId="0" borderId="0" xfId="1" applyNumberFormat="1" applyFont="1" applyAlignment="1">
      <alignment vertical="center"/>
    </xf>
    <xf numFmtId="0" fontId="4" fillId="0" borderId="0" xfId="1" applyFont="1" applyAlignment="1">
      <alignment horizontal="center" vertical="center"/>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Alignment="1">
      <alignment vertical="center" shrinkToFit="1"/>
    </xf>
    <xf numFmtId="0" fontId="9" fillId="0" borderId="0" xfId="1" applyFont="1" applyAlignment="1">
      <alignment vertical="center"/>
    </xf>
    <xf numFmtId="0" fontId="5" fillId="0" borderId="0" xfId="1" applyFont="1" applyAlignment="1">
      <alignment horizontal="left" vertical="center"/>
    </xf>
    <xf numFmtId="0" fontId="5" fillId="0" borderId="47" xfId="1" applyFont="1" applyBorder="1" applyAlignment="1">
      <alignment vertical="center" shrinkToFit="1"/>
    </xf>
    <xf numFmtId="0" fontId="5" fillId="0" borderId="47" xfId="1" applyFont="1" applyBorder="1" applyAlignment="1">
      <alignment horizontal="center" vertical="center" shrinkToFit="1"/>
    </xf>
    <xf numFmtId="0" fontId="5" fillId="0" borderId="47" xfId="1" applyFont="1" applyBorder="1" applyAlignment="1">
      <alignment vertical="center"/>
    </xf>
    <xf numFmtId="0" fontId="5" fillId="0" borderId="47" xfId="1" applyFont="1" applyBorder="1" applyAlignment="1">
      <alignment horizontal="center" vertical="center"/>
    </xf>
    <xf numFmtId="187" fontId="5" fillId="0" borderId="47" xfId="1" applyNumberFormat="1" applyFont="1" applyBorder="1" applyAlignment="1">
      <alignment horizontal="center" vertical="center"/>
    </xf>
    <xf numFmtId="0" fontId="4" fillId="0" borderId="0" xfId="1" applyFont="1" applyAlignment="1">
      <alignment vertical="center" shrinkToFit="1"/>
    </xf>
    <xf numFmtId="0" fontId="5" fillId="0" borderId="0" xfId="1" applyFont="1" applyAlignment="1">
      <alignment vertical="center" wrapText="1" shrinkToFit="1"/>
    </xf>
    <xf numFmtId="0" fontId="9" fillId="0" borderId="0" xfId="1" applyFont="1" applyAlignment="1">
      <alignment vertical="center" wrapText="1" shrinkToFit="1"/>
    </xf>
    <xf numFmtId="0" fontId="10" fillId="0" borderId="0" xfId="1" applyFont="1" applyAlignment="1">
      <alignment vertical="center" shrinkToFit="1"/>
    </xf>
    <xf numFmtId="0" fontId="10" fillId="0" borderId="0" xfId="1" applyFont="1" applyAlignment="1">
      <alignment vertical="center"/>
    </xf>
    <xf numFmtId="0" fontId="10" fillId="0" borderId="0" xfId="1" applyFont="1" applyAlignment="1">
      <alignment horizontal="center" vertical="center"/>
    </xf>
    <xf numFmtId="0" fontId="14" fillId="0" borderId="0" xfId="1" applyFont="1" applyAlignment="1">
      <alignment vertical="center" shrinkToFit="1"/>
    </xf>
    <xf numFmtId="0" fontId="14" fillId="0" borderId="0" xfId="1" applyFont="1" applyAlignment="1">
      <alignment vertical="center"/>
    </xf>
    <xf numFmtId="0" fontId="15" fillId="0" borderId="0" xfId="1" applyFont="1" applyAlignment="1">
      <alignment vertical="center"/>
    </xf>
    <xf numFmtId="0" fontId="13" fillId="0" borderId="0" xfId="1" applyFont="1" applyAlignment="1">
      <alignment vertical="center"/>
    </xf>
    <xf numFmtId="0" fontId="14" fillId="0" borderId="2" xfId="1" applyFont="1" applyBorder="1" applyAlignment="1">
      <alignment vertical="center" shrinkToFit="1"/>
    </xf>
    <xf numFmtId="0" fontId="14" fillId="0" borderId="3" xfId="1" applyFont="1" applyBorder="1" applyAlignment="1">
      <alignment vertical="center" shrinkToFit="1"/>
    </xf>
    <xf numFmtId="0" fontId="14" fillId="0" borderId="4" xfId="1" applyFont="1" applyBorder="1" applyAlignment="1">
      <alignment vertical="center" shrinkToFit="1"/>
    </xf>
    <xf numFmtId="0" fontId="14" fillId="0" borderId="0" xfId="1" applyFont="1" applyAlignment="1">
      <alignment horizontal="center" vertical="center" shrinkToFit="1"/>
    </xf>
    <xf numFmtId="3" fontId="14" fillId="0" borderId="5" xfId="1" applyNumberFormat="1" applyFont="1" applyBorder="1" applyAlignment="1">
      <alignment horizontal="center" vertical="center" shrinkToFit="1"/>
    </xf>
    <xf numFmtId="0" fontId="14" fillId="0" borderId="5" xfId="1" applyFont="1" applyBorder="1" applyAlignment="1">
      <alignment vertical="center" shrinkToFit="1"/>
    </xf>
    <xf numFmtId="0" fontId="14" fillId="0" borderId="1"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55" xfId="1" applyFont="1" applyBorder="1" applyAlignment="1">
      <alignment vertical="center" shrinkToFit="1"/>
    </xf>
    <xf numFmtId="0" fontId="14" fillId="0" borderId="0" xfId="1" applyFont="1" applyAlignment="1">
      <alignment horizontal="right" vertical="center"/>
    </xf>
    <xf numFmtId="0" fontId="14" fillId="0" borderId="0" xfId="1" applyFont="1" applyAlignment="1">
      <alignment horizontal="left" vertical="center"/>
    </xf>
    <xf numFmtId="0" fontId="18" fillId="3" borderId="80" xfId="1" applyFont="1" applyFill="1" applyBorder="1" applyAlignment="1">
      <alignment vertical="center"/>
    </xf>
    <xf numFmtId="0" fontId="18" fillId="3" borderId="81" xfId="1" applyFont="1" applyFill="1" applyBorder="1" applyAlignment="1">
      <alignment vertical="center"/>
    </xf>
    <xf numFmtId="0" fontId="18" fillId="3" borderId="81" xfId="1" applyFont="1" applyFill="1" applyBorder="1" applyAlignment="1">
      <alignment vertical="center" shrinkToFit="1"/>
    </xf>
    <xf numFmtId="0" fontId="20" fillId="3" borderId="81" xfId="1" applyFont="1" applyFill="1" applyBorder="1" applyAlignment="1">
      <alignment vertical="center" shrinkToFit="1"/>
    </xf>
    <xf numFmtId="0" fontId="20" fillId="3" borderId="82" xfId="1" applyFont="1" applyFill="1" applyBorder="1" applyAlignment="1">
      <alignment vertical="center" shrinkToFit="1"/>
    </xf>
    <xf numFmtId="0" fontId="20" fillId="0" borderId="0" xfId="1" applyFont="1" applyAlignment="1">
      <alignment vertical="center"/>
    </xf>
    <xf numFmtId="0" fontId="21" fillId="3" borderId="83" xfId="1" applyFont="1" applyFill="1" applyBorder="1" applyAlignment="1">
      <alignment vertical="center"/>
    </xf>
    <xf numFmtId="0" fontId="21" fillId="3" borderId="0" xfId="1" applyFont="1" applyFill="1" applyAlignment="1">
      <alignment vertical="center"/>
    </xf>
    <xf numFmtId="0" fontId="21" fillId="3" borderId="0" xfId="1" applyFont="1" applyFill="1" applyAlignment="1">
      <alignment vertical="center" wrapText="1" shrinkToFit="1"/>
    </xf>
    <xf numFmtId="0" fontId="21" fillId="3" borderId="84" xfId="1" applyFont="1" applyFill="1" applyBorder="1" applyAlignment="1">
      <alignment vertical="center" wrapText="1" shrinkToFit="1"/>
    </xf>
    <xf numFmtId="0" fontId="20" fillId="3" borderId="83" xfId="1" applyFont="1" applyFill="1" applyBorder="1" applyAlignment="1">
      <alignment vertical="center"/>
    </xf>
    <xf numFmtId="0" fontId="20" fillId="3" borderId="0" xfId="1" applyFont="1" applyFill="1" applyAlignment="1">
      <alignment vertical="center"/>
    </xf>
    <xf numFmtId="0" fontId="20" fillId="3" borderId="0" xfId="1" applyFont="1" applyFill="1" applyAlignment="1">
      <alignment vertical="center" wrapText="1" shrinkToFit="1"/>
    </xf>
    <xf numFmtId="0" fontId="20" fillId="3" borderId="84" xfId="1" applyFont="1" applyFill="1" applyBorder="1" applyAlignment="1">
      <alignment vertical="center" wrapText="1" shrinkToFit="1"/>
    </xf>
    <xf numFmtId="0" fontId="20" fillId="0" borderId="0" xfId="1" applyFont="1" applyAlignment="1">
      <alignment vertical="center" shrinkToFit="1"/>
    </xf>
    <xf numFmtId="0" fontId="20" fillId="3" borderId="85" xfId="1" applyFont="1" applyFill="1" applyBorder="1" applyAlignment="1">
      <alignment vertical="center"/>
    </xf>
    <xf numFmtId="0" fontId="20" fillId="3" borderId="86" xfId="1" applyFont="1" applyFill="1" applyBorder="1" applyAlignment="1">
      <alignment vertical="center"/>
    </xf>
    <xf numFmtId="0" fontId="20" fillId="3" borderId="86" xfId="1" applyFont="1" applyFill="1" applyBorder="1" applyAlignment="1">
      <alignment vertical="center" wrapText="1" shrinkToFit="1"/>
    </xf>
    <xf numFmtId="0" fontId="20" fillId="3" borderId="87" xfId="1" applyFont="1" applyFill="1" applyBorder="1" applyAlignment="1">
      <alignment vertical="center" wrapText="1" shrinkToFit="1"/>
    </xf>
    <xf numFmtId="0" fontId="20" fillId="0" borderId="0" xfId="1" applyFont="1" applyAlignment="1">
      <alignment vertical="top"/>
    </xf>
    <xf numFmtId="188" fontId="22" fillId="0" borderId="0" xfId="1" applyNumberFormat="1" applyFont="1" applyAlignment="1">
      <alignment horizontal="left" vertical="center"/>
    </xf>
    <xf numFmtId="0" fontId="22" fillId="0" borderId="0" xfId="1" applyFont="1" applyAlignment="1">
      <alignment horizontal="centerContinuous" vertical="center"/>
    </xf>
    <xf numFmtId="188" fontId="22" fillId="0" borderId="0" xfId="1" applyNumberFormat="1" applyFont="1" applyAlignment="1">
      <alignment horizontal="centerContinuous" vertical="center"/>
    </xf>
    <xf numFmtId="188" fontId="20" fillId="0" borderId="0" xfId="1" applyNumberFormat="1" applyFont="1" applyAlignment="1">
      <alignment horizontal="center" vertical="center"/>
    </xf>
    <xf numFmtId="0" fontId="18" fillId="0" borderId="72" xfId="1" applyFont="1" applyBorder="1" applyAlignment="1">
      <alignment horizontal="distributed" vertical="center" indent="2"/>
    </xf>
    <xf numFmtId="0" fontId="18" fillId="0" borderId="73" xfId="1" applyFont="1" applyBorder="1" applyAlignment="1">
      <alignment horizontal="distributed" vertical="center" indent="2"/>
    </xf>
    <xf numFmtId="3" fontId="20" fillId="0" borderId="77" xfId="1" applyNumberFormat="1" applyFont="1" applyBorder="1" applyAlignment="1">
      <alignment horizontal="center" vertical="center" shrinkToFit="1"/>
    </xf>
    <xf numFmtId="3" fontId="20" fillId="0" borderId="78" xfId="1" applyNumberFormat="1" applyFont="1" applyBorder="1" applyAlignment="1">
      <alignment horizontal="center" vertical="center" shrinkToFit="1"/>
    </xf>
    <xf numFmtId="3" fontId="20" fillId="0" borderId="0" xfId="1" applyNumberFormat="1" applyFont="1" applyAlignment="1">
      <alignment vertical="center" shrinkToFit="1"/>
    </xf>
    <xf numFmtId="0" fontId="18" fillId="0" borderId="72" xfId="1" applyFont="1" applyBorder="1" applyAlignment="1">
      <alignment horizontal="distributed" vertical="center" wrapText="1" indent="3" shrinkToFit="1"/>
    </xf>
    <xf numFmtId="0" fontId="23" fillId="0" borderId="73" xfId="1" applyFont="1" applyBorder="1" applyAlignment="1">
      <alignment horizontal="center" vertical="center" wrapText="1" shrinkToFit="1"/>
    </xf>
    <xf numFmtId="0" fontId="18" fillId="0" borderId="73" xfId="1" applyFont="1" applyBorder="1" applyAlignment="1">
      <alignment horizontal="distributed" vertical="center" wrapText="1" indent="1" shrinkToFit="1"/>
    </xf>
    <xf numFmtId="0" fontId="18" fillId="0" borderId="73" xfId="1" applyFont="1" applyBorder="1" applyAlignment="1">
      <alignment horizontal="center" vertical="center" wrapText="1" shrinkToFit="1"/>
    </xf>
    <xf numFmtId="0" fontId="18" fillId="0" borderId="74" xfId="1" applyFont="1" applyBorder="1" applyAlignment="1">
      <alignment horizontal="center" vertical="center" wrapText="1" shrinkToFit="1"/>
    </xf>
    <xf numFmtId="0" fontId="20" fillId="0" borderId="75" xfId="1" applyFont="1" applyBorder="1" applyAlignment="1">
      <alignment horizontal="center" vertical="center" shrinkToFit="1"/>
    </xf>
    <xf numFmtId="0" fontId="20" fillId="0" borderId="47" xfId="1" applyFont="1" applyBorder="1" applyAlignment="1">
      <alignment horizontal="center" vertical="center" shrinkToFit="1"/>
    </xf>
    <xf numFmtId="0" fontId="20" fillId="0" borderId="47" xfId="1" applyFont="1" applyBorder="1" applyAlignment="1">
      <alignment vertical="center" shrinkToFit="1"/>
    </xf>
    <xf numFmtId="179" fontId="20" fillId="0" borderId="47" xfId="1" applyNumberFormat="1" applyFont="1" applyBorder="1" applyAlignment="1">
      <alignment vertical="center" shrinkToFit="1"/>
    </xf>
    <xf numFmtId="179" fontId="20" fillId="0" borderId="76" xfId="1" applyNumberFormat="1" applyFont="1" applyBorder="1" applyAlignment="1">
      <alignment vertical="center" shrinkToFit="1"/>
    </xf>
    <xf numFmtId="0" fontId="20" fillId="0" borderId="88" xfId="1" applyFont="1" applyBorder="1" applyAlignment="1">
      <alignment horizontal="center" vertical="center" shrinkToFit="1"/>
    </xf>
    <xf numFmtId="0" fontId="20" fillId="0" borderId="23" xfId="1" applyFont="1" applyBorder="1" applyAlignment="1">
      <alignment horizontal="center" vertical="center" shrinkToFit="1"/>
    </xf>
    <xf numFmtId="0" fontId="20" fillId="0" borderId="23" xfId="1" applyFont="1" applyBorder="1" applyAlignment="1">
      <alignment vertical="center" shrinkToFit="1"/>
    </xf>
    <xf numFmtId="179" fontId="20" fillId="0" borderId="23" xfId="1" applyNumberFormat="1" applyFont="1" applyBorder="1" applyAlignment="1">
      <alignment vertical="center" shrinkToFit="1"/>
    </xf>
    <xf numFmtId="179" fontId="20" fillId="0" borderId="89" xfId="1" applyNumberFormat="1" applyFont="1" applyBorder="1" applyAlignment="1">
      <alignment vertical="center" shrinkToFit="1"/>
    </xf>
    <xf numFmtId="0" fontId="20" fillId="0" borderId="90" xfId="1" applyFont="1" applyBorder="1" applyAlignment="1">
      <alignment vertical="center" shrinkToFit="1"/>
    </xf>
    <xf numFmtId="0" fontId="20" fillId="0" borderId="91" xfId="1" applyFont="1" applyBorder="1" applyAlignment="1">
      <alignment vertical="center" shrinkToFit="1"/>
    </xf>
    <xf numFmtId="0" fontId="18" fillId="0" borderId="91" xfId="1" applyFont="1" applyBorder="1" applyAlignment="1">
      <alignment horizontal="right" vertical="center" indent="1" shrinkToFit="1"/>
    </xf>
    <xf numFmtId="179" fontId="18" fillId="0" borderId="91" xfId="1" applyNumberFormat="1" applyFont="1" applyBorder="1" applyAlignment="1">
      <alignment vertical="center" shrinkToFit="1"/>
    </xf>
    <xf numFmtId="179" fontId="18" fillId="0" borderId="92" xfId="1" applyNumberFormat="1" applyFont="1" applyBorder="1" applyAlignment="1">
      <alignment vertical="center" shrinkToFit="1"/>
    </xf>
    <xf numFmtId="0" fontId="18" fillId="0" borderId="73" xfId="1" applyFont="1" applyBorder="1" applyAlignment="1">
      <alignment horizontal="distributed" vertical="center" wrapText="1" indent="3" shrinkToFit="1"/>
    </xf>
    <xf numFmtId="0" fontId="18" fillId="0" borderId="93" xfId="1" applyFont="1" applyBorder="1" applyAlignment="1">
      <alignment horizontal="center" vertical="center" wrapText="1" shrinkToFit="1"/>
    </xf>
    <xf numFmtId="0" fontId="18" fillId="0" borderId="94" xfId="1" applyFont="1" applyBorder="1" applyAlignment="1">
      <alignment horizontal="center" vertical="center" wrapText="1" shrinkToFit="1"/>
    </xf>
    <xf numFmtId="179" fontId="20" fillId="0" borderId="77" xfId="1" applyNumberFormat="1" applyFont="1" applyBorder="1" applyAlignment="1">
      <alignment horizontal="center" vertical="center" shrinkToFit="1"/>
    </xf>
    <xf numFmtId="179" fontId="20" fillId="0" borderId="78" xfId="1" applyNumberFormat="1" applyFont="1" applyBorder="1" applyAlignment="1">
      <alignment vertical="center" shrinkToFit="1"/>
    </xf>
    <xf numFmtId="179" fontId="20" fillId="0" borderId="78" xfId="1" applyNumberFormat="1" applyFont="1" applyBorder="1" applyAlignment="1">
      <alignment horizontal="center" vertical="center" shrinkToFit="1"/>
    </xf>
    <xf numFmtId="179" fontId="20" fillId="0" borderId="96" xfId="1" applyNumberFormat="1" applyFont="1" applyBorder="1" applyAlignment="1">
      <alignment vertical="center" shrinkToFit="1"/>
    </xf>
    <xf numFmtId="179" fontId="20" fillId="0" borderId="97" xfId="1" applyNumberFormat="1" applyFont="1" applyBorder="1" applyAlignment="1">
      <alignment horizontal="center" vertical="center" shrinkToFit="1"/>
    </xf>
    <xf numFmtId="0" fontId="20" fillId="0" borderId="0" xfId="3" applyFont="1">
      <alignment vertical="center"/>
    </xf>
    <xf numFmtId="0" fontId="20" fillId="0" borderId="0" xfId="1" applyFont="1" applyAlignment="1">
      <alignment vertical="center" wrapText="1"/>
    </xf>
    <xf numFmtId="0" fontId="1" fillId="4" borderId="0" xfId="3" applyFill="1">
      <alignment vertical="center"/>
    </xf>
    <xf numFmtId="0" fontId="25" fillId="4" borderId="0" xfId="3" applyFont="1" applyFill="1">
      <alignment vertical="center"/>
    </xf>
    <xf numFmtId="0" fontId="18" fillId="4" borderId="0" xfId="1" applyFont="1" applyFill="1" applyAlignment="1">
      <alignment vertical="center"/>
    </xf>
    <xf numFmtId="0" fontId="20" fillId="4" borderId="0" xfId="1" applyFont="1" applyFill="1" applyAlignment="1">
      <alignment vertical="center"/>
    </xf>
    <xf numFmtId="0" fontId="20" fillId="4" borderId="0" xfId="1" applyFont="1" applyFill="1" applyAlignment="1">
      <alignment horizontal="left" vertical="center"/>
    </xf>
    <xf numFmtId="188" fontId="22" fillId="4" borderId="0" xfId="1" applyNumberFormat="1" applyFont="1" applyFill="1" applyAlignment="1">
      <alignment horizontal="left" vertical="center" indent="1"/>
    </xf>
    <xf numFmtId="0" fontId="26" fillId="4" borderId="0" xfId="1" applyFont="1" applyFill="1" applyAlignment="1">
      <alignment vertical="center"/>
    </xf>
    <xf numFmtId="0" fontId="27" fillId="4" borderId="0" xfId="1" applyFont="1" applyFill="1" applyAlignment="1">
      <alignment horizontal="center" vertical="center"/>
    </xf>
    <xf numFmtId="0" fontId="27" fillId="4" borderId="0" xfId="1" applyFont="1" applyFill="1" applyAlignment="1">
      <alignment horizontal="left" vertical="center"/>
    </xf>
    <xf numFmtId="0" fontId="18" fillId="4" borderId="57" xfId="1" applyFont="1" applyFill="1" applyBorder="1" applyAlignment="1">
      <alignment horizontal="right" vertical="center"/>
    </xf>
    <xf numFmtId="0" fontId="1" fillId="4" borderId="5" xfId="3" applyFill="1" applyBorder="1">
      <alignment vertical="center"/>
    </xf>
    <xf numFmtId="0" fontId="1" fillId="4" borderId="53" xfId="3" applyFill="1" applyBorder="1">
      <alignment vertical="center"/>
    </xf>
    <xf numFmtId="0" fontId="18" fillId="4" borderId="0" xfId="1" applyFont="1" applyFill="1" applyAlignment="1">
      <alignment horizontal="left" vertical="center"/>
    </xf>
    <xf numFmtId="0" fontId="1" fillId="4" borderId="54" xfId="3" applyFill="1" applyBorder="1">
      <alignment vertical="center"/>
    </xf>
    <xf numFmtId="0" fontId="20" fillId="4" borderId="0" xfId="1" applyFont="1" applyFill="1" applyAlignment="1">
      <alignment horizontal="center" vertical="center"/>
    </xf>
    <xf numFmtId="0" fontId="20" fillId="4" borderId="0" xfId="1" applyFont="1" applyFill="1" applyAlignment="1">
      <alignment vertical="center" shrinkToFit="1"/>
    </xf>
    <xf numFmtId="0" fontId="1" fillId="4" borderId="36" xfId="3" applyFill="1" applyBorder="1">
      <alignment vertical="center"/>
    </xf>
    <xf numFmtId="0" fontId="1" fillId="4" borderId="56" xfId="3" applyFill="1" applyBorder="1">
      <alignment vertical="center"/>
    </xf>
    <xf numFmtId="0" fontId="28" fillId="4" borderId="0" xfId="1" applyFont="1" applyFill="1" applyAlignment="1">
      <alignment horizontal="left" vertical="center" indent="2"/>
    </xf>
    <xf numFmtId="0" fontId="18" fillId="4" borderId="0" xfId="1" applyFont="1" applyFill="1" applyAlignment="1">
      <alignment vertical="top"/>
    </xf>
    <xf numFmtId="188" fontId="22" fillId="4" borderId="0" xfId="1" applyNumberFormat="1" applyFont="1" applyFill="1" applyAlignment="1">
      <alignment horizontal="left" vertical="center"/>
    </xf>
    <xf numFmtId="0" fontId="20" fillId="5" borderId="0" xfId="1" applyFont="1" applyFill="1" applyAlignment="1">
      <alignment vertical="center"/>
    </xf>
    <xf numFmtId="0" fontId="20" fillId="5" borderId="0" xfId="1" applyFont="1" applyFill="1" applyAlignment="1">
      <alignment horizontal="center" vertical="center"/>
    </xf>
    <xf numFmtId="188" fontId="20" fillId="4" borderId="0" xfId="1" applyNumberFormat="1" applyFont="1" applyFill="1" applyAlignment="1">
      <alignment horizontal="center" vertical="center"/>
    </xf>
    <xf numFmtId="3" fontId="20" fillId="6" borderId="0" xfId="1" applyNumberFormat="1" applyFont="1" applyFill="1" applyAlignment="1">
      <alignment vertical="center"/>
    </xf>
    <xf numFmtId="0" fontId="20" fillId="6" borderId="0" xfId="1" applyFont="1" applyFill="1" applyAlignment="1">
      <alignment horizontal="center" vertical="center"/>
    </xf>
    <xf numFmtId="3" fontId="20" fillId="4" borderId="0" xfId="1" applyNumberFormat="1" applyFont="1" applyFill="1" applyAlignment="1">
      <alignment vertical="center"/>
    </xf>
    <xf numFmtId="0" fontId="18" fillId="4" borderId="98" xfId="1" applyFont="1" applyFill="1" applyBorder="1" applyAlignment="1">
      <alignment horizontal="center" vertical="center"/>
    </xf>
    <xf numFmtId="0" fontId="18" fillId="4" borderId="99" xfId="1" applyFont="1" applyFill="1" applyBorder="1" applyAlignment="1">
      <alignment horizontal="centerContinuous" vertical="center" shrinkToFit="1"/>
    </xf>
    <xf numFmtId="0" fontId="18" fillId="4" borderId="100" xfId="1" applyFont="1" applyFill="1" applyBorder="1" applyAlignment="1">
      <alignment horizontal="centerContinuous" vertical="center" shrinkToFit="1"/>
    </xf>
    <xf numFmtId="0" fontId="18" fillId="4" borderId="101" xfId="1" applyFont="1" applyFill="1" applyBorder="1" applyAlignment="1">
      <alignment horizontal="centerContinuous" vertical="center" shrinkToFit="1"/>
    </xf>
    <xf numFmtId="0" fontId="28" fillId="4" borderId="72" xfId="1" applyFont="1" applyFill="1" applyBorder="1" applyAlignment="1">
      <alignment horizontal="left" vertical="center" indent="2"/>
    </xf>
    <xf numFmtId="0" fontId="20" fillId="4" borderId="102" xfId="1" applyFont="1" applyFill="1" applyBorder="1" applyAlignment="1">
      <alignment horizontal="centerContinuous" vertical="center" shrinkToFit="1"/>
    </xf>
    <xf numFmtId="0" fontId="1" fillId="4" borderId="103" xfId="3" applyFill="1" applyBorder="1" applyAlignment="1">
      <alignment horizontal="centerContinuous" vertical="center" shrinkToFit="1"/>
    </xf>
    <xf numFmtId="0" fontId="1" fillId="4" borderId="104" xfId="3" applyFill="1" applyBorder="1" applyAlignment="1">
      <alignment horizontal="centerContinuous" vertical="center" shrinkToFit="1"/>
    </xf>
    <xf numFmtId="0" fontId="20" fillId="4" borderId="94" xfId="3" applyFont="1" applyFill="1" applyBorder="1" applyAlignment="1">
      <alignment horizontal="centerContinuous" vertical="center" shrinkToFit="1"/>
    </xf>
    <xf numFmtId="0" fontId="28" fillId="4" borderId="75" xfId="1" applyFont="1" applyFill="1" applyBorder="1" applyAlignment="1">
      <alignment horizontal="left" vertical="center" indent="2"/>
    </xf>
    <xf numFmtId="0" fontId="20" fillId="4" borderId="41" xfId="1" applyFont="1" applyFill="1" applyBorder="1" applyAlignment="1">
      <alignment horizontal="centerContinuous" vertical="center" shrinkToFit="1"/>
    </xf>
    <xf numFmtId="0" fontId="1" fillId="4" borderId="11" xfId="3" applyFill="1" applyBorder="1" applyAlignment="1">
      <alignment horizontal="centerContinuous" vertical="center" shrinkToFit="1"/>
    </xf>
    <xf numFmtId="0" fontId="1" fillId="4" borderId="14" xfId="3" applyFill="1" applyBorder="1" applyAlignment="1">
      <alignment horizontal="centerContinuous" vertical="center" shrinkToFit="1"/>
    </xf>
    <xf numFmtId="0" fontId="20" fillId="4" borderId="95" xfId="3" applyFont="1" applyFill="1" applyBorder="1" applyAlignment="1">
      <alignment horizontal="centerContinuous" vertical="center" shrinkToFit="1"/>
    </xf>
    <xf numFmtId="0" fontId="28" fillId="4" borderId="77" xfId="1" applyFont="1" applyFill="1" applyBorder="1" applyAlignment="1">
      <alignment horizontal="left" vertical="center" indent="2"/>
    </xf>
    <xf numFmtId="0" fontId="20" fillId="4" borderId="105" xfId="1" applyFont="1" applyFill="1" applyBorder="1" applyAlignment="1">
      <alignment horizontal="centerContinuous" vertical="center" shrinkToFit="1"/>
    </xf>
    <xf numFmtId="0" fontId="1" fillId="4" borderId="106" xfId="3" applyFill="1" applyBorder="1" applyAlignment="1">
      <alignment horizontal="centerContinuous" vertical="center" shrinkToFit="1"/>
    </xf>
    <xf numFmtId="0" fontId="1" fillId="4" borderId="107" xfId="3" applyFill="1" applyBorder="1" applyAlignment="1">
      <alignment horizontal="centerContinuous" vertical="center" shrinkToFit="1"/>
    </xf>
    <xf numFmtId="0" fontId="20" fillId="4" borderId="97" xfId="3" applyFont="1" applyFill="1" applyBorder="1" applyAlignment="1">
      <alignment horizontal="centerContinuous" vertical="center" shrinkToFit="1"/>
    </xf>
    <xf numFmtId="0" fontId="20" fillId="4" borderId="0" xfId="1" applyFont="1" applyFill="1" applyAlignment="1">
      <alignment horizontal="left" vertical="center" indent="1"/>
    </xf>
    <xf numFmtId="0" fontId="18" fillId="4" borderId="0" xfId="1" applyFont="1" applyFill="1" applyAlignment="1">
      <alignment horizontal="left" vertical="center" indent="1"/>
    </xf>
    <xf numFmtId="0" fontId="20" fillId="4" borderId="5" xfId="3" applyFont="1" applyFill="1" applyBorder="1">
      <alignment vertical="center"/>
    </xf>
    <xf numFmtId="0" fontId="18" fillId="4" borderId="58" xfId="1" applyFont="1" applyFill="1" applyBorder="1" applyAlignment="1">
      <alignment horizontal="right" vertical="center"/>
    </xf>
    <xf numFmtId="0" fontId="18" fillId="4" borderId="58" xfId="1" applyFont="1" applyFill="1" applyBorder="1" applyAlignment="1">
      <alignment horizontal="left" vertical="center"/>
    </xf>
    <xf numFmtId="0" fontId="18" fillId="4" borderId="60" xfId="1" applyFont="1" applyFill="1" applyBorder="1" applyAlignment="1">
      <alignment horizontal="right" vertical="center"/>
    </xf>
    <xf numFmtId="0" fontId="20" fillId="4" borderId="36" xfId="1" applyFont="1" applyFill="1" applyBorder="1" applyAlignment="1">
      <alignment horizontal="left" vertical="center"/>
    </xf>
    <xf numFmtId="0" fontId="18" fillId="4" borderId="60" xfId="1" applyFont="1" applyFill="1" applyBorder="1" applyAlignment="1">
      <alignment horizontal="left" vertical="center"/>
    </xf>
    <xf numFmtId="0" fontId="21" fillId="4" borderId="0" xfId="1" applyFont="1" applyFill="1" applyAlignment="1">
      <alignment vertical="center" wrapText="1" shrinkToFit="1"/>
    </xf>
    <xf numFmtId="0" fontId="20" fillId="4" borderId="0" xfId="1" applyFont="1" applyFill="1" applyAlignment="1">
      <alignment vertical="center" wrapText="1" shrinkToFit="1"/>
    </xf>
    <xf numFmtId="0" fontId="29" fillId="4" borderId="0" xfId="3" applyFont="1" applyFill="1" applyAlignment="1">
      <alignment horizontal="center" vertical="center"/>
    </xf>
    <xf numFmtId="0" fontId="5" fillId="0" borderId="0" xfId="1" applyFont="1" applyAlignment="1">
      <alignment vertical="center" wrapText="1" shrinkToFit="1"/>
    </xf>
    <xf numFmtId="0" fontId="18" fillId="0" borderId="73" xfId="1" applyFont="1" applyBorder="1" applyAlignment="1">
      <alignment horizontal="distributed" vertical="center" indent="5"/>
    </xf>
    <xf numFmtId="0" fontId="18" fillId="0" borderId="74" xfId="1" applyFont="1" applyBorder="1" applyAlignment="1">
      <alignment horizontal="distributed" vertical="center" indent="5"/>
    </xf>
    <xf numFmtId="3" fontId="20" fillId="0" borderId="78" xfId="1" applyNumberFormat="1" applyFont="1" applyBorder="1" applyAlignment="1">
      <alignment horizontal="center" vertical="center" shrinkToFit="1"/>
    </xf>
    <xf numFmtId="3" fontId="20" fillId="0" borderId="79" xfId="1" applyNumberFormat="1" applyFont="1" applyBorder="1" applyAlignment="1">
      <alignment horizontal="center" vertical="center" shrinkToFit="1"/>
    </xf>
    <xf numFmtId="188" fontId="22" fillId="0" borderId="0" xfId="1" applyNumberFormat="1" applyFont="1" applyAlignment="1">
      <alignment horizontal="left" vertical="center" indent="1"/>
    </xf>
    <xf numFmtId="0" fontId="20" fillId="0" borderId="72" xfId="1" applyFont="1" applyBorder="1" applyAlignment="1">
      <alignment horizontal="center" vertical="center" wrapText="1"/>
    </xf>
    <xf numFmtId="0" fontId="20" fillId="0" borderId="73" xfId="1" applyFont="1" applyBorder="1" applyAlignment="1">
      <alignment horizontal="center" vertical="center" wrapText="1"/>
    </xf>
    <xf numFmtId="0" fontId="20" fillId="0" borderId="74" xfId="1" applyFont="1" applyBorder="1" applyAlignment="1">
      <alignment horizontal="center" vertical="center" wrapText="1"/>
    </xf>
    <xf numFmtId="0" fontId="20" fillId="0" borderId="75" xfId="1" applyFont="1" applyBorder="1" applyAlignment="1">
      <alignment horizontal="center" vertical="center" wrapText="1"/>
    </xf>
    <xf numFmtId="0" fontId="20" fillId="0" borderId="47" xfId="1" applyFont="1" applyBorder="1" applyAlignment="1">
      <alignment horizontal="center" vertical="center" wrapText="1"/>
    </xf>
    <xf numFmtId="0" fontId="20" fillId="0" borderId="76" xfId="1" applyFont="1" applyBorder="1" applyAlignment="1">
      <alignment horizontal="center" vertical="center" wrapText="1"/>
    </xf>
    <xf numFmtId="0" fontId="20" fillId="0" borderId="77" xfId="1" applyFont="1" applyBorder="1" applyAlignment="1">
      <alignment horizontal="center" vertical="center" wrapText="1"/>
    </xf>
    <xf numFmtId="0" fontId="20" fillId="0" borderId="78" xfId="1" applyFont="1" applyBorder="1" applyAlignment="1">
      <alignment horizontal="center" vertical="center" wrapText="1"/>
    </xf>
    <xf numFmtId="0" fontId="20" fillId="0" borderId="79" xfId="1" applyFont="1" applyBorder="1" applyAlignment="1">
      <alignment horizontal="center" vertical="center" wrapText="1"/>
    </xf>
    <xf numFmtId="0" fontId="31" fillId="0" borderId="0" xfId="1" applyFont="1" applyAlignment="1">
      <alignment horizontal="left" vertical="center" wrapText="1" shrinkToFit="1"/>
    </xf>
    <xf numFmtId="0" fontId="5" fillId="0" borderId="58" xfId="1" applyFont="1" applyBorder="1" applyAlignment="1">
      <alignment vertical="center" wrapText="1" shrinkToFit="1"/>
    </xf>
    <xf numFmtId="0" fontId="5" fillId="0" borderId="54" xfId="1" applyFont="1" applyBorder="1" applyAlignment="1">
      <alignment vertical="center" wrapText="1" shrinkToFit="1"/>
    </xf>
    <xf numFmtId="0" fontId="5" fillId="0" borderId="60" xfId="1" applyFont="1" applyBorder="1" applyAlignment="1">
      <alignment vertical="center" wrapText="1" shrinkToFit="1"/>
    </xf>
    <xf numFmtId="0" fontId="5" fillId="0" borderId="36" xfId="1" applyFont="1" applyBorder="1" applyAlignment="1">
      <alignment vertical="center" wrapText="1" shrinkToFit="1"/>
    </xf>
    <xf numFmtId="0" fontId="5" fillId="0" borderId="56" xfId="1" applyFont="1" applyBorder="1" applyAlignment="1">
      <alignment vertical="center" wrapText="1" shrinkToFit="1"/>
    </xf>
    <xf numFmtId="0" fontId="5" fillId="0" borderId="57" xfId="1" applyFont="1" applyBorder="1" applyAlignment="1">
      <alignment vertical="center" wrapText="1" shrinkToFit="1"/>
    </xf>
    <xf numFmtId="0" fontId="5" fillId="0" borderId="5" xfId="1" applyFont="1" applyBorder="1" applyAlignment="1">
      <alignment vertical="center" wrapText="1" shrinkToFit="1"/>
    </xf>
    <xf numFmtId="0" fontId="5" fillId="0" borderId="53" xfId="1" applyFont="1" applyBorder="1" applyAlignment="1">
      <alignment vertical="center" wrapText="1" shrinkToFit="1"/>
    </xf>
    <xf numFmtId="0" fontId="5" fillId="0" borderId="57" xfId="1" applyFont="1" applyBorder="1" applyAlignment="1">
      <alignment horizontal="left" vertical="center" wrapText="1" shrinkToFit="1"/>
    </xf>
    <xf numFmtId="0" fontId="5" fillId="0" borderId="5" xfId="1" applyFont="1" applyBorder="1" applyAlignment="1">
      <alignment horizontal="left" vertical="center" wrapText="1" shrinkToFit="1"/>
    </xf>
    <xf numFmtId="0" fontId="5" fillId="0" borderId="53" xfId="1" applyFont="1" applyBorder="1" applyAlignment="1">
      <alignment horizontal="left" vertical="center" wrapText="1" shrinkToFit="1"/>
    </xf>
    <xf numFmtId="0" fontId="5" fillId="0" borderId="60" xfId="1" applyFont="1" applyBorder="1" applyAlignment="1">
      <alignment horizontal="left" vertical="center" wrapText="1" shrinkToFit="1"/>
    </xf>
    <xf numFmtId="0" fontId="5" fillId="0" borderId="36" xfId="1" applyFont="1" applyBorder="1" applyAlignment="1">
      <alignment horizontal="left" vertical="center" wrapText="1" shrinkToFit="1"/>
    </xf>
    <xf numFmtId="0" fontId="5" fillId="0" borderId="56" xfId="1" applyFont="1" applyBorder="1" applyAlignment="1">
      <alignment horizontal="left" vertical="center" wrapText="1" shrinkToFit="1"/>
    </xf>
    <xf numFmtId="0" fontId="5" fillId="0" borderId="58" xfId="1" applyFont="1" applyBorder="1" applyAlignment="1">
      <alignment horizontal="left" vertical="center" wrapText="1" shrinkToFit="1"/>
    </xf>
    <xf numFmtId="0" fontId="5" fillId="0" borderId="0" xfId="1" applyFont="1" applyAlignment="1">
      <alignment horizontal="left" vertical="center" wrapText="1" shrinkToFit="1"/>
    </xf>
    <xf numFmtId="0" fontId="5" fillId="0" borderId="54" xfId="1" applyFont="1" applyBorder="1" applyAlignment="1">
      <alignment horizontal="left" vertical="center" wrapText="1" shrinkToFit="1"/>
    </xf>
    <xf numFmtId="0" fontId="5" fillId="0" borderId="47" xfId="1" applyFont="1" applyBorder="1" applyAlignment="1">
      <alignment horizontal="center" vertical="center" wrapText="1" shrinkToFit="1"/>
    </xf>
    <xf numFmtId="0" fontId="5" fillId="0" borderId="41" xfId="1" applyFont="1" applyBorder="1" applyAlignment="1">
      <alignment horizontal="center" vertical="center" wrapText="1" shrinkToFit="1"/>
    </xf>
    <xf numFmtId="0" fontId="5" fillId="0" borderId="11" xfId="1" applyFont="1" applyBorder="1" applyAlignment="1">
      <alignment horizontal="center" vertical="center" wrapText="1" shrinkToFit="1"/>
    </xf>
    <xf numFmtId="0" fontId="5" fillId="0" borderId="1" xfId="1" applyFont="1" applyBorder="1" applyAlignment="1">
      <alignment horizontal="center" vertical="center" wrapText="1" shrinkToFit="1"/>
    </xf>
    <xf numFmtId="0" fontId="14" fillId="0" borderId="0" xfId="1" applyFont="1" applyAlignment="1">
      <alignment vertical="center" shrinkToFit="1"/>
    </xf>
    <xf numFmtId="0" fontId="5" fillId="0" borderId="72" xfId="1" applyFont="1" applyBorder="1" applyAlignment="1">
      <alignment vertical="center" wrapText="1" shrinkToFit="1"/>
    </xf>
    <xf numFmtId="0" fontId="5" fillId="0" borderId="73" xfId="1" applyFont="1" applyBorder="1" applyAlignment="1">
      <alignment vertical="center" wrapText="1" shrinkToFit="1"/>
    </xf>
    <xf numFmtId="0" fontId="5" fillId="0" borderId="74" xfId="1" applyFont="1" applyBorder="1" applyAlignment="1">
      <alignment vertical="center" wrapText="1" shrinkToFit="1"/>
    </xf>
    <xf numFmtId="0" fontId="5" fillId="0" borderId="75" xfId="1" applyFont="1" applyBorder="1" applyAlignment="1">
      <alignment vertical="center" wrapText="1" shrinkToFit="1"/>
    </xf>
    <xf numFmtId="0" fontId="5" fillId="0" borderId="47" xfId="1" applyFont="1" applyBorder="1" applyAlignment="1">
      <alignment vertical="center" wrapText="1" shrinkToFit="1"/>
    </xf>
    <xf numFmtId="0" fontId="5" fillId="0" borderId="76" xfId="1" applyFont="1" applyBorder="1" applyAlignment="1">
      <alignment vertical="center" wrapText="1" shrinkToFit="1"/>
    </xf>
    <xf numFmtId="0" fontId="5" fillId="0" borderId="77" xfId="1" applyFont="1" applyBorder="1" applyAlignment="1">
      <alignment vertical="center" wrapText="1" shrinkToFit="1"/>
    </xf>
    <xf numFmtId="0" fontId="5" fillId="0" borderId="78" xfId="1" applyFont="1" applyBorder="1" applyAlignment="1">
      <alignment vertical="center" wrapText="1" shrinkToFit="1"/>
    </xf>
    <xf numFmtId="0" fontId="5" fillId="0" borderId="79" xfId="1" applyFont="1" applyBorder="1" applyAlignment="1">
      <alignment vertical="center" wrapText="1" shrinkToFit="1"/>
    </xf>
    <xf numFmtId="0" fontId="13" fillId="0" borderId="0" xfId="1" applyFont="1" applyAlignment="1">
      <alignment vertical="center" shrinkToFit="1"/>
    </xf>
    <xf numFmtId="0" fontId="15" fillId="0" borderId="0" xfId="1" applyFont="1" applyAlignment="1">
      <alignment horizontal="left" vertical="center" wrapText="1" shrinkToFit="1"/>
    </xf>
    <xf numFmtId="0" fontId="14" fillId="0" borderId="0" xfId="1" applyFont="1" applyAlignment="1">
      <alignment vertical="center" wrapText="1" shrinkToFit="1"/>
    </xf>
    <xf numFmtId="0" fontId="5" fillId="0" borderId="24" xfId="1" applyFont="1" applyBorder="1" applyAlignment="1">
      <alignment horizontal="center" vertical="center" wrapText="1" shrinkToFit="1"/>
    </xf>
    <xf numFmtId="0" fontId="5" fillId="0" borderId="24" xfId="1" applyFont="1" applyBorder="1" applyAlignment="1">
      <alignment horizontal="center" vertical="center" shrinkToFit="1"/>
    </xf>
    <xf numFmtId="0" fontId="5" fillId="0" borderId="25" xfId="1" applyFont="1" applyBorder="1" applyAlignment="1">
      <alignment horizontal="center" vertical="center" shrinkToFit="1"/>
    </xf>
    <xf numFmtId="179" fontId="5" fillId="0" borderId="6" xfId="1" applyNumberFormat="1" applyFont="1" applyBorder="1" applyAlignment="1">
      <alignment horizontal="right" vertical="center" shrinkToFit="1"/>
    </xf>
    <xf numFmtId="179" fontId="5" fillId="0" borderId="18" xfId="1" applyNumberFormat="1" applyFont="1" applyBorder="1" applyAlignment="1">
      <alignment horizontal="center" vertical="center" shrinkToFit="1"/>
    </xf>
    <xf numFmtId="179" fontId="5" fillId="0" borderId="18" xfId="1" applyNumberFormat="1" applyFont="1" applyBorder="1" applyAlignment="1">
      <alignment horizontal="right" vertical="center" shrinkToFit="1"/>
    </xf>
    <xf numFmtId="0" fontId="5" fillId="0" borderId="50" xfId="1" applyFont="1" applyBorder="1" applyAlignment="1">
      <alignment horizontal="center" vertical="center" shrinkToFit="1"/>
    </xf>
    <xf numFmtId="179" fontId="5" fillId="2" borderId="50" xfId="1" applyNumberFormat="1" applyFont="1" applyFill="1" applyBorder="1" applyAlignment="1">
      <alignment horizontal="right" vertical="center" shrinkToFit="1"/>
    </xf>
    <xf numFmtId="0" fontId="5" fillId="0" borderId="51" xfId="1" applyFont="1" applyBorder="1" applyAlignment="1">
      <alignment horizontal="center" vertical="center" shrinkToFit="1"/>
    </xf>
    <xf numFmtId="0" fontId="5" fillId="0" borderId="64" xfId="1" applyFont="1" applyBorder="1" applyAlignment="1">
      <alignment horizontal="center" vertical="center" shrinkToFit="1"/>
    </xf>
    <xf numFmtId="179" fontId="5" fillId="2" borderId="51" xfId="1" applyNumberFormat="1" applyFont="1" applyFill="1" applyBorder="1" applyAlignment="1">
      <alignment horizontal="right" vertical="center" shrinkToFit="1"/>
    </xf>
    <xf numFmtId="179" fontId="5" fillId="2" borderId="40" xfId="1" applyNumberFormat="1" applyFont="1" applyFill="1" applyBorder="1" applyAlignment="1">
      <alignment horizontal="right" vertical="center" shrinkToFit="1"/>
    </xf>
    <xf numFmtId="179" fontId="5" fillId="2" borderId="4" xfId="1" applyNumberFormat="1" applyFont="1" applyFill="1" applyBorder="1" applyAlignment="1">
      <alignment horizontal="right" vertical="center" shrinkToFit="1"/>
    </xf>
    <xf numFmtId="0" fontId="5" fillId="0" borderId="48" xfId="1" applyFont="1" applyBorder="1" applyAlignment="1">
      <alignment horizontal="center" vertical="center" shrinkToFit="1"/>
    </xf>
    <xf numFmtId="0" fontId="32" fillId="0" borderId="58" xfId="1" applyFont="1" applyBorder="1" applyAlignment="1">
      <alignment horizontal="left" vertical="center" wrapText="1" indent="1"/>
    </xf>
    <xf numFmtId="0" fontId="32" fillId="0" borderId="0" xfId="1" applyFont="1" applyAlignment="1">
      <alignment horizontal="left" vertical="center" wrapText="1" indent="1"/>
    </xf>
    <xf numFmtId="179" fontId="5" fillId="2" borderId="49" xfId="1" applyNumberFormat="1" applyFont="1" applyFill="1" applyBorder="1" applyAlignment="1">
      <alignment horizontal="right" vertical="center" shrinkToFit="1"/>
    </xf>
    <xf numFmtId="179" fontId="5" fillId="2" borderId="52" xfId="1" applyNumberFormat="1" applyFont="1" applyFill="1" applyBorder="1" applyAlignment="1">
      <alignment horizontal="right" vertical="center" shrinkToFit="1"/>
    </xf>
    <xf numFmtId="179" fontId="5" fillId="2" borderId="71" xfId="1" applyNumberFormat="1" applyFont="1" applyFill="1" applyBorder="1" applyAlignment="1">
      <alignment horizontal="right" vertical="center" shrinkToFit="1"/>
    </xf>
    <xf numFmtId="0" fontId="5" fillId="0" borderId="9" xfId="1" applyFont="1" applyBorder="1" applyAlignment="1">
      <alignment horizontal="left" vertical="center" shrinkToFit="1"/>
    </xf>
    <xf numFmtId="0" fontId="5" fillId="0" borderId="8" xfId="1" applyFont="1" applyBorder="1" applyAlignment="1">
      <alignment horizontal="left" vertical="center" shrinkToFit="1"/>
    </xf>
    <xf numFmtId="0" fontId="5" fillId="0" borderId="3" xfId="1" applyFont="1" applyBorder="1" applyAlignment="1">
      <alignment horizontal="left" vertical="center" shrinkToFit="1"/>
    </xf>
    <xf numFmtId="0" fontId="5" fillId="0" borderId="9" xfId="1" applyFont="1" applyBorder="1" applyAlignment="1">
      <alignment horizontal="center" vertical="center" shrinkToFit="1"/>
    </xf>
    <xf numFmtId="0" fontId="5" fillId="0" borderId="8" xfId="1" applyFont="1" applyBorder="1" applyAlignment="1">
      <alignment horizontal="center" vertical="center" shrinkToFit="1"/>
    </xf>
    <xf numFmtId="0" fontId="5" fillId="0" borderId="10" xfId="1" applyFont="1" applyBorder="1" applyAlignment="1">
      <alignment horizontal="center" vertical="center" shrinkToFit="1"/>
    </xf>
    <xf numFmtId="0" fontId="5" fillId="0" borderId="7" xfId="1" applyFont="1" applyBorder="1" applyAlignment="1">
      <alignment horizontal="center" vertical="center" shrinkToFit="1"/>
    </xf>
    <xf numFmtId="0" fontId="5" fillId="0" borderId="3" xfId="1" applyFont="1" applyBorder="1" applyAlignment="1">
      <alignment horizontal="center" vertical="center" shrinkToFit="1"/>
    </xf>
    <xf numFmtId="179" fontId="5" fillId="0" borderId="9" xfId="1" applyNumberFormat="1" applyFont="1" applyBorder="1" applyAlignment="1">
      <alignment horizontal="right" vertical="center" shrinkToFit="1"/>
    </xf>
    <xf numFmtId="179" fontId="5" fillId="0" borderId="8" xfId="1" applyNumberFormat="1" applyFont="1" applyBorder="1" applyAlignment="1">
      <alignment horizontal="right" vertical="center" shrinkToFit="1"/>
    </xf>
    <xf numFmtId="179" fontId="5" fillId="0" borderId="3" xfId="1" applyNumberFormat="1" applyFont="1" applyBorder="1" applyAlignment="1">
      <alignment horizontal="right" vertical="center" shrinkToFit="1"/>
    </xf>
    <xf numFmtId="179" fontId="5" fillId="2" borderId="6" xfId="1" applyNumberFormat="1" applyFont="1" applyFill="1" applyBorder="1" applyAlignment="1">
      <alignment horizontal="right" vertical="center" shrinkToFit="1"/>
    </xf>
    <xf numFmtId="0" fontId="5" fillId="0" borderId="18" xfId="1" applyFont="1" applyBorder="1" applyAlignment="1">
      <alignment horizontal="left" vertical="center" shrinkToFit="1"/>
    </xf>
    <xf numFmtId="0" fontId="5" fillId="0" borderId="18" xfId="1" applyFont="1" applyBorder="1" applyAlignment="1">
      <alignment horizontal="center" vertical="center" shrinkToFit="1"/>
    </xf>
    <xf numFmtId="0" fontId="5" fillId="0" borderId="61" xfId="1" applyFont="1" applyBorder="1" applyAlignment="1">
      <alignment horizontal="center" vertical="center" shrinkToFit="1"/>
    </xf>
    <xf numFmtId="0" fontId="5" fillId="0" borderId="6" xfId="1" applyFont="1" applyBorder="1" applyAlignment="1">
      <alignment vertical="center" shrinkToFit="1"/>
    </xf>
    <xf numFmtId="0" fontId="5" fillId="0" borderId="6"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62" xfId="1" applyFont="1" applyBorder="1" applyAlignment="1">
      <alignment horizontal="center" vertical="center" shrinkToFit="1"/>
    </xf>
    <xf numFmtId="0" fontId="5" fillId="0" borderId="9" xfId="1" applyFont="1" applyBorder="1" applyAlignment="1">
      <alignment vertical="center" shrinkToFit="1"/>
    </xf>
    <xf numFmtId="0" fontId="5" fillId="0" borderId="8" xfId="1" applyFont="1" applyBorder="1" applyAlignment="1">
      <alignment vertical="center" shrinkToFit="1"/>
    </xf>
    <xf numFmtId="0" fontId="5" fillId="0" borderId="3" xfId="1" applyFont="1" applyBorder="1" applyAlignment="1">
      <alignment vertical="center" shrinkToFit="1"/>
    </xf>
    <xf numFmtId="0" fontId="5" fillId="0" borderId="48" xfId="1" applyFont="1" applyBorder="1" applyAlignment="1">
      <alignment horizontal="distributed" vertical="center" justifyLastLine="1" shrinkToFit="1"/>
    </xf>
    <xf numFmtId="0" fontId="5" fillId="0" borderId="50" xfId="1" applyFont="1" applyBorder="1" applyAlignment="1">
      <alignment horizontal="distributed" vertical="center" justifyLastLine="1" shrinkToFit="1"/>
    </xf>
    <xf numFmtId="0" fontId="5" fillId="0" borderId="49" xfId="1" applyFont="1" applyBorder="1" applyAlignment="1">
      <alignment horizontal="distributed" vertical="center" justifyLastLine="1" shrinkToFit="1"/>
    </xf>
    <xf numFmtId="0" fontId="5" fillId="0" borderId="51" xfId="1" applyFont="1" applyBorder="1" applyAlignment="1">
      <alignment horizontal="distributed" vertical="center" justifyLastLine="1" shrinkToFit="1"/>
    </xf>
    <xf numFmtId="0" fontId="5" fillId="0" borderId="63" xfId="1" applyFont="1" applyBorder="1" applyAlignment="1">
      <alignment horizontal="center" vertical="center" shrinkToFit="1"/>
    </xf>
    <xf numFmtId="0" fontId="5" fillId="0" borderId="18" xfId="1" applyFont="1" applyBorder="1" applyAlignment="1">
      <alignment horizontal="right" vertical="center" shrinkToFit="1"/>
    </xf>
    <xf numFmtId="181" fontId="5" fillId="0" borderId="18" xfId="1" applyNumberFormat="1" applyFont="1" applyBorder="1" applyAlignment="1">
      <alignment horizontal="right" vertical="center" shrinkToFit="1"/>
    </xf>
    <xf numFmtId="179" fontId="5" fillId="0" borderId="44" xfId="1" applyNumberFormat="1" applyFont="1" applyBorder="1" applyAlignment="1">
      <alignment horizontal="right" vertical="center" shrinkToFit="1"/>
    </xf>
    <xf numFmtId="179" fontId="5" fillId="0" borderId="31" xfId="1" applyNumberFormat="1" applyFont="1" applyBorder="1" applyAlignment="1">
      <alignment horizontal="right" vertical="center" shrinkToFit="1"/>
    </xf>
    <xf numFmtId="179" fontId="5" fillId="0" borderId="2" xfId="1" applyNumberFormat="1" applyFont="1" applyBorder="1" applyAlignment="1">
      <alignment horizontal="right" vertical="center" shrinkToFit="1"/>
    </xf>
    <xf numFmtId="181" fontId="5" fillId="2" borderId="50" xfId="1" applyNumberFormat="1" applyFont="1" applyFill="1" applyBorder="1" applyAlignment="1">
      <alignment horizontal="right" vertical="center" shrinkToFit="1"/>
    </xf>
    <xf numFmtId="0" fontId="5" fillId="0" borderId="23" xfId="1" applyFont="1" applyBorder="1" applyAlignment="1">
      <alignment horizontal="center" vertical="center" shrinkToFit="1"/>
    </xf>
    <xf numFmtId="178" fontId="5" fillId="0" borderId="48" xfId="1" applyNumberFormat="1" applyFont="1" applyBorder="1" applyAlignment="1">
      <alignment horizontal="right" vertical="center" shrinkToFit="1"/>
    </xf>
    <xf numFmtId="181" fontId="5" fillId="0" borderId="48" xfId="1" applyNumberFormat="1" applyFont="1" applyBorder="1" applyAlignment="1">
      <alignment horizontal="right" vertical="center" shrinkToFit="1"/>
    </xf>
    <xf numFmtId="179" fontId="5" fillId="0" borderId="48" xfId="1" applyNumberFormat="1" applyFont="1" applyBorder="1" applyAlignment="1">
      <alignment horizontal="right" vertical="center" shrinkToFit="1"/>
    </xf>
    <xf numFmtId="179" fontId="5" fillId="0" borderId="48" xfId="2" applyNumberFormat="1" applyFont="1" applyFill="1" applyBorder="1" applyAlignment="1">
      <alignment horizontal="right" vertical="center" shrinkToFit="1"/>
    </xf>
    <xf numFmtId="0" fontId="14" fillId="0" borderId="25" xfId="1" applyFont="1" applyBorder="1" applyAlignment="1">
      <alignment horizontal="right" vertical="center" shrinkToFit="1"/>
    </xf>
    <xf numFmtId="180" fontId="14" fillId="0" borderId="25" xfId="1" applyNumberFormat="1" applyFont="1" applyBorder="1" applyAlignment="1">
      <alignment horizontal="right" vertical="center" shrinkToFit="1"/>
    </xf>
    <xf numFmtId="178" fontId="14" fillId="2" borderId="25" xfId="1" applyNumberFormat="1" applyFont="1" applyFill="1" applyBorder="1" applyAlignment="1">
      <alignment horizontal="right" vertical="center" shrinkToFit="1"/>
    </xf>
    <xf numFmtId="181" fontId="14" fillId="2" borderId="25" xfId="1" applyNumberFormat="1" applyFont="1" applyFill="1" applyBorder="1" applyAlignment="1">
      <alignment horizontal="right" vertical="center" shrinkToFit="1"/>
    </xf>
    <xf numFmtId="0" fontId="14" fillId="0" borderId="54" xfId="1" applyFont="1" applyBorder="1" applyAlignment="1">
      <alignment vertical="center" shrinkToFit="1"/>
    </xf>
    <xf numFmtId="0" fontId="14" fillId="0" borderId="56" xfId="1" applyFont="1" applyBorder="1" applyAlignment="1">
      <alignment vertical="center" shrinkToFit="1"/>
    </xf>
    <xf numFmtId="0" fontId="14" fillId="0" borderId="50" xfId="1" applyFont="1" applyBorder="1" applyAlignment="1">
      <alignment horizontal="center" vertical="center" shrinkToFit="1"/>
    </xf>
    <xf numFmtId="38" fontId="14" fillId="2" borderId="50" xfId="1" applyNumberFormat="1" applyFont="1" applyFill="1" applyBorder="1" applyAlignment="1">
      <alignment horizontal="right" vertical="center" shrinkToFit="1"/>
    </xf>
    <xf numFmtId="0" fontId="14" fillId="2" borderId="50" xfId="1" applyFont="1" applyFill="1" applyBorder="1" applyAlignment="1">
      <alignment horizontal="right" vertical="center" shrinkToFit="1"/>
    </xf>
    <xf numFmtId="0" fontId="14" fillId="2" borderId="51" xfId="1" applyFont="1" applyFill="1" applyBorder="1" applyAlignment="1">
      <alignment horizontal="right" vertical="center" shrinkToFit="1"/>
    </xf>
    <xf numFmtId="0" fontId="14" fillId="0" borderId="23" xfId="1" applyFont="1" applyBorder="1" applyAlignment="1">
      <alignment horizontal="center" vertical="center" shrinkToFit="1"/>
    </xf>
    <xf numFmtId="0" fontId="14" fillId="0" borderId="24" xfId="1" applyFont="1" applyBorder="1" applyAlignment="1">
      <alignment horizontal="center" vertical="center" shrinkToFit="1"/>
    </xf>
    <xf numFmtId="0" fontId="14" fillId="0" borderId="28" xfId="1" applyFont="1" applyBorder="1" applyAlignment="1">
      <alignment horizontal="center" vertical="center" shrinkToFit="1"/>
    </xf>
    <xf numFmtId="0" fontId="14" fillId="0" borderId="29" xfId="1" applyFont="1" applyBorder="1" applyAlignment="1">
      <alignment horizontal="center" vertical="center" shrinkToFit="1"/>
    </xf>
    <xf numFmtId="0" fontId="14" fillId="0" borderId="43"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39" xfId="1" applyFont="1" applyBorder="1" applyAlignment="1">
      <alignment horizontal="center" vertical="center" shrinkToFit="1"/>
    </xf>
    <xf numFmtId="0" fontId="14" fillId="0" borderId="6" xfId="1" applyFont="1" applyBorder="1" applyAlignment="1">
      <alignment horizontal="center" vertical="center" shrinkToFit="1"/>
    </xf>
    <xf numFmtId="38" fontId="14" fillId="2" borderId="48" xfId="1" applyNumberFormat="1" applyFont="1" applyFill="1" applyBorder="1" applyAlignment="1">
      <alignment horizontal="right" vertical="center" shrinkToFit="1"/>
    </xf>
    <xf numFmtId="0" fontId="14" fillId="2" borderId="48" xfId="1" applyFont="1" applyFill="1" applyBorder="1" applyAlignment="1">
      <alignment horizontal="right" vertical="center" shrinkToFit="1"/>
    </xf>
    <xf numFmtId="0" fontId="14" fillId="2" borderId="49" xfId="1" applyFont="1" applyFill="1" applyBorder="1" applyAlignment="1">
      <alignment horizontal="right" vertical="center" shrinkToFit="1"/>
    </xf>
    <xf numFmtId="38" fontId="14" fillId="2" borderId="58" xfId="1" applyNumberFormat="1" applyFont="1" applyFill="1" applyBorder="1" applyAlignment="1">
      <alignment vertical="center" shrinkToFit="1"/>
    </xf>
    <xf numFmtId="0" fontId="14" fillId="2" borderId="0" xfId="1" applyFont="1" applyFill="1" applyAlignment="1">
      <alignment vertical="center" shrinkToFit="1"/>
    </xf>
    <xf numFmtId="0" fontId="14" fillId="2" borderId="60" xfId="1" applyFont="1" applyFill="1" applyBorder="1" applyAlignment="1">
      <alignment vertical="center" shrinkToFit="1"/>
    </xf>
    <xf numFmtId="0" fontId="14" fillId="2" borderId="36" xfId="1" applyFont="1" applyFill="1" applyBorder="1" applyAlignment="1">
      <alignment vertical="center" shrinkToFit="1"/>
    </xf>
    <xf numFmtId="0" fontId="5" fillId="0" borderId="58" xfId="1" applyFont="1" applyBorder="1" applyAlignment="1">
      <alignment horizontal="center" vertical="center" shrinkToFit="1"/>
    </xf>
    <xf numFmtId="0" fontId="5" fillId="0" borderId="0" xfId="1" applyFont="1" applyAlignment="1">
      <alignment horizontal="center" vertical="center" shrinkToFit="1"/>
    </xf>
    <xf numFmtId="0" fontId="5" fillId="0" borderId="60" xfId="1" applyFont="1" applyBorder="1" applyAlignment="1">
      <alignment horizontal="center" vertical="center" shrinkToFit="1"/>
    </xf>
    <xf numFmtId="0" fontId="5" fillId="0" borderId="36" xfId="1" applyFont="1" applyBorder="1" applyAlignment="1">
      <alignment horizontal="center" vertical="center" shrinkToFit="1"/>
    </xf>
    <xf numFmtId="183" fontId="10" fillId="0" borderId="58" xfId="1" applyNumberFormat="1" applyFont="1" applyBorder="1" applyAlignment="1">
      <alignment horizontal="right" vertical="center" shrinkToFit="1"/>
    </xf>
    <xf numFmtId="183" fontId="10" fillId="0" borderId="0" xfId="1" applyNumberFormat="1" applyFont="1" applyAlignment="1">
      <alignment horizontal="right" vertical="center" shrinkToFit="1"/>
    </xf>
    <xf numFmtId="183" fontId="10" fillId="0" borderId="60" xfId="1" applyNumberFormat="1" applyFont="1" applyBorder="1" applyAlignment="1">
      <alignment horizontal="right" vertical="center" shrinkToFit="1"/>
    </xf>
    <xf numFmtId="183" fontId="10" fillId="0" borderId="36" xfId="1" applyNumberFormat="1" applyFont="1" applyBorder="1" applyAlignment="1">
      <alignment horizontal="right" vertical="center" shrinkToFit="1"/>
    </xf>
    <xf numFmtId="38" fontId="14" fillId="2" borderId="70" xfId="2" applyFont="1" applyFill="1" applyBorder="1" applyAlignment="1">
      <alignment horizontal="right" vertical="center" shrinkToFit="1"/>
    </xf>
    <xf numFmtId="38" fontId="14" fillId="2" borderId="59" xfId="2" applyFont="1" applyFill="1" applyBorder="1" applyAlignment="1">
      <alignment horizontal="right" vertical="center" shrinkToFit="1"/>
    </xf>
    <xf numFmtId="38" fontId="14" fillId="2" borderId="18" xfId="2" applyFont="1" applyFill="1" applyBorder="1" applyAlignment="1">
      <alignment horizontal="right" vertical="center" shrinkToFit="1"/>
    </xf>
    <xf numFmtId="38" fontId="14" fillId="2" borderId="9" xfId="2" applyFont="1" applyFill="1" applyBorder="1" applyAlignment="1">
      <alignment horizontal="right" vertical="center" shrinkToFit="1"/>
    </xf>
    <xf numFmtId="0" fontId="14" fillId="0" borderId="70" xfId="1" applyFont="1" applyBorder="1" applyAlignment="1">
      <alignment horizontal="center" vertical="center" shrinkToFit="1"/>
    </xf>
    <xf numFmtId="0" fontId="16" fillId="0" borderId="19" xfId="1" applyFont="1" applyBorder="1" applyAlignment="1">
      <alignment horizontal="center" vertical="center" wrapText="1" shrinkToFit="1"/>
    </xf>
    <xf numFmtId="0" fontId="16" fillId="0" borderId="20" xfId="1" applyFont="1" applyBorder="1" applyAlignment="1">
      <alignment horizontal="center" vertical="center" wrapText="1" shrinkToFit="1"/>
    </xf>
    <xf numFmtId="0" fontId="16" fillId="0" borderId="38" xfId="1" applyFont="1" applyBorder="1" applyAlignment="1">
      <alignment horizontal="center" vertical="center" wrapText="1" shrinkToFit="1"/>
    </xf>
    <xf numFmtId="0" fontId="16" fillId="0" borderId="12" xfId="1" applyFont="1" applyBorder="1" applyAlignment="1">
      <alignment horizontal="center" vertical="center" wrapText="1" shrinkToFit="1"/>
    </xf>
    <xf numFmtId="0" fontId="16" fillId="0" borderId="13" xfId="1" applyFont="1" applyBorder="1" applyAlignment="1">
      <alignment horizontal="center" vertical="center" wrapText="1" shrinkToFit="1"/>
    </xf>
    <xf numFmtId="0" fontId="16" fillId="0" borderId="39" xfId="1" applyFont="1" applyBorder="1" applyAlignment="1">
      <alignment horizontal="center" vertical="center" wrapText="1" shrinkToFit="1"/>
    </xf>
    <xf numFmtId="0" fontId="14" fillId="0" borderId="18"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19" xfId="1" applyFont="1" applyBorder="1" applyAlignment="1">
      <alignment horizontal="center" vertical="center" shrinkToFit="1"/>
    </xf>
    <xf numFmtId="0" fontId="14" fillId="0" borderId="20" xfId="1" applyFont="1" applyBorder="1" applyAlignment="1">
      <alignment horizontal="center" vertical="center" shrinkToFit="1"/>
    </xf>
    <xf numFmtId="0" fontId="14" fillId="0" borderId="38" xfId="1" applyFont="1" applyBorder="1" applyAlignment="1">
      <alignment horizontal="center" vertical="center" shrinkToFit="1"/>
    </xf>
    <xf numFmtId="0" fontId="14" fillId="0" borderId="67" xfId="1" applyFont="1" applyBorder="1" applyAlignment="1">
      <alignment horizontal="center" vertical="center" shrinkToFit="1"/>
    </xf>
    <xf numFmtId="0" fontId="14" fillId="0" borderId="68" xfId="1" applyFont="1" applyBorder="1" applyAlignment="1">
      <alignment horizontal="center" vertical="center" shrinkToFit="1"/>
    </xf>
    <xf numFmtId="0" fontId="14" fillId="0" borderId="69" xfId="1" applyFont="1" applyBorder="1" applyAlignment="1">
      <alignment horizontal="center" vertical="center" shrinkToFit="1"/>
    </xf>
    <xf numFmtId="38" fontId="14" fillId="2" borderId="57" xfId="1" applyNumberFormat="1" applyFont="1" applyFill="1" applyBorder="1" applyAlignment="1">
      <alignment vertical="center" shrinkToFit="1"/>
    </xf>
    <xf numFmtId="0" fontId="14" fillId="2" borderId="5" xfId="1" applyFont="1" applyFill="1" applyBorder="1" applyAlignment="1">
      <alignment vertical="center" shrinkToFit="1"/>
    </xf>
    <xf numFmtId="0" fontId="14" fillId="2" borderId="58" xfId="1" applyFont="1" applyFill="1" applyBorder="1" applyAlignment="1">
      <alignment vertical="center" shrinkToFit="1"/>
    </xf>
    <xf numFmtId="0" fontId="14" fillId="2" borderId="44" xfId="1" applyFont="1" applyFill="1" applyBorder="1" applyAlignment="1">
      <alignment vertical="center" shrinkToFit="1"/>
    </xf>
    <xf numFmtId="0" fontId="14" fillId="2" borderId="31" xfId="1" applyFont="1" applyFill="1" applyBorder="1" applyAlignment="1">
      <alignment vertical="center" shrinkToFit="1"/>
    </xf>
    <xf numFmtId="0" fontId="14" fillId="0" borderId="53" xfId="1" applyFont="1" applyBorder="1" applyAlignment="1">
      <alignment vertical="center" shrinkToFit="1"/>
    </xf>
    <xf numFmtId="0" fontId="14" fillId="0" borderId="2" xfId="1" applyFont="1" applyBorder="1" applyAlignment="1">
      <alignment vertical="center" shrinkToFit="1"/>
    </xf>
    <xf numFmtId="183" fontId="5" fillId="0" borderId="57" xfId="1" applyNumberFormat="1" applyFont="1" applyBorder="1" applyAlignment="1">
      <alignment horizontal="right" vertical="center" shrinkToFit="1"/>
    </xf>
    <xf numFmtId="183" fontId="5" fillId="0" borderId="5" xfId="1" applyNumberFormat="1" applyFont="1" applyBorder="1" applyAlignment="1">
      <alignment horizontal="right" vertical="center" shrinkToFit="1"/>
    </xf>
    <xf numFmtId="183" fontId="5" fillId="0" borderId="58" xfId="1" applyNumberFormat="1" applyFont="1" applyBorder="1" applyAlignment="1">
      <alignment horizontal="right" vertical="center" shrinkToFit="1"/>
    </xf>
    <xf numFmtId="183" fontId="5" fillId="0" borderId="0" xfId="1" applyNumberFormat="1" applyFont="1" applyAlignment="1">
      <alignment horizontal="right" vertical="center" shrinkToFit="1"/>
    </xf>
    <xf numFmtId="183" fontId="5" fillId="0" borderId="44" xfId="1" applyNumberFormat="1" applyFont="1" applyBorder="1" applyAlignment="1">
      <alignment horizontal="right" vertical="center" shrinkToFit="1"/>
    </xf>
    <xf numFmtId="183" fontId="5" fillId="0" borderId="31" xfId="1" applyNumberFormat="1" applyFont="1" applyBorder="1" applyAlignment="1">
      <alignment horizontal="right" vertical="center" shrinkToFit="1"/>
    </xf>
    <xf numFmtId="0" fontId="14" fillId="0" borderId="37" xfId="1" applyFont="1" applyBorder="1" applyAlignment="1">
      <alignment horizontal="center" vertical="center" shrinkToFit="1"/>
    </xf>
    <xf numFmtId="182" fontId="14" fillId="2" borderId="40" xfId="2" applyNumberFormat="1" applyFont="1" applyFill="1" applyBorder="1" applyAlignment="1">
      <alignment vertical="center" shrinkToFit="1"/>
    </xf>
    <xf numFmtId="186" fontId="14" fillId="2" borderId="39" xfId="2" applyNumberFormat="1" applyFont="1" applyFill="1" applyBorder="1" applyAlignment="1">
      <alignment vertical="center" shrinkToFit="1"/>
    </xf>
    <xf numFmtId="186" fontId="14" fillId="2" borderId="40" xfId="2" applyNumberFormat="1" applyFont="1" applyFill="1" applyBorder="1" applyAlignment="1">
      <alignment vertical="center" shrinkToFit="1"/>
    </xf>
    <xf numFmtId="0" fontId="14" fillId="0" borderId="17" xfId="1" applyFont="1" applyBorder="1" applyAlignment="1">
      <alignment horizontal="distributed" vertical="center" justifyLastLine="1" shrinkToFit="1"/>
    </xf>
    <xf numFmtId="0" fontId="14" fillId="0" borderId="15" xfId="1" applyFont="1" applyBorder="1" applyAlignment="1">
      <alignment horizontal="distributed" vertical="center" justifyLastLine="1" shrinkToFit="1"/>
    </xf>
    <xf numFmtId="0" fontId="14" fillId="0" borderId="22" xfId="1" applyFont="1" applyBorder="1" applyAlignment="1">
      <alignment horizontal="distributed" vertical="center" justifyLastLine="1" shrinkToFit="1"/>
    </xf>
    <xf numFmtId="0" fontId="14" fillId="0" borderId="47" xfId="1" applyFont="1" applyBorder="1" applyAlignment="1">
      <alignment horizontal="distributed" vertical="center" justifyLastLine="1" shrinkToFit="1"/>
    </xf>
    <xf numFmtId="0" fontId="14" fillId="0" borderId="21" xfId="1" applyFont="1" applyBorder="1" applyAlignment="1">
      <alignment horizontal="center" vertical="center" shrinkToFit="1"/>
    </xf>
    <xf numFmtId="182" fontId="14" fillId="0" borderId="8" xfId="2" applyNumberFormat="1" applyFont="1" applyFill="1" applyBorder="1" applyAlignment="1">
      <alignment vertical="center" shrinkToFit="1"/>
    </xf>
    <xf numFmtId="0" fontId="14" fillId="0" borderId="9" xfId="1" applyFont="1" applyBorder="1" applyAlignment="1">
      <alignment horizontal="center" vertical="center" shrinkToFit="1"/>
    </xf>
    <xf numFmtId="0" fontId="14" fillId="0" borderId="8" xfId="1" applyFont="1" applyBorder="1" applyAlignment="1">
      <alignment shrinkToFit="1"/>
    </xf>
    <xf numFmtId="0" fontId="14" fillId="0" borderId="46" xfId="1" applyFont="1" applyBorder="1" applyAlignment="1">
      <alignment shrinkToFit="1"/>
    </xf>
    <xf numFmtId="185" fontId="14" fillId="0" borderId="38" xfId="1" applyNumberFormat="1" applyFont="1" applyBorder="1" applyAlignment="1">
      <alignment vertical="center" shrinkToFit="1"/>
    </xf>
    <xf numFmtId="185" fontId="14" fillId="0" borderId="8" xfId="1" applyNumberFormat="1" applyFont="1" applyBorder="1" applyAlignment="1">
      <alignment vertical="center" shrinkToFit="1"/>
    </xf>
    <xf numFmtId="38" fontId="14" fillId="2" borderId="51" xfId="1" applyNumberFormat="1" applyFont="1" applyFill="1" applyBorder="1" applyAlignment="1">
      <alignment horizontal="right" vertical="center" shrinkToFit="1"/>
    </xf>
    <xf numFmtId="0" fontId="14" fillId="2" borderId="40" xfId="1" applyFont="1" applyFill="1" applyBorder="1" applyAlignment="1">
      <alignment horizontal="right" vertical="center" shrinkToFit="1"/>
    </xf>
    <xf numFmtId="0" fontId="14" fillId="0" borderId="30" xfId="1" applyFont="1" applyBorder="1" applyAlignment="1">
      <alignment horizontal="center" vertical="center" shrinkToFit="1"/>
    </xf>
    <xf numFmtId="182" fontId="14" fillId="0" borderId="31" xfId="1" applyNumberFormat="1" applyFont="1" applyBorder="1" applyAlignment="1">
      <alignment vertical="center" shrinkToFit="1"/>
    </xf>
    <xf numFmtId="0" fontId="14" fillId="0" borderId="44" xfId="1" applyFont="1" applyBorder="1" applyAlignment="1">
      <alignment horizontal="center" vertical="center" shrinkToFit="1"/>
    </xf>
    <xf numFmtId="0" fontId="14" fillId="0" borderId="31" xfId="1" applyFont="1" applyBorder="1" applyAlignment="1">
      <alignment shrinkToFit="1"/>
    </xf>
    <xf numFmtId="0" fontId="14" fillId="0" borderId="45" xfId="1" applyFont="1" applyBorder="1" applyAlignment="1">
      <alignment shrinkToFit="1"/>
    </xf>
    <xf numFmtId="184" fontId="14" fillId="0" borderId="43" xfId="1" applyNumberFormat="1" applyFont="1" applyBorder="1" applyAlignment="1">
      <alignment vertical="center" shrinkToFit="1"/>
    </xf>
    <xf numFmtId="184" fontId="14" fillId="0" borderId="31" xfId="1" applyNumberFormat="1" applyFont="1" applyBorder="1" applyAlignment="1">
      <alignment vertical="center" shrinkToFit="1"/>
    </xf>
    <xf numFmtId="38" fontId="14" fillId="0" borderId="49" xfId="2" applyFont="1" applyFill="1" applyBorder="1" applyAlignment="1">
      <alignment horizontal="right" vertical="center" shrinkToFit="1"/>
    </xf>
    <xf numFmtId="38" fontId="14" fillId="0" borderId="52" xfId="2" applyFont="1" applyFill="1" applyBorder="1" applyAlignment="1">
      <alignment horizontal="right" vertical="center" shrinkToFit="1"/>
    </xf>
    <xf numFmtId="0" fontId="14" fillId="0" borderId="16" xfId="1" applyFont="1" applyBorder="1" applyAlignment="1">
      <alignment horizontal="distributed" vertical="center" justifyLastLine="1"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3" fontId="14" fillId="0" borderId="12" xfId="1" applyNumberFormat="1" applyFont="1" applyBorder="1" applyAlignment="1">
      <alignment horizontal="center" vertical="center" shrinkToFit="1"/>
    </xf>
    <xf numFmtId="3" fontId="14" fillId="0" borderId="13" xfId="1" applyNumberFormat="1" applyFont="1" applyBorder="1" applyAlignment="1">
      <alignment horizontal="center" vertical="center" shrinkToFit="1"/>
    </xf>
    <xf numFmtId="176" fontId="14" fillId="2" borderId="13" xfId="1" applyNumberFormat="1" applyFont="1" applyFill="1" applyBorder="1" applyAlignment="1">
      <alignment vertical="center" shrinkToFit="1"/>
    </xf>
    <xf numFmtId="177" fontId="14" fillId="2" borderId="13" xfId="1" applyNumberFormat="1" applyFont="1" applyFill="1" applyBorder="1" applyAlignment="1">
      <alignment vertical="center" shrinkToFit="1"/>
    </xf>
    <xf numFmtId="177" fontId="14" fillId="2" borderId="37" xfId="1" applyNumberFormat="1" applyFont="1" applyFill="1" applyBorder="1" applyAlignment="1">
      <alignment vertical="center" shrinkToFit="1"/>
    </xf>
    <xf numFmtId="38" fontId="17" fillId="0" borderId="11" xfId="1" applyNumberFormat="1" applyFont="1" applyBorder="1" applyAlignment="1">
      <alignment horizontal="center" vertical="center" shrinkToFit="1"/>
    </xf>
    <xf numFmtId="0" fontId="17" fillId="0" borderId="11" xfId="1" applyFont="1" applyBorder="1" applyAlignment="1">
      <alignment horizontal="center" vertical="center" shrinkToFit="1"/>
    </xf>
    <xf numFmtId="0" fontId="14" fillId="0" borderId="41" xfId="1" applyFont="1" applyBorder="1" applyAlignment="1">
      <alignment horizontal="right" vertical="center" shrinkToFit="1"/>
    </xf>
    <xf numFmtId="0" fontId="14" fillId="0" borderId="11" xfId="1" applyFont="1" applyBorder="1" applyAlignment="1">
      <alignment horizontal="right" vertical="center" shrinkToFit="1"/>
    </xf>
    <xf numFmtId="38" fontId="14" fillId="2" borderId="11" xfId="1" applyNumberFormat="1" applyFont="1" applyFill="1" applyBorder="1" applyAlignment="1">
      <alignment horizontal="right" vertical="center" shrinkToFit="1"/>
    </xf>
    <xf numFmtId="0" fontId="14" fillId="2" borderId="11" xfId="1" applyFont="1" applyFill="1" applyBorder="1" applyAlignment="1">
      <alignment horizontal="right" vertical="center" shrinkToFit="1"/>
    </xf>
    <xf numFmtId="3" fontId="14" fillId="0" borderId="19" xfId="1" applyNumberFormat="1" applyFont="1" applyBorder="1" applyAlignment="1">
      <alignment horizontal="center" vertical="center" shrinkToFit="1"/>
    </xf>
    <xf numFmtId="3" fontId="14" fillId="0" borderId="20" xfId="1" applyNumberFormat="1" applyFont="1" applyBorder="1" applyAlignment="1">
      <alignment horizontal="center" vertical="center" shrinkToFit="1"/>
    </xf>
    <xf numFmtId="176" fontId="14" fillId="0" borderId="20" xfId="1" applyNumberFormat="1" applyFont="1" applyBorder="1" applyAlignment="1">
      <alignment vertical="center" shrinkToFit="1"/>
    </xf>
    <xf numFmtId="177" fontId="14" fillId="2" borderId="20" xfId="1" applyNumberFormat="1" applyFont="1" applyFill="1" applyBorder="1" applyAlignment="1">
      <alignment vertical="center" shrinkToFit="1"/>
    </xf>
    <xf numFmtId="177" fontId="14" fillId="2" borderId="21" xfId="1" applyNumberFormat="1" applyFont="1" applyFill="1" applyBorder="1" applyAlignment="1">
      <alignment vertical="center" shrinkToFit="1"/>
    </xf>
    <xf numFmtId="0" fontId="14" fillId="0" borderId="13" xfId="1" applyFont="1" applyBorder="1" applyAlignment="1">
      <alignment horizontal="right" vertical="center" shrinkToFit="1"/>
    </xf>
    <xf numFmtId="38" fontId="14" fillId="2" borderId="39" xfId="2" applyFont="1" applyFill="1" applyBorder="1" applyAlignment="1">
      <alignment vertical="center" shrinkToFit="1"/>
    </xf>
    <xf numFmtId="38" fontId="14" fillId="2" borderId="40" xfId="2" applyFont="1" applyFill="1" applyBorder="1" applyAlignment="1">
      <alignment vertical="center" shrinkToFit="1"/>
    </xf>
    <xf numFmtId="0" fontId="14" fillId="0" borderId="20" xfId="1" applyFont="1" applyBorder="1" applyAlignment="1">
      <alignment horizontal="right" vertical="center" shrinkToFit="1"/>
    </xf>
    <xf numFmtId="38" fontId="14" fillId="2" borderId="38" xfId="2" applyFont="1" applyFill="1" applyBorder="1" applyAlignment="1">
      <alignment vertical="center" shrinkToFit="1"/>
    </xf>
    <xf numFmtId="38" fontId="14" fillId="2" borderId="8" xfId="2" applyFont="1" applyFill="1" applyBorder="1" applyAlignment="1">
      <alignment vertical="center" shrinkToFit="1"/>
    </xf>
    <xf numFmtId="0" fontId="14" fillId="0" borderId="8" xfId="1" applyFont="1" applyBorder="1" applyAlignment="1">
      <alignment vertical="center" shrinkToFit="1"/>
    </xf>
    <xf numFmtId="0" fontId="14" fillId="0" borderId="40" xfId="1" applyFont="1" applyBorder="1" applyAlignment="1">
      <alignment vertical="center" shrinkToFit="1"/>
    </xf>
    <xf numFmtId="0" fontId="14" fillId="0" borderId="32" xfId="1" applyFont="1" applyBorder="1" applyAlignment="1">
      <alignment horizontal="center" vertical="center" shrinkToFit="1"/>
    </xf>
    <xf numFmtId="0" fontId="14" fillId="0" borderId="33" xfId="1" applyFont="1" applyBorder="1" applyAlignment="1">
      <alignment horizontal="center" vertical="center" shrinkToFit="1"/>
    </xf>
    <xf numFmtId="0" fontId="14" fillId="0" borderId="31" xfId="1" applyFont="1" applyBorder="1" applyAlignment="1">
      <alignment vertical="center" shrinkToFit="1"/>
    </xf>
    <xf numFmtId="3" fontId="14" fillId="0" borderId="28" xfId="1" applyNumberFormat="1" applyFont="1" applyBorder="1" applyAlignment="1">
      <alignment horizontal="center" vertical="center" shrinkToFit="1"/>
    </xf>
    <xf numFmtId="3" fontId="14" fillId="0" borderId="29" xfId="1" applyNumberFormat="1" applyFont="1" applyBorder="1" applyAlignment="1">
      <alignment horizontal="center" vertical="center" shrinkToFit="1"/>
    </xf>
    <xf numFmtId="176" fontId="14" fillId="0" borderId="65" xfId="1" applyNumberFormat="1" applyFont="1" applyBorder="1" applyAlignment="1">
      <alignment horizontal="right" vertical="center" shrinkToFit="1"/>
    </xf>
    <xf numFmtId="176" fontId="14" fillId="0" borderId="66" xfId="1" applyNumberFormat="1" applyFont="1" applyBorder="1" applyAlignment="1">
      <alignment horizontal="right" vertical="center" shrinkToFit="1"/>
    </xf>
    <xf numFmtId="177" fontId="14" fillId="0" borderId="29" xfId="1" applyNumberFormat="1" applyFont="1" applyBorder="1" applyAlignment="1">
      <alignment vertical="center" shrinkToFit="1"/>
    </xf>
    <xf numFmtId="177" fontId="14" fillId="0" borderId="30" xfId="1" applyNumberFormat="1" applyFont="1" applyBorder="1" applyAlignment="1">
      <alignment vertical="center" shrinkToFit="1"/>
    </xf>
    <xf numFmtId="0" fontId="14" fillId="0" borderId="29" xfId="1" applyFont="1" applyBorder="1" applyAlignment="1">
      <alignment horizontal="right" vertical="center" shrinkToFit="1"/>
    </xf>
    <xf numFmtId="38" fontId="14" fillId="2" borderId="43" xfId="2" applyFont="1" applyFill="1" applyBorder="1" applyAlignment="1">
      <alignment vertical="center" shrinkToFit="1"/>
    </xf>
    <xf numFmtId="38" fontId="14" fillId="2" borderId="31" xfId="2" applyFont="1" applyFill="1" applyBorder="1" applyAlignment="1">
      <alignment vertical="center" shrinkToFit="1"/>
    </xf>
    <xf numFmtId="0" fontId="6" fillId="0" borderId="0" xfId="1" applyFont="1" applyAlignment="1">
      <alignment horizontal="center" vertical="center"/>
    </xf>
    <xf numFmtId="0" fontId="14" fillId="0" borderId="36" xfId="1" applyFont="1" applyBorder="1" applyAlignment="1">
      <alignment horizontal="center" vertical="center"/>
    </xf>
    <xf numFmtId="3" fontId="14" fillId="0" borderId="36" xfId="1" applyNumberFormat="1" applyFont="1" applyBorder="1" applyAlignment="1">
      <alignment horizontal="center" vertical="center"/>
    </xf>
    <xf numFmtId="0" fontId="14" fillId="0" borderId="26" xfId="1" applyFont="1" applyBorder="1" applyAlignment="1">
      <alignment horizontal="center" vertical="center" shrinkToFit="1"/>
    </xf>
    <xf numFmtId="0" fontId="14" fillId="0" borderId="27" xfId="1" applyFont="1" applyBorder="1" applyAlignment="1">
      <alignment horizontal="center" vertical="center" shrinkToFit="1"/>
    </xf>
    <xf numFmtId="0" fontId="14" fillId="0" borderId="34" xfId="1" applyFont="1" applyBorder="1" applyAlignment="1">
      <alignment horizontal="center" vertical="center" shrinkToFit="1"/>
    </xf>
    <xf numFmtId="0" fontId="14" fillId="0" borderId="35" xfId="1" applyFont="1" applyBorder="1" applyAlignment="1">
      <alignment horizontal="center" vertical="center" shrinkToFit="1"/>
    </xf>
    <xf numFmtId="0" fontId="14" fillId="0" borderId="42"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11" xfId="1" applyFont="1" applyBorder="1" applyAlignment="1">
      <alignment horizontal="center" vertical="center" shrinkToFit="1"/>
    </xf>
    <xf numFmtId="0" fontId="14" fillId="0" borderId="1" xfId="1" applyFont="1" applyBorder="1" applyAlignment="1">
      <alignment horizontal="center" vertical="center" shrinkToFit="1"/>
    </xf>
    <xf numFmtId="0" fontId="24" fillId="4" borderId="0" xfId="1" applyFont="1" applyFill="1" applyAlignment="1">
      <alignment horizontal="left" vertical="center" indent="1"/>
    </xf>
  </cellXfs>
  <cellStyles count="4">
    <cellStyle name="桁区切り 2" xfId="2" xr:uid="{00000000-0005-0000-0000-000000000000}"/>
    <cellStyle name="標準" xfId="0" builtinId="0"/>
    <cellStyle name="標準 2" xfId="1" xr:uid="{00000000-0005-0000-0000-000002000000}"/>
    <cellStyle name="標準 3" xfId="3" xr:uid="{A293DD9C-4E08-434C-A6E5-28E5F18C41C1}"/>
  </cellStyles>
  <dxfs count="5">
    <dxf>
      <fill>
        <patternFill>
          <bgColor theme="8" tint="0.79998168889431442"/>
        </patternFill>
      </fill>
    </dxf>
    <dxf>
      <fill>
        <patternFill>
          <bgColor theme="8" tint="0.79998168889431442"/>
        </patternFill>
      </fill>
    </dxf>
    <dxf>
      <fill>
        <patternFill patternType="none">
          <bgColor auto="1"/>
        </patternFill>
      </fill>
    </dxf>
    <dxf>
      <fill>
        <patternFill>
          <bgColor rgb="FFFFFFCC"/>
        </patternFill>
      </fill>
    </dxf>
    <dxf>
      <fill>
        <patternFill>
          <bgColor theme="8"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85724</xdr:colOff>
      <xdr:row>0</xdr:row>
      <xdr:rowOff>0</xdr:rowOff>
    </xdr:from>
    <xdr:to>
      <xdr:col>64</xdr:col>
      <xdr:colOff>228599</xdr:colOff>
      <xdr:row>63</xdr:row>
      <xdr:rowOff>228098</xdr:rowOff>
    </xdr:to>
    <xdr:pic>
      <xdr:nvPicPr>
        <xdr:cNvPr id="4" name="図 3">
          <a:extLst>
            <a:ext uri="{FF2B5EF4-FFF2-40B4-BE49-F238E27FC236}">
              <a16:creationId xmlns:a16="http://schemas.microsoft.com/office/drawing/2014/main" id="{2FFF3137-C26A-A80D-4A8A-434AB1C29CD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353674" y="0"/>
          <a:ext cx="12487275" cy="1765884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autoPageBreaks="0" fitToPage="1"/>
  </sheetPr>
  <dimension ref="A1:BQ203"/>
  <sheetViews>
    <sheetView topLeftCell="A116" zoomScaleNormal="100" zoomScaleSheetLayoutView="100" workbookViewId="0">
      <selection activeCell="Y25" sqref="Y25:AB27"/>
    </sheetView>
  </sheetViews>
  <sheetFormatPr defaultColWidth="3.6640625" defaultRowHeight="15.9" customHeight="1"/>
  <cols>
    <col min="1" max="1" width="4.21875" style="6" customWidth="1"/>
    <col min="2" max="31" width="3.6640625" style="6"/>
    <col min="32" max="32" width="10.44140625" style="4" customWidth="1"/>
    <col min="33" max="37" width="10.44140625" style="5" customWidth="1"/>
    <col min="38" max="16384" width="3.6640625" style="6"/>
  </cols>
  <sheetData>
    <row r="1" spans="1:37" s="1" customFormat="1" ht="14.1" customHeight="1">
      <c r="A1" s="1" t="s">
        <v>89</v>
      </c>
      <c r="AF1" s="2" t="s">
        <v>91</v>
      </c>
      <c r="AG1" s="3"/>
      <c r="AH1" s="3"/>
      <c r="AI1" s="3"/>
      <c r="AJ1" s="3"/>
      <c r="AK1" s="3"/>
    </row>
    <row r="2" spans="1:37" s="1" customFormat="1" ht="20.25" customHeight="1">
      <c r="A2" s="390" t="s">
        <v>189</v>
      </c>
      <c r="B2" s="390"/>
      <c r="C2" s="390"/>
      <c r="D2" s="390"/>
      <c r="E2" s="390"/>
      <c r="F2" s="390"/>
      <c r="G2" s="390"/>
      <c r="H2" s="390"/>
      <c r="I2" s="390"/>
      <c r="J2" s="390"/>
      <c r="K2" s="390"/>
      <c r="L2" s="390"/>
      <c r="M2" s="390"/>
      <c r="N2" s="390"/>
      <c r="O2" s="390"/>
      <c r="P2" s="390"/>
      <c r="Q2" s="390"/>
      <c r="R2" s="390"/>
      <c r="S2" s="390"/>
      <c r="T2" s="390"/>
      <c r="U2" s="390"/>
      <c r="V2" s="390"/>
      <c r="W2" s="390"/>
      <c r="X2" s="390"/>
      <c r="Y2" s="390"/>
      <c r="Z2" s="390"/>
      <c r="AA2" s="390"/>
      <c r="AB2" s="390"/>
      <c r="AC2" s="390"/>
      <c r="AD2" s="390"/>
      <c r="AE2" s="390"/>
      <c r="AG2" s="3"/>
      <c r="AH2" s="3"/>
      <c r="AI2" s="3"/>
      <c r="AJ2" s="3"/>
      <c r="AK2" s="3"/>
    </row>
    <row r="3" spans="1:37" s="4" customFormat="1" ht="21" customHeight="1">
      <c r="A3" s="21"/>
      <c r="B3" s="21"/>
      <c r="C3" s="21"/>
      <c r="D3" s="21"/>
      <c r="E3" s="21"/>
      <c r="F3" s="21"/>
      <c r="G3" s="21"/>
      <c r="H3" s="21"/>
      <c r="I3" s="21"/>
      <c r="J3" s="21"/>
      <c r="K3" s="21"/>
      <c r="L3" s="21"/>
      <c r="M3" s="21"/>
      <c r="N3" s="21"/>
      <c r="O3" s="21"/>
      <c r="P3" s="21"/>
      <c r="Q3" s="21"/>
      <c r="R3" s="21"/>
      <c r="S3" s="21"/>
      <c r="T3" s="21"/>
      <c r="U3" s="21"/>
      <c r="V3" s="391" t="s">
        <v>49</v>
      </c>
      <c r="W3" s="391"/>
      <c r="X3" s="391"/>
      <c r="Y3" s="392"/>
      <c r="Z3" s="391"/>
      <c r="AA3" s="391"/>
      <c r="AB3" s="391"/>
      <c r="AC3" s="391"/>
      <c r="AD3" s="391"/>
      <c r="AG3" s="5"/>
      <c r="AH3" s="5"/>
      <c r="AI3" s="5"/>
      <c r="AJ3" s="5"/>
      <c r="AK3" s="5"/>
    </row>
    <row r="4" spans="1:37" s="1" customFormat="1" ht="14.1" customHeight="1">
      <c r="A4" s="22" t="s">
        <v>92</v>
      </c>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G4" s="3"/>
      <c r="AH4" s="3"/>
      <c r="AI4" s="3"/>
      <c r="AJ4" s="3"/>
      <c r="AK4" s="3"/>
    </row>
    <row r="5" spans="1:37" s="4" customFormat="1" ht="14.1" customHeight="1">
      <c r="A5" s="21"/>
      <c r="B5" s="21" t="s">
        <v>51</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G5" s="5"/>
      <c r="AH5" s="5"/>
      <c r="AI5" s="5"/>
      <c r="AJ5" s="5"/>
      <c r="AK5" s="5"/>
    </row>
    <row r="6" spans="1:37" s="4" customFormat="1" ht="14.1" customHeight="1">
      <c r="A6" s="21"/>
      <c r="B6" s="21" t="s">
        <v>52</v>
      </c>
      <c r="C6" s="21"/>
      <c r="D6" s="21"/>
      <c r="E6" s="21"/>
      <c r="F6" s="21"/>
      <c r="G6" s="21"/>
      <c r="H6" s="21"/>
      <c r="I6" s="21"/>
      <c r="J6" s="21"/>
      <c r="K6" s="21"/>
      <c r="L6" s="21"/>
      <c r="M6" s="21"/>
      <c r="N6" s="21" t="s">
        <v>53</v>
      </c>
      <c r="O6" s="21"/>
      <c r="P6" s="21"/>
      <c r="Q6" s="21"/>
      <c r="R6" s="21"/>
      <c r="S6" s="21"/>
      <c r="T6" s="21"/>
      <c r="U6" s="21"/>
      <c r="V6" s="21"/>
      <c r="W6" s="21"/>
      <c r="X6" s="21" t="s">
        <v>13</v>
      </c>
      <c r="Y6" s="21"/>
      <c r="Z6" s="21"/>
      <c r="AA6" s="21"/>
      <c r="AB6" s="21"/>
      <c r="AC6" s="21"/>
      <c r="AD6" s="21"/>
      <c r="AG6" s="5"/>
      <c r="AH6" s="5"/>
      <c r="AI6" s="5"/>
      <c r="AJ6" s="5"/>
      <c r="AK6" s="5"/>
    </row>
    <row r="7" spans="1:37" ht="14.1" customHeight="1">
      <c r="A7" s="20"/>
      <c r="B7" s="20"/>
      <c r="C7" s="393" t="s">
        <v>0</v>
      </c>
      <c r="D7" s="394"/>
      <c r="E7" s="394"/>
      <c r="F7" s="394" t="s">
        <v>8</v>
      </c>
      <c r="G7" s="394"/>
      <c r="H7" s="395" t="s">
        <v>9</v>
      </c>
      <c r="I7" s="395"/>
      <c r="J7" s="396"/>
      <c r="K7" s="20"/>
      <c r="L7" s="20"/>
      <c r="M7" s="20"/>
      <c r="N7" s="393" t="s">
        <v>0</v>
      </c>
      <c r="O7" s="394"/>
      <c r="P7" s="394"/>
      <c r="Q7" s="394" t="s">
        <v>11</v>
      </c>
      <c r="R7" s="394"/>
      <c r="S7" s="394"/>
      <c r="T7" s="394"/>
      <c r="U7" s="394"/>
      <c r="V7" s="394"/>
      <c r="W7" s="397"/>
      <c r="X7" s="20"/>
      <c r="Y7" s="398" t="s">
        <v>6</v>
      </c>
      <c r="Z7" s="399"/>
      <c r="AA7" s="400"/>
      <c r="AB7" s="351" t="s">
        <v>54</v>
      </c>
      <c r="AC7" s="352"/>
      <c r="AD7" s="353"/>
    </row>
    <row r="8" spans="1:37" ht="14.1" customHeight="1">
      <c r="A8" s="20"/>
      <c r="B8" s="20"/>
      <c r="C8" s="273"/>
      <c r="D8" s="274"/>
      <c r="E8" s="274"/>
      <c r="F8" s="274"/>
      <c r="G8" s="274"/>
      <c r="H8" s="378" t="s">
        <v>10</v>
      </c>
      <c r="I8" s="378"/>
      <c r="J8" s="379"/>
      <c r="K8" s="20"/>
      <c r="L8" s="20"/>
      <c r="M8" s="20"/>
      <c r="N8" s="273"/>
      <c r="O8" s="274"/>
      <c r="P8" s="274"/>
      <c r="Q8" s="274"/>
      <c r="R8" s="274"/>
      <c r="S8" s="274"/>
      <c r="T8" s="274"/>
      <c r="U8" s="274"/>
      <c r="V8" s="274"/>
      <c r="W8" s="324"/>
      <c r="X8" s="20"/>
      <c r="Y8" s="270" t="s">
        <v>50</v>
      </c>
      <c r="Z8" s="271"/>
      <c r="AA8" s="341"/>
      <c r="AB8" s="380"/>
      <c r="AC8" s="380"/>
      <c r="AD8" s="24" t="s">
        <v>57</v>
      </c>
    </row>
    <row r="9" spans="1:37" ht="14.1" customHeight="1">
      <c r="A9" s="20"/>
      <c r="B9" s="20"/>
      <c r="C9" s="381" t="s">
        <v>1</v>
      </c>
      <c r="D9" s="382"/>
      <c r="E9" s="382"/>
      <c r="F9" s="383"/>
      <c r="G9" s="384"/>
      <c r="H9" s="385"/>
      <c r="I9" s="385"/>
      <c r="J9" s="386"/>
      <c r="K9" s="20"/>
      <c r="L9" s="20"/>
      <c r="M9" s="20"/>
      <c r="N9" s="381" t="s">
        <v>58</v>
      </c>
      <c r="O9" s="382"/>
      <c r="P9" s="382"/>
      <c r="Q9" s="387" t="s">
        <v>59</v>
      </c>
      <c r="R9" s="387"/>
      <c r="S9" s="387"/>
      <c r="T9" s="387"/>
      <c r="U9" s="388" t="str">
        <f>IF(OR(H13=2,H13=1),307+209*(H13-1),"")</f>
        <v/>
      </c>
      <c r="V9" s="389"/>
      <c r="W9" s="24" t="s">
        <v>57</v>
      </c>
      <c r="X9" s="20"/>
      <c r="Y9" s="305" t="s">
        <v>55</v>
      </c>
      <c r="Z9" s="306"/>
      <c r="AA9" s="332"/>
      <c r="AB9" s="376"/>
      <c r="AC9" s="376"/>
      <c r="AD9" s="25" t="s">
        <v>57</v>
      </c>
    </row>
    <row r="10" spans="1:37" ht="14.1" customHeight="1">
      <c r="A10" s="20"/>
      <c r="B10" s="20"/>
      <c r="C10" s="365" t="s">
        <v>2</v>
      </c>
      <c r="D10" s="366"/>
      <c r="E10" s="366"/>
      <c r="F10" s="367"/>
      <c r="G10" s="367"/>
      <c r="H10" s="368">
        <f>ROUNDUP(F10/35,0)</f>
        <v>0</v>
      </c>
      <c r="I10" s="368"/>
      <c r="J10" s="369"/>
      <c r="K10" s="20"/>
      <c r="L10" s="20"/>
      <c r="M10" s="20"/>
      <c r="N10" s="365" t="s">
        <v>60</v>
      </c>
      <c r="O10" s="366"/>
      <c r="P10" s="366"/>
      <c r="Q10" s="373" t="s">
        <v>61</v>
      </c>
      <c r="R10" s="373"/>
      <c r="S10" s="373"/>
      <c r="T10" s="373"/>
      <c r="U10" s="374" t="str">
        <f>IF(OR(H13=3,H13=4,H13=5),725+161*(H13-3),"")</f>
        <v/>
      </c>
      <c r="V10" s="375"/>
      <c r="W10" s="25" t="s">
        <v>57</v>
      </c>
      <c r="X10" s="20"/>
      <c r="Y10" s="273" t="s">
        <v>56</v>
      </c>
      <c r="Z10" s="274"/>
      <c r="AA10" s="324"/>
      <c r="AB10" s="377"/>
      <c r="AC10" s="377"/>
      <c r="AD10" s="26" t="s">
        <v>57</v>
      </c>
      <c r="AF10" s="7" t="s">
        <v>93</v>
      </c>
    </row>
    <row r="11" spans="1:37" ht="14.1" customHeight="1">
      <c r="A11" s="20"/>
      <c r="B11" s="20"/>
      <c r="C11" s="365" t="s">
        <v>3</v>
      </c>
      <c r="D11" s="366"/>
      <c r="E11" s="366"/>
      <c r="F11" s="367"/>
      <c r="G11" s="367"/>
      <c r="H11" s="368">
        <f>ROUNDUP(F11/35,0)</f>
        <v>0</v>
      </c>
      <c r="I11" s="368"/>
      <c r="J11" s="369"/>
      <c r="K11" s="20"/>
      <c r="L11" s="20"/>
      <c r="M11" s="20"/>
      <c r="N11" s="365" t="s">
        <v>62</v>
      </c>
      <c r="O11" s="366"/>
      <c r="P11" s="366"/>
      <c r="Q11" s="373" t="s">
        <v>63</v>
      </c>
      <c r="R11" s="373"/>
      <c r="S11" s="373"/>
      <c r="T11" s="373"/>
      <c r="U11" s="374" t="str">
        <f>IF(OR(H13=6,H13=7,H13=8),1208+168*(H13-6),"")</f>
        <v/>
      </c>
      <c r="V11" s="375"/>
      <c r="W11" s="25" t="s">
        <v>57</v>
      </c>
      <c r="X11" s="20"/>
      <c r="Y11" s="20"/>
      <c r="Z11" s="20"/>
      <c r="AA11" s="20"/>
      <c r="AB11" s="20"/>
      <c r="AC11" s="20"/>
      <c r="AD11" s="20"/>
      <c r="AF11" s="4" t="s">
        <v>94</v>
      </c>
    </row>
    <row r="12" spans="1:37" ht="14.1" customHeight="1">
      <c r="A12" s="20"/>
      <c r="B12" s="20"/>
      <c r="C12" s="365" t="s">
        <v>4</v>
      </c>
      <c r="D12" s="366"/>
      <c r="E12" s="366"/>
      <c r="F12" s="367"/>
      <c r="G12" s="367"/>
      <c r="H12" s="368">
        <f>ROUNDUP(F12/35,0)</f>
        <v>0</v>
      </c>
      <c r="I12" s="368"/>
      <c r="J12" s="369"/>
      <c r="K12" s="20"/>
      <c r="L12" s="20"/>
      <c r="M12" s="20"/>
      <c r="N12" s="354" t="s">
        <v>12</v>
      </c>
      <c r="O12" s="355"/>
      <c r="P12" s="355"/>
      <c r="Q12" s="370" t="s">
        <v>64</v>
      </c>
      <c r="R12" s="370"/>
      <c r="S12" s="370"/>
      <c r="T12" s="370"/>
      <c r="U12" s="371" t="str">
        <f>IF(H13&gt;=9,1713+161*(H13-9),"")</f>
        <v/>
      </c>
      <c r="V12" s="372"/>
      <c r="W12" s="26" t="s">
        <v>57</v>
      </c>
      <c r="X12" s="20"/>
      <c r="Y12" s="20"/>
      <c r="Z12" s="20"/>
      <c r="AA12" s="20"/>
      <c r="AB12" s="20"/>
      <c r="AC12" s="20"/>
      <c r="AD12" s="20"/>
      <c r="AF12" s="4" t="s">
        <v>188</v>
      </c>
    </row>
    <row r="13" spans="1:37" ht="14.1" customHeight="1">
      <c r="A13" s="20"/>
      <c r="B13" s="20"/>
      <c r="C13" s="354" t="s">
        <v>5</v>
      </c>
      <c r="D13" s="355"/>
      <c r="E13" s="355"/>
      <c r="F13" s="356">
        <f>SUM(F9:G12)</f>
        <v>0</v>
      </c>
      <c r="G13" s="356"/>
      <c r="H13" s="357">
        <f>SUM(H9:J12)</f>
        <v>0</v>
      </c>
      <c r="I13" s="357"/>
      <c r="J13" s="358"/>
      <c r="K13" s="27" t="s">
        <v>65</v>
      </c>
      <c r="L13" s="20"/>
      <c r="M13" s="20"/>
      <c r="N13" s="28"/>
      <c r="O13" s="28"/>
      <c r="P13" s="29"/>
      <c r="Q13" s="29"/>
      <c r="R13" s="29"/>
      <c r="S13" s="29"/>
      <c r="T13" s="29"/>
      <c r="U13" s="359"/>
      <c r="V13" s="360"/>
      <c r="W13" s="20"/>
      <c r="X13" s="20"/>
      <c r="Y13" s="20"/>
      <c r="Z13" s="20"/>
      <c r="AA13" s="20"/>
      <c r="AB13" s="20"/>
      <c r="AC13" s="20"/>
      <c r="AD13" s="20"/>
      <c r="AF13" s="4" t="s">
        <v>187</v>
      </c>
    </row>
    <row r="14" spans="1:37" ht="14.1" customHeight="1">
      <c r="A14" s="20"/>
      <c r="B14" s="20"/>
      <c r="C14" s="20"/>
      <c r="D14" s="20"/>
      <c r="E14" s="20"/>
      <c r="F14" s="20"/>
      <c r="G14" s="20"/>
      <c r="H14" s="20" t="s">
        <v>66</v>
      </c>
      <c r="I14" s="20"/>
      <c r="J14" s="20"/>
      <c r="K14" s="20"/>
      <c r="L14" s="20"/>
      <c r="M14" s="20"/>
      <c r="N14" s="20"/>
      <c r="O14" s="20"/>
      <c r="P14" s="20"/>
      <c r="Q14" s="20"/>
      <c r="R14" s="20"/>
      <c r="S14" s="20"/>
      <c r="T14" s="20"/>
      <c r="U14" s="361" t="s">
        <v>67</v>
      </c>
      <c r="V14" s="362"/>
      <c r="W14" s="362"/>
      <c r="X14" s="363">
        <f>SUM(U9:V12)+SUM(AB8:AC10)</f>
        <v>0</v>
      </c>
      <c r="Y14" s="364"/>
      <c r="Z14" s="364"/>
      <c r="AA14" s="364"/>
      <c r="AB14" s="30" t="s">
        <v>57</v>
      </c>
      <c r="AC14" s="27" t="s">
        <v>68</v>
      </c>
      <c r="AD14" s="20"/>
      <c r="AF14" s="4" t="s">
        <v>95</v>
      </c>
    </row>
    <row r="15" spans="1:37" s="4" customFormat="1" ht="14.1" customHeight="1">
      <c r="A15" s="21"/>
      <c r="B15" s="21"/>
      <c r="C15" s="21"/>
      <c r="D15" s="21"/>
      <c r="E15" s="21"/>
      <c r="F15" s="21"/>
      <c r="G15" s="21"/>
      <c r="H15" s="21" t="s">
        <v>14</v>
      </c>
      <c r="I15" s="21"/>
      <c r="J15" s="21"/>
      <c r="K15" s="21"/>
      <c r="L15" s="21"/>
      <c r="M15" s="21"/>
      <c r="N15" s="21"/>
      <c r="O15" s="21"/>
      <c r="P15" s="21"/>
      <c r="Q15" s="21"/>
      <c r="R15" s="21"/>
      <c r="S15" s="21"/>
      <c r="T15" s="21"/>
      <c r="U15" s="21"/>
      <c r="V15" s="21"/>
      <c r="W15" s="21"/>
      <c r="X15" s="21"/>
      <c r="Y15" s="21"/>
      <c r="Z15" s="21"/>
      <c r="AA15" s="21"/>
      <c r="AB15" s="21"/>
      <c r="AC15" s="21"/>
      <c r="AD15" s="21"/>
      <c r="AF15" s="4" t="s">
        <v>96</v>
      </c>
      <c r="AG15" s="5"/>
      <c r="AH15" s="5"/>
      <c r="AI15" s="5"/>
      <c r="AJ15" s="5"/>
      <c r="AK15" s="5"/>
    </row>
    <row r="16" spans="1:37" s="4" customFormat="1" ht="14.1" customHeight="1">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G16" s="5"/>
      <c r="AH16" s="5"/>
      <c r="AI16" s="5"/>
      <c r="AJ16" s="8"/>
      <c r="AK16" s="5"/>
    </row>
    <row r="17" spans="1:37" s="4" customFormat="1" ht="14.1" customHeight="1">
      <c r="A17" s="21"/>
      <c r="B17" s="21" t="s">
        <v>15</v>
      </c>
      <c r="C17" s="21"/>
      <c r="D17" s="21"/>
      <c r="E17" s="21"/>
      <c r="F17" s="21"/>
      <c r="G17" s="21"/>
      <c r="H17" s="21"/>
      <c r="I17" s="21"/>
      <c r="J17" s="21"/>
      <c r="K17" s="21"/>
      <c r="L17" s="21" t="s">
        <v>19</v>
      </c>
      <c r="M17" s="21"/>
      <c r="N17" s="21"/>
      <c r="O17" s="21"/>
      <c r="P17" s="21"/>
      <c r="Q17" s="21"/>
      <c r="R17" s="21"/>
      <c r="S17" s="21"/>
      <c r="T17" s="21"/>
      <c r="U17" s="21"/>
      <c r="V17" s="21"/>
      <c r="W17" s="21" t="s">
        <v>23</v>
      </c>
      <c r="X17" s="21"/>
      <c r="Y17" s="21"/>
      <c r="Z17" s="21"/>
      <c r="AA17" s="21"/>
      <c r="AB17" s="21"/>
      <c r="AC17" s="21"/>
      <c r="AD17" s="21"/>
      <c r="AF17" s="9" t="s">
        <v>97</v>
      </c>
      <c r="AG17" s="10" t="s">
        <v>98</v>
      </c>
      <c r="AH17" s="10" t="s">
        <v>99</v>
      </c>
      <c r="AI17" s="10" t="s">
        <v>100</v>
      </c>
      <c r="AJ17" s="10" t="s">
        <v>101</v>
      </c>
      <c r="AK17" s="10" t="s">
        <v>102</v>
      </c>
    </row>
    <row r="18" spans="1:37" ht="14.1" customHeight="1">
      <c r="A18" s="20"/>
      <c r="B18" s="20"/>
      <c r="C18" s="328" t="s">
        <v>0</v>
      </c>
      <c r="D18" s="329"/>
      <c r="E18" s="350"/>
      <c r="F18" s="351" t="s">
        <v>18</v>
      </c>
      <c r="G18" s="352"/>
      <c r="H18" s="352"/>
      <c r="I18" s="353"/>
      <c r="J18" s="20"/>
      <c r="K18" s="20"/>
      <c r="L18" s="20"/>
      <c r="M18" s="328" t="s">
        <v>0</v>
      </c>
      <c r="N18" s="329"/>
      <c r="O18" s="329"/>
      <c r="P18" s="329"/>
      <c r="Q18" s="352" t="s">
        <v>22</v>
      </c>
      <c r="R18" s="352"/>
      <c r="S18" s="352"/>
      <c r="T18" s="353"/>
      <c r="U18" s="20"/>
      <c r="V18" s="20"/>
      <c r="W18" s="328" t="s">
        <v>0</v>
      </c>
      <c r="X18" s="329"/>
      <c r="Y18" s="350"/>
      <c r="Z18" s="351" t="s">
        <v>7</v>
      </c>
      <c r="AA18" s="352"/>
      <c r="AB18" s="352"/>
      <c r="AC18" s="353"/>
      <c r="AD18" s="20"/>
      <c r="AF18" s="11"/>
      <c r="AG18" s="12"/>
      <c r="AH18" s="13"/>
      <c r="AI18" s="13">
        <f>IFERROR(IF(OR(AG18="W",AG18="S"),AH18*1.02,AH18),"自動転記")</f>
        <v>0</v>
      </c>
      <c r="AJ18" s="12"/>
      <c r="AK18" s="12"/>
    </row>
    <row r="19" spans="1:37" ht="14.1" customHeight="1">
      <c r="A19" s="20"/>
      <c r="B19" s="20"/>
      <c r="C19" s="270" t="s">
        <v>17</v>
      </c>
      <c r="D19" s="271"/>
      <c r="E19" s="341"/>
      <c r="F19" s="342"/>
      <c r="G19" s="342"/>
      <c r="H19" s="342"/>
      <c r="I19" s="31" t="s">
        <v>57</v>
      </c>
      <c r="J19" s="20" t="s">
        <v>69</v>
      </c>
      <c r="K19" s="20"/>
      <c r="L19" s="20"/>
      <c r="M19" s="343" t="s">
        <v>20</v>
      </c>
      <c r="N19" s="344"/>
      <c r="O19" s="344"/>
      <c r="P19" s="345"/>
      <c r="Q19" s="346"/>
      <c r="R19" s="347"/>
      <c r="S19" s="347"/>
      <c r="T19" s="31" t="s">
        <v>57</v>
      </c>
      <c r="U19" s="20" t="s">
        <v>70</v>
      </c>
      <c r="V19" s="20"/>
      <c r="W19" s="270" t="s">
        <v>24</v>
      </c>
      <c r="X19" s="271"/>
      <c r="Y19" s="341"/>
      <c r="Z19" s="348"/>
      <c r="AA19" s="349"/>
      <c r="AB19" s="349"/>
      <c r="AC19" s="31" t="s">
        <v>57</v>
      </c>
      <c r="AD19" s="20" t="s">
        <v>71</v>
      </c>
      <c r="AF19" s="11"/>
      <c r="AG19" s="12"/>
      <c r="AH19" s="13"/>
      <c r="AI19" s="13">
        <f t="shared" ref="AI19:AI21" si="0">IFERROR(IF(OR(AG19="W",AG19="S"),AH19*1.02,AH19),"自動転記")</f>
        <v>0</v>
      </c>
      <c r="AJ19" s="12"/>
      <c r="AK19" s="12"/>
    </row>
    <row r="20" spans="1:37" ht="14.1" customHeight="1">
      <c r="A20" s="20"/>
      <c r="B20" s="20"/>
      <c r="C20" s="305" t="s">
        <v>16</v>
      </c>
      <c r="D20" s="306"/>
      <c r="E20" s="332"/>
      <c r="F20" s="333"/>
      <c r="G20" s="333"/>
      <c r="H20" s="333"/>
      <c r="I20" s="31" t="s">
        <v>57</v>
      </c>
      <c r="J20" s="20" t="s">
        <v>72</v>
      </c>
      <c r="K20" s="20"/>
      <c r="L20" s="20"/>
      <c r="M20" s="334" t="s">
        <v>21</v>
      </c>
      <c r="N20" s="335"/>
      <c r="O20" s="335"/>
      <c r="P20" s="336"/>
      <c r="Q20" s="337"/>
      <c r="R20" s="338"/>
      <c r="S20" s="338"/>
      <c r="T20" s="31" t="s">
        <v>57</v>
      </c>
      <c r="U20" s="20" t="s">
        <v>73</v>
      </c>
      <c r="V20" s="20"/>
      <c r="W20" s="273" t="s">
        <v>25</v>
      </c>
      <c r="X20" s="274"/>
      <c r="Y20" s="324"/>
      <c r="Z20" s="339">
        <f>Z19-Q21</f>
        <v>0</v>
      </c>
      <c r="AA20" s="340"/>
      <c r="AB20" s="340"/>
      <c r="AC20" s="26"/>
      <c r="AD20" s="20"/>
      <c r="AF20" s="11"/>
      <c r="AG20" s="12"/>
      <c r="AH20" s="13"/>
      <c r="AI20" s="13">
        <f t="shared" si="0"/>
        <v>0</v>
      </c>
      <c r="AJ20" s="12"/>
      <c r="AK20" s="12"/>
    </row>
    <row r="21" spans="1:37" ht="14.1" customHeight="1">
      <c r="A21" s="20"/>
      <c r="B21" s="20"/>
      <c r="C21" s="273" t="s">
        <v>5</v>
      </c>
      <c r="D21" s="274"/>
      <c r="E21" s="324"/>
      <c r="F21" s="325">
        <f>F19+F20</f>
        <v>0</v>
      </c>
      <c r="G21" s="325"/>
      <c r="H21" s="325"/>
      <c r="I21" s="31" t="s">
        <v>57</v>
      </c>
      <c r="J21" s="20" t="s">
        <v>74</v>
      </c>
      <c r="K21" s="20"/>
      <c r="L21" s="20"/>
      <c r="M21" s="273" t="s">
        <v>5</v>
      </c>
      <c r="N21" s="274"/>
      <c r="O21" s="274"/>
      <c r="P21" s="274"/>
      <c r="Q21" s="326">
        <f>Q19+Q20</f>
        <v>0</v>
      </c>
      <c r="R21" s="327"/>
      <c r="S21" s="327"/>
      <c r="T21" s="31" t="s">
        <v>57</v>
      </c>
      <c r="U21" s="20" t="s">
        <v>75</v>
      </c>
      <c r="V21" s="20"/>
      <c r="W21" s="20"/>
      <c r="X21" s="20"/>
      <c r="Y21" s="20"/>
      <c r="Z21" s="20" t="s">
        <v>66</v>
      </c>
      <c r="AA21" s="20"/>
      <c r="AB21" s="20"/>
      <c r="AC21" s="20"/>
      <c r="AD21" s="20"/>
      <c r="AF21" s="11"/>
      <c r="AG21" s="12"/>
      <c r="AH21" s="13"/>
      <c r="AI21" s="13">
        <f t="shared" si="0"/>
        <v>0</v>
      </c>
      <c r="AJ21" s="12"/>
      <c r="AK21" s="12"/>
    </row>
    <row r="22" spans="1:37" s="4" customFormat="1" ht="14.1"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t="s">
        <v>76</v>
      </c>
      <c r="AA22" s="21"/>
      <c r="AB22" s="21"/>
      <c r="AC22" s="21"/>
      <c r="AD22" s="21"/>
      <c r="AF22" s="4" t="s">
        <v>103</v>
      </c>
      <c r="AG22" s="5"/>
      <c r="AH22" s="5"/>
      <c r="AI22" s="5"/>
      <c r="AJ22" s="5"/>
      <c r="AK22" s="5"/>
    </row>
    <row r="23" spans="1:37" s="4" customFormat="1" ht="14.1" customHeight="1">
      <c r="A23" s="21"/>
      <c r="B23" s="21" t="s">
        <v>26</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G23" s="5"/>
      <c r="AH23" s="5"/>
      <c r="AI23" s="5"/>
      <c r="AJ23" s="5"/>
      <c r="AK23" s="5"/>
    </row>
    <row r="24" spans="1:37" ht="14.1" customHeight="1">
      <c r="A24" s="20"/>
      <c r="B24" s="20"/>
      <c r="C24" s="328" t="s">
        <v>0</v>
      </c>
      <c r="D24" s="329"/>
      <c r="E24" s="329"/>
      <c r="F24" s="329"/>
      <c r="G24" s="330"/>
      <c r="H24" s="331" t="s">
        <v>28</v>
      </c>
      <c r="I24" s="331"/>
      <c r="J24" s="331"/>
      <c r="K24" s="331"/>
      <c r="L24" s="331"/>
      <c r="M24" s="331"/>
      <c r="N24" s="331" t="s">
        <v>7</v>
      </c>
      <c r="O24" s="331"/>
      <c r="P24" s="331"/>
      <c r="Q24" s="331"/>
      <c r="R24" s="331"/>
      <c r="S24" s="331"/>
      <c r="T24" s="304" t="s">
        <v>29</v>
      </c>
      <c r="U24" s="304"/>
      <c r="V24" s="304"/>
      <c r="W24" s="304"/>
      <c r="X24" s="304"/>
      <c r="Y24" s="304" t="s">
        <v>30</v>
      </c>
      <c r="Z24" s="304"/>
      <c r="AA24" s="304"/>
      <c r="AB24" s="304"/>
      <c r="AC24" s="304"/>
      <c r="AD24" s="20"/>
      <c r="AG24" s="4"/>
      <c r="AH24" s="4"/>
    </row>
    <row r="25" spans="1:37" ht="14.1" customHeight="1">
      <c r="A25" s="20"/>
      <c r="B25" s="20"/>
      <c r="C25" s="270" t="s">
        <v>104</v>
      </c>
      <c r="D25" s="271"/>
      <c r="E25" s="271"/>
      <c r="F25" s="271"/>
      <c r="G25" s="272"/>
      <c r="H25" s="276" t="s">
        <v>77</v>
      </c>
      <c r="I25" s="276"/>
      <c r="J25" s="276"/>
      <c r="K25" s="276"/>
      <c r="L25" s="276"/>
      <c r="M25" s="276"/>
      <c r="N25" s="277">
        <f>X14-F19</f>
        <v>0</v>
      </c>
      <c r="O25" s="278"/>
      <c r="P25" s="278"/>
      <c r="Q25" s="278"/>
      <c r="R25" s="279"/>
      <c r="S25" s="24" t="s">
        <v>57</v>
      </c>
      <c r="T25" s="311">
        <f>MIN(N25:R27)</f>
        <v>0</v>
      </c>
      <c r="U25" s="312"/>
      <c r="V25" s="312"/>
      <c r="W25" s="312"/>
      <c r="X25" s="316" t="s">
        <v>57</v>
      </c>
      <c r="Y25" s="318"/>
      <c r="Z25" s="319"/>
      <c r="AA25" s="319"/>
      <c r="AB25" s="319"/>
      <c r="AC25" s="316" t="s">
        <v>57</v>
      </c>
      <c r="AD25" s="20"/>
      <c r="AF25" s="4" t="s">
        <v>105</v>
      </c>
      <c r="AG25" s="4"/>
      <c r="AH25" s="4"/>
      <c r="AI25" s="4" t="s">
        <v>106</v>
      </c>
    </row>
    <row r="26" spans="1:37" ht="14.1" customHeight="1">
      <c r="A26" s="20"/>
      <c r="B26" s="20"/>
      <c r="C26" s="305"/>
      <c r="D26" s="306"/>
      <c r="E26" s="306"/>
      <c r="F26" s="306"/>
      <c r="G26" s="307"/>
      <c r="H26" s="303" t="s">
        <v>78</v>
      </c>
      <c r="I26" s="303"/>
      <c r="J26" s="303"/>
      <c r="K26" s="303"/>
      <c r="L26" s="303"/>
      <c r="M26" s="303"/>
      <c r="N26" s="294">
        <f>F20</f>
        <v>0</v>
      </c>
      <c r="O26" s="294"/>
      <c r="P26" s="294"/>
      <c r="Q26" s="294"/>
      <c r="R26" s="295"/>
      <c r="S26" s="25" t="s">
        <v>107</v>
      </c>
      <c r="T26" s="313"/>
      <c r="U26" s="281"/>
      <c r="V26" s="281"/>
      <c r="W26" s="281"/>
      <c r="X26" s="262"/>
      <c r="Y26" s="320"/>
      <c r="Z26" s="321"/>
      <c r="AA26" s="321"/>
      <c r="AB26" s="321"/>
      <c r="AC26" s="262"/>
      <c r="AD26" s="20"/>
      <c r="AF26" s="12" t="s">
        <v>108</v>
      </c>
      <c r="AG26" s="12" t="s">
        <v>109</v>
      </c>
      <c r="AH26" s="4"/>
      <c r="AI26" s="12" t="s">
        <v>108</v>
      </c>
      <c r="AJ26" s="12" t="s">
        <v>110</v>
      </c>
    </row>
    <row r="27" spans="1:37" ht="14.1" customHeight="1">
      <c r="A27" s="20"/>
      <c r="B27" s="20"/>
      <c r="C27" s="308"/>
      <c r="D27" s="309"/>
      <c r="E27" s="309"/>
      <c r="F27" s="309"/>
      <c r="G27" s="310"/>
      <c r="H27" s="296" t="s">
        <v>79</v>
      </c>
      <c r="I27" s="296"/>
      <c r="J27" s="296"/>
      <c r="K27" s="296"/>
      <c r="L27" s="296"/>
      <c r="M27" s="296"/>
      <c r="N27" s="294">
        <f>Z19-Q19</f>
        <v>0</v>
      </c>
      <c r="O27" s="294"/>
      <c r="P27" s="294"/>
      <c r="Q27" s="294"/>
      <c r="R27" s="295"/>
      <c r="S27" s="32" t="s">
        <v>107</v>
      </c>
      <c r="T27" s="314"/>
      <c r="U27" s="315"/>
      <c r="V27" s="315"/>
      <c r="W27" s="315"/>
      <c r="X27" s="317"/>
      <c r="Y27" s="322"/>
      <c r="Z27" s="323"/>
      <c r="AA27" s="323"/>
      <c r="AB27" s="323"/>
      <c r="AC27" s="317"/>
      <c r="AD27" s="20"/>
      <c r="AF27" s="12" t="s">
        <v>111</v>
      </c>
      <c r="AG27" s="13">
        <f>IFERROR(SUMIFS($AI$18:$AI$21,$AJ$18:$AJ$21,"健全"),"自動転記")</f>
        <v>0</v>
      </c>
      <c r="AH27" s="4" t="s">
        <v>112</v>
      </c>
      <c r="AI27" s="10" t="s">
        <v>113</v>
      </c>
      <c r="AJ27" s="13">
        <f>IFERROR(SUMIFS($AI$18:$AI$21,$AJ$18:$AJ$21,"健全",$AK$18:$AK$21,"○"),"自動転記")</f>
        <v>0</v>
      </c>
      <c r="AK27" s="8" t="s">
        <v>114</v>
      </c>
    </row>
    <row r="28" spans="1:37" ht="14.1" customHeight="1">
      <c r="A28" s="20"/>
      <c r="B28" s="20"/>
      <c r="C28" s="297" t="s">
        <v>115</v>
      </c>
      <c r="D28" s="298"/>
      <c r="E28" s="298"/>
      <c r="F28" s="298"/>
      <c r="G28" s="299"/>
      <c r="H28" s="303" t="s">
        <v>116</v>
      </c>
      <c r="I28" s="303"/>
      <c r="J28" s="303"/>
      <c r="K28" s="303"/>
      <c r="L28" s="303"/>
      <c r="M28" s="303"/>
      <c r="N28" s="294">
        <f>Q21</f>
        <v>0</v>
      </c>
      <c r="O28" s="294"/>
      <c r="P28" s="294"/>
      <c r="Q28" s="294"/>
      <c r="R28" s="295"/>
      <c r="S28" s="25" t="s">
        <v>107</v>
      </c>
      <c r="T28" s="280">
        <f>MIN(N28:R29)</f>
        <v>0</v>
      </c>
      <c r="U28" s="281"/>
      <c r="V28" s="281"/>
      <c r="W28" s="281"/>
      <c r="X28" s="262" t="s">
        <v>57</v>
      </c>
      <c r="Y28" s="288"/>
      <c r="Z28" s="289"/>
      <c r="AA28" s="289"/>
      <c r="AB28" s="289"/>
      <c r="AC28" s="262" t="s">
        <v>57</v>
      </c>
      <c r="AD28" s="20"/>
      <c r="AF28" s="12" t="s">
        <v>117</v>
      </c>
      <c r="AG28" s="13">
        <f>IFERROR(SUMIFS($AI$18:$AI$21,$AJ$18:$AJ$21,"危険"),"自動転記")</f>
        <v>0</v>
      </c>
      <c r="AH28" s="4" t="s">
        <v>118</v>
      </c>
      <c r="AI28" s="10" t="s">
        <v>119</v>
      </c>
      <c r="AJ28" s="13">
        <f>IFERROR(SUMIFS($AI$18:$AI$21,$AJ$18:$AJ$21,"危険",$AK$18:$AK$21,"○"),"自動転記")</f>
        <v>0</v>
      </c>
      <c r="AK28" s="8" t="s">
        <v>120</v>
      </c>
    </row>
    <row r="29" spans="1:37" ht="14.1" customHeight="1">
      <c r="A29" s="20"/>
      <c r="B29" s="20"/>
      <c r="C29" s="300"/>
      <c r="D29" s="301"/>
      <c r="E29" s="301"/>
      <c r="F29" s="301"/>
      <c r="G29" s="302"/>
      <c r="H29" s="264" t="s">
        <v>121</v>
      </c>
      <c r="I29" s="264"/>
      <c r="J29" s="264"/>
      <c r="K29" s="264"/>
      <c r="L29" s="264"/>
      <c r="M29" s="264"/>
      <c r="N29" s="292">
        <f>Z19</f>
        <v>0</v>
      </c>
      <c r="O29" s="292"/>
      <c r="P29" s="292"/>
      <c r="Q29" s="292"/>
      <c r="R29" s="293"/>
      <c r="S29" s="26" t="s">
        <v>107</v>
      </c>
      <c r="T29" s="282"/>
      <c r="U29" s="283"/>
      <c r="V29" s="283"/>
      <c r="W29" s="283"/>
      <c r="X29" s="263"/>
      <c r="Y29" s="290"/>
      <c r="Z29" s="291"/>
      <c r="AA29" s="291"/>
      <c r="AB29" s="291"/>
      <c r="AC29" s="263"/>
      <c r="AD29" s="20"/>
      <c r="AF29" s="12" t="s">
        <v>122</v>
      </c>
      <c r="AG29" s="13">
        <f>SUM(AG28:AG28)</f>
        <v>0</v>
      </c>
      <c r="AH29" s="4" t="s">
        <v>123</v>
      </c>
      <c r="AI29" s="12" t="s">
        <v>122</v>
      </c>
      <c r="AJ29" s="13">
        <f>SUM(AJ28:AJ28)</f>
        <v>0</v>
      </c>
      <c r="AK29" s="8" t="s">
        <v>124</v>
      </c>
    </row>
    <row r="30" spans="1:37" ht="14.1" customHeight="1">
      <c r="A30" s="20"/>
      <c r="B30" s="20"/>
      <c r="C30" s="270" t="s">
        <v>27</v>
      </c>
      <c r="D30" s="271"/>
      <c r="E30" s="271"/>
      <c r="F30" s="271"/>
      <c r="G30" s="272"/>
      <c r="H30" s="276" t="s">
        <v>80</v>
      </c>
      <c r="I30" s="276"/>
      <c r="J30" s="276"/>
      <c r="K30" s="276"/>
      <c r="L30" s="276"/>
      <c r="M30" s="276"/>
      <c r="N30" s="277">
        <f>X14-F21</f>
        <v>0</v>
      </c>
      <c r="O30" s="278"/>
      <c r="P30" s="278"/>
      <c r="Q30" s="278"/>
      <c r="R30" s="279"/>
      <c r="S30" s="24" t="s">
        <v>107</v>
      </c>
      <c r="T30" s="280">
        <f>MIN(N30:R31)</f>
        <v>0</v>
      </c>
      <c r="U30" s="281"/>
      <c r="V30" s="281"/>
      <c r="W30" s="281"/>
      <c r="X30" s="262" t="s">
        <v>107</v>
      </c>
      <c r="Y30" s="284"/>
      <c r="Z30" s="285"/>
      <c r="AA30" s="285"/>
      <c r="AB30" s="285"/>
      <c r="AC30" s="262" t="s">
        <v>107</v>
      </c>
      <c r="AD30" s="20"/>
    </row>
    <row r="31" spans="1:37" ht="14.1" customHeight="1">
      <c r="A31" s="20"/>
      <c r="B31" s="20"/>
      <c r="C31" s="273"/>
      <c r="D31" s="274"/>
      <c r="E31" s="274"/>
      <c r="F31" s="274"/>
      <c r="G31" s="275"/>
      <c r="H31" s="264" t="s">
        <v>81</v>
      </c>
      <c r="I31" s="264"/>
      <c r="J31" s="264"/>
      <c r="K31" s="264"/>
      <c r="L31" s="264"/>
      <c r="M31" s="264"/>
      <c r="N31" s="265">
        <f>Z20</f>
        <v>0</v>
      </c>
      <c r="O31" s="266"/>
      <c r="P31" s="266"/>
      <c r="Q31" s="266"/>
      <c r="R31" s="267"/>
      <c r="S31" s="26" t="s">
        <v>107</v>
      </c>
      <c r="T31" s="282"/>
      <c r="U31" s="283"/>
      <c r="V31" s="283"/>
      <c r="W31" s="283"/>
      <c r="X31" s="263"/>
      <c r="Y31" s="286"/>
      <c r="Z31" s="287"/>
      <c r="AA31" s="287"/>
      <c r="AB31" s="287"/>
      <c r="AC31" s="263"/>
      <c r="AD31" s="20"/>
    </row>
    <row r="32" spans="1:37" s="4" customFormat="1" ht="14.1" customHeight="1">
      <c r="A32" s="21"/>
      <c r="B32" s="21"/>
      <c r="C32" s="21"/>
      <c r="D32" s="21"/>
      <c r="E32" s="21"/>
      <c r="F32" s="21"/>
      <c r="G32" s="21"/>
      <c r="H32" s="21"/>
      <c r="I32" s="21"/>
      <c r="J32" s="21"/>
      <c r="K32" s="21"/>
      <c r="L32" s="21"/>
      <c r="M32" s="21"/>
      <c r="N32" s="21"/>
      <c r="O32" s="21"/>
      <c r="P32" s="21"/>
      <c r="Q32" s="21"/>
      <c r="R32" s="21"/>
      <c r="S32" s="21"/>
      <c r="T32" s="21"/>
      <c r="U32" s="21"/>
      <c r="V32" s="21"/>
      <c r="W32" s="21"/>
      <c r="X32" s="21" t="s">
        <v>82</v>
      </c>
      <c r="Y32" s="21"/>
      <c r="Z32" s="21"/>
      <c r="AA32" s="21"/>
      <c r="AB32" s="21"/>
      <c r="AC32" s="21"/>
      <c r="AD32" s="21"/>
      <c r="AG32" s="5"/>
      <c r="AH32" s="5"/>
      <c r="AI32" s="5"/>
      <c r="AJ32" s="5"/>
      <c r="AK32" s="5"/>
    </row>
    <row r="33" spans="1:37" s="4" customFormat="1" ht="14.1" customHeight="1">
      <c r="A33" s="21"/>
      <c r="B33" s="21" t="s">
        <v>31</v>
      </c>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G33" s="5"/>
      <c r="AH33" s="5"/>
      <c r="AI33" s="5"/>
      <c r="AJ33" s="5"/>
      <c r="AK33" s="5"/>
    </row>
    <row r="34" spans="1:37" ht="14.1" customHeight="1">
      <c r="A34" s="20"/>
      <c r="B34" s="20"/>
      <c r="C34" s="268" t="s">
        <v>32</v>
      </c>
      <c r="D34" s="268"/>
      <c r="E34" s="268"/>
      <c r="F34" s="268"/>
      <c r="G34" s="268"/>
      <c r="H34" s="268" t="s">
        <v>33</v>
      </c>
      <c r="I34" s="268"/>
      <c r="J34" s="268"/>
      <c r="K34" s="268"/>
      <c r="L34" s="268"/>
      <c r="M34" s="268"/>
      <c r="N34" s="268" t="s">
        <v>34</v>
      </c>
      <c r="O34" s="268"/>
      <c r="P34" s="268"/>
      <c r="Q34" s="268"/>
      <c r="R34" s="268"/>
      <c r="S34" s="268"/>
      <c r="T34" s="268" t="s">
        <v>24</v>
      </c>
      <c r="U34" s="268"/>
      <c r="V34" s="268"/>
      <c r="W34" s="268"/>
      <c r="X34" s="268"/>
      <c r="Y34" s="268" t="s">
        <v>35</v>
      </c>
      <c r="Z34" s="268"/>
      <c r="AA34" s="268"/>
      <c r="AB34" s="268"/>
      <c r="AC34" s="268"/>
      <c r="AD34" s="20"/>
    </row>
    <row r="35" spans="1:37" ht="14.1" customHeight="1">
      <c r="A35" s="20"/>
      <c r="B35" s="20"/>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0"/>
    </row>
    <row r="36" spans="1:37" ht="14.1" customHeight="1">
      <c r="A36" s="20"/>
      <c r="B36" s="20"/>
      <c r="C36" s="258" t="s">
        <v>83</v>
      </c>
      <c r="D36" s="258"/>
      <c r="E36" s="258"/>
      <c r="F36" s="258"/>
      <c r="G36" s="258"/>
      <c r="H36" s="258" t="s">
        <v>84</v>
      </c>
      <c r="I36" s="258"/>
      <c r="J36" s="258"/>
      <c r="K36" s="258"/>
      <c r="L36" s="258"/>
      <c r="M36" s="258"/>
      <c r="N36" s="258" t="s">
        <v>125</v>
      </c>
      <c r="O36" s="258"/>
      <c r="P36" s="258"/>
      <c r="Q36" s="258"/>
      <c r="R36" s="258"/>
      <c r="S36" s="258"/>
      <c r="T36" s="258" t="s">
        <v>85</v>
      </c>
      <c r="U36" s="258"/>
      <c r="V36" s="258"/>
      <c r="W36" s="258"/>
      <c r="X36" s="258"/>
      <c r="Y36" s="258" t="s">
        <v>126</v>
      </c>
      <c r="Z36" s="258"/>
      <c r="AA36" s="258"/>
      <c r="AB36" s="258"/>
      <c r="AC36" s="258"/>
      <c r="AD36" s="20"/>
    </row>
    <row r="37" spans="1:37" ht="14.1" customHeight="1">
      <c r="A37" s="20"/>
      <c r="B37" s="20"/>
      <c r="C37" s="259"/>
      <c r="D37" s="259"/>
      <c r="E37" s="259"/>
      <c r="F37" s="259"/>
      <c r="G37" s="259"/>
      <c r="H37" s="259"/>
      <c r="I37" s="259"/>
      <c r="J37" s="259"/>
      <c r="K37" s="259"/>
      <c r="L37" s="259"/>
      <c r="M37" s="259"/>
      <c r="N37" s="259">
        <f>C37-H37</f>
        <v>0</v>
      </c>
      <c r="O37" s="259"/>
      <c r="P37" s="259"/>
      <c r="Q37" s="259"/>
      <c r="R37" s="259"/>
      <c r="S37" s="259"/>
      <c r="T37" s="260"/>
      <c r="U37" s="260"/>
      <c r="V37" s="260"/>
      <c r="W37" s="260"/>
      <c r="X37" s="260"/>
      <c r="Y37" s="261" t="str">
        <f>IFERROR(N37/T37,"")</f>
        <v/>
      </c>
      <c r="Z37" s="261"/>
      <c r="AA37" s="261"/>
      <c r="AB37" s="261"/>
      <c r="AC37" s="261"/>
      <c r="AD37" s="20"/>
    </row>
    <row r="38" spans="1:37" s="4" customFormat="1" ht="14.1" customHeight="1">
      <c r="A38" s="21"/>
      <c r="B38" s="21"/>
      <c r="C38" s="33"/>
      <c r="D38" s="33"/>
      <c r="E38" s="33"/>
      <c r="F38" s="33"/>
      <c r="G38" s="33"/>
      <c r="H38" s="33"/>
      <c r="I38" s="33"/>
      <c r="J38" s="33"/>
      <c r="K38" s="33"/>
      <c r="L38" s="33"/>
      <c r="M38" s="33"/>
      <c r="N38" s="33"/>
      <c r="O38" s="33"/>
      <c r="P38" s="33"/>
      <c r="Q38" s="33"/>
      <c r="R38" s="33"/>
      <c r="S38" s="33"/>
      <c r="T38" s="33"/>
      <c r="U38" s="33"/>
      <c r="V38" s="33"/>
      <c r="W38" s="33"/>
      <c r="X38" s="33"/>
      <c r="Y38" s="33"/>
      <c r="Z38" s="34" t="s">
        <v>86</v>
      </c>
      <c r="AA38" s="33"/>
      <c r="AB38" s="33"/>
      <c r="AC38" s="33"/>
      <c r="AD38" s="21"/>
      <c r="AG38" s="5"/>
      <c r="AH38" s="5"/>
      <c r="AI38" s="5"/>
      <c r="AJ38" s="5"/>
      <c r="AK38" s="5"/>
    </row>
    <row r="39" spans="1:37" s="4" customFormat="1" ht="14.1" customHeight="1">
      <c r="B39" s="4" t="s">
        <v>36</v>
      </c>
      <c r="AG39" s="5"/>
      <c r="AH39" s="5"/>
      <c r="AI39" s="5"/>
      <c r="AJ39" s="5"/>
      <c r="AK39" s="5"/>
    </row>
    <row r="40" spans="1:37" ht="14.1" customHeight="1">
      <c r="C40" s="253" t="s">
        <v>37</v>
      </c>
      <c r="D40" s="253"/>
      <c r="E40" s="253"/>
      <c r="F40" s="253"/>
      <c r="G40" s="253"/>
      <c r="H40" s="253" t="s">
        <v>38</v>
      </c>
      <c r="I40" s="253"/>
      <c r="J40" s="253"/>
      <c r="K40" s="253"/>
      <c r="L40" s="253"/>
      <c r="M40" s="253"/>
      <c r="N40" s="253" t="s">
        <v>39</v>
      </c>
      <c r="O40" s="253"/>
      <c r="P40" s="253"/>
      <c r="Q40" s="253"/>
      <c r="R40" s="253"/>
      <c r="S40" s="253"/>
      <c r="T40" s="253" t="s">
        <v>40</v>
      </c>
      <c r="U40" s="253"/>
      <c r="V40" s="253"/>
      <c r="W40" s="253"/>
      <c r="X40" s="253"/>
      <c r="Y40" s="253" t="s">
        <v>41</v>
      </c>
      <c r="Z40" s="253"/>
      <c r="AA40" s="253"/>
      <c r="AB40" s="253"/>
      <c r="AC40" s="253"/>
    </row>
    <row r="41" spans="1:37" ht="14.1" customHeight="1">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row>
    <row r="42" spans="1:37" ht="14.1" customHeight="1">
      <c r="C42" s="254"/>
      <c r="D42" s="254"/>
      <c r="E42" s="254"/>
      <c r="F42" s="254"/>
      <c r="G42" s="254"/>
      <c r="H42" s="255"/>
      <c r="I42" s="255"/>
      <c r="J42" s="255"/>
      <c r="K42" s="255"/>
      <c r="L42" s="255"/>
      <c r="M42" s="255"/>
      <c r="N42" s="256">
        <f>ROUNDDOWN(C42*H42,-3)/1000</f>
        <v>0</v>
      </c>
      <c r="O42" s="256"/>
      <c r="P42" s="256"/>
      <c r="Q42" s="256"/>
      <c r="R42" s="256"/>
      <c r="S42" s="256"/>
      <c r="T42" s="214" t="s">
        <v>47</v>
      </c>
      <c r="U42" s="214"/>
      <c r="V42" s="214"/>
      <c r="W42" s="214"/>
      <c r="X42" s="214"/>
      <c r="Y42" s="257"/>
      <c r="Z42" s="257"/>
      <c r="AA42" s="257"/>
      <c r="AB42" s="257"/>
      <c r="AC42" s="257"/>
    </row>
    <row r="43" spans="1:37" ht="14.1" customHeight="1">
      <c r="C43" s="247"/>
      <c r="D43" s="247"/>
      <c r="E43" s="247"/>
      <c r="F43" s="247"/>
      <c r="G43" s="247"/>
      <c r="H43" s="248"/>
      <c r="I43" s="248"/>
      <c r="J43" s="248"/>
      <c r="K43" s="248"/>
      <c r="L43" s="248"/>
      <c r="M43" s="248"/>
      <c r="N43" s="249"/>
      <c r="O43" s="250"/>
      <c r="P43" s="250"/>
      <c r="Q43" s="250"/>
      <c r="R43" s="250"/>
      <c r="S43" s="251"/>
      <c r="T43" s="233"/>
      <c r="U43" s="233"/>
      <c r="V43" s="233"/>
      <c r="W43" s="233"/>
      <c r="X43" s="233"/>
      <c r="Y43" s="206"/>
      <c r="Z43" s="206"/>
      <c r="AA43" s="206"/>
      <c r="AB43" s="206"/>
      <c r="AC43" s="206"/>
    </row>
    <row r="44" spans="1:37" ht="14.1" customHeight="1">
      <c r="C44" s="207" t="s">
        <v>5</v>
      </c>
      <c r="D44" s="207"/>
      <c r="E44" s="207"/>
      <c r="F44" s="207"/>
      <c r="G44" s="207"/>
      <c r="H44" s="252">
        <f>SUM(H42:M43)</f>
        <v>0</v>
      </c>
      <c r="I44" s="252"/>
      <c r="J44" s="252"/>
      <c r="K44" s="252"/>
      <c r="L44" s="252"/>
      <c r="M44" s="252"/>
      <c r="N44" s="208">
        <f>SUM(N42:S43)</f>
        <v>0</v>
      </c>
      <c r="O44" s="208"/>
      <c r="P44" s="208"/>
      <c r="Q44" s="208"/>
      <c r="R44" s="208"/>
      <c r="S44" s="208"/>
      <c r="T44" s="207"/>
      <c r="U44" s="207"/>
      <c r="V44" s="207"/>
      <c r="W44" s="207"/>
      <c r="X44" s="207"/>
      <c r="Y44" s="208">
        <f>SUM(Y42:AC43)</f>
        <v>0</v>
      </c>
      <c r="Z44" s="208"/>
      <c r="AA44" s="208"/>
      <c r="AB44" s="208"/>
      <c r="AC44" s="208"/>
    </row>
    <row r="45" spans="1:37" s="4" customFormat="1" ht="14.1" customHeight="1">
      <c r="E45" s="4" t="s">
        <v>87</v>
      </c>
      <c r="I45" s="4" t="s">
        <v>46</v>
      </c>
      <c r="AG45" s="5"/>
      <c r="AH45" s="5"/>
      <c r="AI45" s="5"/>
      <c r="AJ45" s="5"/>
      <c r="AK45" s="5"/>
    </row>
    <row r="46" spans="1:37" s="14" customFormat="1" ht="15.9" customHeight="1">
      <c r="A46" s="199" t="s">
        <v>315</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
      <c r="AG46" s="3"/>
      <c r="AH46" s="3"/>
      <c r="AI46" s="3"/>
      <c r="AJ46" s="3"/>
      <c r="AK46" s="3"/>
    </row>
    <row r="47" spans="1:37" s="14" customFormat="1" ht="24" customHeight="1">
      <c r="A47" s="199"/>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
      <c r="AG47" s="3"/>
      <c r="AH47" s="3"/>
      <c r="AI47" s="3"/>
      <c r="AJ47" s="3"/>
      <c r="AK47" s="3"/>
    </row>
    <row r="48" spans="1:37" s="4" customFormat="1" ht="14.1" customHeight="1">
      <c r="B48" s="4" t="s">
        <v>42</v>
      </c>
      <c r="AG48" s="5"/>
      <c r="AH48" s="5"/>
      <c r="AI48" s="5"/>
      <c r="AJ48" s="5"/>
      <c r="AK48" s="5"/>
    </row>
    <row r="49" spans="1:37" ht="14.1" customHeight="1">
      <c r="C49" s="242" t="s">
        <v>0</v>
      </c>
      <c r="D49" s="242"/>
      <c r="E49" s="242"/>
      <c r="F49" s="242"/>
      <c r="G49" s="242"/>
      <c r="H49" s="242"/>
      <c r="I49" s="242"/>
      <c r="J49" s="242" t="s">
        <v>43</v>
      </c>
      <c r="K49" s="242"/>
      <c r="L49" s="242"/>
      <c r="M49" s="242"/>
      <c r="N49" s="242"/>
      <c r="O49" s="242"/>
      <c r="P49" s="244"/>
      <c r="Q49" s="246" t="s">
        <v>48</v>
      </c>
      <c r="R49" s="214"/>
      <c r="S49" s="214"/>
      <c r="T49" s="214" t="s">
        <v>34</v>
      </c>
      <c r="U49" s="214"/>
      <c r="V49" s="214"/>
      <c r="W49" s="214"/>
      <c r="X49" s="214"/>
      <c r="Y49" s="214" t="s">
        <v>44</v>
      </c>
      <c r="Z49" s="214"/>
      <c r="AA49" s="214"/>
      <c r="AB49" s="214"/>
      <c r="AC49" s="214"/>
    </row>
    <row r="50" spans="1:37" ht="14.1" customHeight="1">
      <c r="C50" s="243"/>
      <c r="D50" s="243"/>
      <c r="E50" s="243"/>
      <c r="F50" s="243"/>
      <c r="G50" s="243"/>
      <c r="H50" s="243"/>
      <c r="I50" s="243"/>
      <c r="J50" s="243"/>
      <c r="K50" s="243"/>
      <c r="L50" s="243"/>
      <c r="M50" s="243"/>
      <c r="N50" s="243"/>
      <c r="O50" s="243"/>
      <c r="P50" s="245"/>
      <c r="Q50" s="210"/>
      <c r="R50" s="207"/>
      <c r="S50" s="207"/>
      <c r="T50" s="207"/>
      <c r="U50" s="207"/>
      <c r="V50" s="207"/>
      <c r="W50" s="207"/>
      <c r="X50" s="207"/>
      <c r="Y50" s="207"/>
      <c r="Z50" s="207"/>
      <c r="AA50" s="207"/>
      <c r="AB50" s="207"/>
      <c r="AC50" s="207"/>
    </row>
    <row r="51" spans="1:37" ht="14.1" customHeight="1">
      <c r="C51" s="235"/>
      <c r="D51" s="235"/>
      <c r="E51" s="235"/>
      <c r="F51" s="235"/>
      <c r="G51" s="235"/>
      <c r="H51" s="235"/>
      <c r="I51" s="235"/>
      <c r="J51" s="236"/>
      <c r="K51" s="236"/>
      <c r="L51" s="236"/>
      <c r="M51" s="236"/>
      <c r="N51" s="236"/>
      <c r="O51" s="236"/>
      <c r="P51" s="237"/>
      <c r="Q51" s="238"/>
      <c r="R51" s="236"/>
      <c r="S51" s="236"/>
      <c r="T51" s="204"/>
      <c r="U51" s="204"/>
      <c r="V51" s="204"/>
      <c r="W51" s="204"/>
      <c r="X51" s="204"/>
      <c r="Y51" s="231">
        <f>T51</f>
        <v>0</v>
      </c>
      <c r="Z51" s="231"/>
      <c r="AA51" s="231"/>
      <c r="AB51" s="231"/>
      <c r="AC51" s="231"/>
    </row>
    <row r="52" spans="1:37" ht="14.1" customHeight="1">
      <c r="C52" s="239"/>
      <c r="D52" s="240"/>
      <c r="E52" s="240"/>
      <c r="F52" s="240"/>
      <c r="G52" s="240"/>
      <c r="H52" s="240"/>
      <c r="I52" s="241"/>
      <c r="J52" s="223"/>
      <c r="K52" s="224"/>
      <c r="L52" s="224"/>
      <c r="M52" s="224"/>
      <c r="N52" s="224"/>
      <c r="O52" s="224"/>
      <c r="P52" s="225"/>
      <c r="Q52" s="226"/>
      <c r="R52" s="224"/>
      <c r="S52" s="227"/>
      <c r="T52" s="228"/>
      <c r="U52" s="229"/>
      <c r="V52" s="229"/>
      <c r="W52" s="229"/>
      <c r="X52" s="230"/>
      <c r="Y52" s="231">
        <f>T52</f>
        <v>0</v>
      </c>
      <c r="Z52" s="231"/>
      <c r="AA52" s="231"/>
      <c r="AB52" s="231"/>
      <c r="AC52" s="231"/>
    </row>
    <row r="53" spans="1:37" ht="14.1" customHeight="1">
      <c r="C53" s="220"/>
      <c r="D53" s="221"/>
      <c r="E53" s="221"/>
      <c r="F53" s="221"/>
      <c r="G53" s="221"/>
      <c r="H53" s="221"/>
      <c r="I53" s="222"/>
      <c r="J53" s="223"/>
      <c r="K53" s="224"/>
      <c r="L53" s="224"/>
      <c r="M53" s="224"/>
      <c r="N53" s="224"/>
      <c r="O53" s="224"/>
      <c r="P53" s="225"/>
      <c r="Q53" s="226"/>
      <c r="R53" s="224"/>
      <c r="S53" s="227"/>
      <c r="T53" s="228"/>
      <c r="U53" s="229"/>
      <c r="V53" s="229"/>
      <c r="W53" s="229"/>
      <c r="X53" s="230"/>
      <c r="Y53" s="231">
        <f>T53</f>
        <v>0</v>
      </c>
      <c r="Z53" s="231"/>
      <c r="AA53" s="231"/>
      <c r="AB53" s="231"/>
      <c r="AC53" s="231"/>
    </row>
    <row r="54" spans="1:37" ht="14.1" customHeight="1">
      <c r="C54" s="232"/>
      <c r="D54" s="232"/>
      <c r="E54" s="232"/>
      <c r="F54" s="232"/>
      <c r="G54" s="232"/>
      <c r="H54" s="232"/>
      <c r="I54" s="232"/>
      <c r="J54" s="233"/>
      <c r="K54" s="233"/>
      <c r="L54" s="233"/>
      <c r="M54" s="233"/>
      <c r="N54" s="233"/>
      <c r="O54" s="233"/>
      <c r="P54" s="223"/>
      <c r="Q54" s="234"/>
      <c r="R54" s="233"/>
      <c r="S54" s="233"/>
      <c r="T54" s="206"/>
      <c r="U54" s="206"/>
      <c r="V54" s="206"/>
      <c r="W54" s="206"/>
      <c r="X54" s="206"/>
      <c r="Y54" s="231">
        <f>T54</f>
        <v>0</v>
      </c>
      <c r="Z54" s="231"/>
      <c r="AA54" s="231"/>
      <c r="AB54" s="231"/>
      <c r="AC54" s="231"/>
    </row>
    <row r="55" spans="1:37" ht="14.1" customHeight="1">
      <c r="C55" s="207" t="s">
        <v>5</v>
      </c>
      <c r="D55" s="207"/>
      <c r="E55" s="207"/>
      <c r="F55" s="207"/>
      <c r="G55" s="207"/>
      <c r="H55" s="207"/>
      <c r="I55" s="207"/>
      <c r="J55" s="207"/>
      <c r="K55" s="207"/>
      <c r="L55" s="207"/>
      <c r="M55" s="207"/>
      <c r="N55" s="207"/>
      <c r="O55" s="207"/>
      <c r="P55" s="209"/>
      <c r="Q55" s="210"/>
      <c r="R55" s="207"/>
      <c r="S55" s="207"/>
      <c r="T55" s="211">
        <f>SUM(T51:X54)</f>
        <v>0</v>
      </c>
      <c r="U55" s="212"/>
      <c r="V55" s="212"/>
      <c r="W55" s="212"/>
      <c r="X55" s="213"/>
      <c r="Y55" s="208">
        <f>SUM(Y51:AC54)</f>
        <v>0</v>
      </c>
      <c r="Z55" s="208"/>
      <c r="AA55" s="208"/>
      <c r="AB55" s="208"/>
      <c r="AC55" s="208"/>
    </row>
    <row r="56" spans="1:37" ht="9" customHeight="1">
      <c r="Z56" s="6" t="s">
        <v>88</v>
      </c>
    </row>
    <row r="57" spans="1:37" s="4" customFormat="1" ht="14.1" customHeight="1">
      <c r="B57" s="4" t="s">
        <v>45</v>
      </c>
      <c r="AG57" s="5"/>
      <c r="AH57" s="5"/>
      <c r="AI57" s="5"/>
      <c r="AJ57" s="5"/>
      <c r="AK57" s="5"/>
    </row>
    <row r="58" spans="1:37" ht="14.1" customHeight="1">
      <c r="C58" s="214" t="s">
        <v>39</v>
      </c>
      <c r="D58" s="214"/>
      <c r="E58" s="214"/>
      <c r="F58" s="214"/>
      <c r="G58" s="214"/>
      <c r="H58" s="214" t="s">
        <v>313</v>
      </c>
      <c r="I58" s="214"/>
      <c r="J58" s="214"/>
      <c r="K58" s="214"/>
      <c r="L58" s="214"/>
      <c r="M58" s="214" t="s">
        <v>41</v>
      </c>
      <c r="N58" s="214"/>
      <c r="O58" s="214"/>
      <c r="P58" s="214"/>
      <c r="Q58" s="214"/>
      <c r="R58" s="215" t="s">
        <v>314</v>
      </c>
      <c r="S58" s="216"/>
      <c r="T58" s="216"/>
      <c r="U58" s="216"/>
      <c r="V58" s="216"/>
      <c r="W58" s="216"/>
      <c r="X58" s="216"/>
      <c r="Y58" s="216"/>
      <c r="Z58" s="216"/>
      <c r="AA58" s="216"/>
      <c r="AB58" s="216"/>
      <c r="AC58" s="216"/>
      <c r="AD58" s="216"/>
      <c r="AE58" s="216"/>
    </row>
    <row r="59" spans="1:37" ht="14.1" customHeight="1">
      <c r="C59" s="207"/>
      <c r="D59" s="207"/>
      <c r="E59" s="207"/>
      <c r="F59" s="207"/>
      <c r="G59" s="207"/>
      <c r="H59" s="207"/>
      <c r="I59" s="207"/>
      <c r="J59" s="207"/>
      <c r="K59" s="207"/>
      <c r="L59" s="207"/>
      <c r="M59" s="207"/>
      <c r="N59" s="207"/>
      <c r="O59" s="207"/>
      <c r="P59" s="207"/>
      <c r="Q59" s="207"/>
      <c r="R59" s="215"/>
      <c r="S59" s="216"/>
      <c r="T59" s="216"/>
      <c r="U59" s="216"/>
      <c r="V59" s="216"/>
      <c r="W59" s="216"/>
      <c r="X59" s="216"/>
      <c r="Y59" s="216"/>
      <c r="Z59" s="216"/>
      <c r="AA59" s="216"/>
      <c r="AB59" s="216"/>
      <c r="AC59" s="216"/>
      <c r="AD59" s="216"/>
      <c r="AE59" s="216"/>
    </row>
    <row r="60" spans="1:37" ht="14.1" customHeight="1">
      <c r="C60" s="217">
        <f>Y55</f>
        <v>0</v>
      </c>
      <c r="D60" s="218"/>
      <c r="E60" s="218"/>
      <c r="F60" s="218"/>
      <c r="G60" s="219"/>
      <c r="H60" s="201" t="s">
        <v>90</v>
      </c>
      <c r="I60" s="202"/>
      <c r="J60" s="202"/>
      <c r="K60" s="202"/>
      <c r="L60" s="202"/>
      <c r="M60" s="204"/>
      <c r="N60" s="204"/>
      <c r="O60" s="204"/>
      <c r="P60" s="204"/>
      <c r="Q60" s="204"/>
      <c r="R60" s="215"/>
      <c r="S60" s="216"/>
      <c r="T60" s="216"/>
      <c r="U60" s="216"/>
      <c r="V60" s="216"/>
      <c r="W60" s="216"/>
      <c r="X60" s="216"/>
      <c r="Y60" s="216"/>
      <c r="Z60" s="216"/>
      <c r="AA60" s="216"/>
      <c r="AB60" s="216"/>
      <c r="AC60" s="216"/>
      <c r="AD60" s="216"/>
      <c r="AE60" s="216"/>
    </row>
    <row r="61" spans="1:37" ht="14.1" customHeight="1">
      <c r="C61" s="205"/>
      <c r="D61" s="205"/>
      <c r="E61" s="205"/>
      <c r="F61" s="205"/>
      <c r="G61" s="205"/>
      <c r="H61" s="202"/>
      <c r="I61" s="202"/>
      <c r="J61" s="202"/>
      <c r="K61" s="202"/>
      <c r="L61" s="202"/>
      <c r="M61" s="206"/>
      <c r="N61" s="206"/>
      <c r="O61" s="206"/>
      <c r="P61" s="206"/>
      <c r="Q61" s="206"/>
      <c r="R61" s="215"/>
      <c r="S61" s="216"/>
      <c r="T61" s="216"/>
      <c r="U61" s="216"/>
      <c r="V61" s="216"/>
      <c r="W61" s="216"/>
      <c r="X61" s="216"/>
      <c r="Y61" s="216"/>
      <c r="Z61" s="216"/>
      <c r="AA61" s="216"/>
      <c r="AB61" s="216"/>
      <c r="AC61" s="216"/>
      <c r="AD61" s="216"/>
      <c r="AE61" s="216"/>
    </row>
    <row r="62" spans="1:37" ht="14.1" customHeight="1">
      <c r="C62" s="207" t="s">
        <v>5</v>
      </c>
      <c r="D62" s="207"/>
      <c r="E62" s="207"/>
      <c r="F62" s="207"/>
      <c r="G62" s="207"/>
      <c r="H62" s="203"/>
      <c r="I62" s="203"/>
      <c r="J62" s="203"/>
      <c r="K62" s="203"/>
      <c r="L62" s="203"/>
      <c r="M62" s="208">
        <f>SUM(M60:Q61)</f>
        <v>0</v>
      </c>
      <c r="N62" s="208"/>
      <c r="O62" s="208"/>
      <c r="P62" s="208"/>
      <c r="Q62" s="208"/>
      <c r="R62" s="215"/>
      <c r="S62" s="216"/>
      <c r="T62" s="216"/>
      <c r="U62" s="216"/>
      <c r="V62" s="216"/>
      <c r="W62" s="216"/>
      <c r="X62" s="216"/>
      <c r="Y62" s="216"/>
      <c r="Z62" s="216"/>
      <c r="AA62" s="216"/>
      <c r="AB62" s="216"/>
      <c r="AC62" s="216"/>
      <c r="AD62" s="216"/>
      <c r="AE62" s="216"/>
    </row>
    <row r="63" spans="1:37" ht="14.1" customHeight="1">
      <c r="E63" s="6" t="s">
        <v>88</v>
      </c>
    </row>
    <row r="64" spans="1:37" ht="15.9" customHeight="1">
      <c r="A64" s="198" t="s">
        <v>127</v>
      </c>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20"/>
      <c r="AE64" s="20"/>
    </row>
    <row r="65" spans="1:37" ht="15.9" customHeight="1">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20"/>
      <c r="AE65" s="20"/>
    </row>
    <row r="66" spans="1:37" s="14" customFormat="1" ht="33" customHeight="1">
      <c r="A66" s="199" t="s">
        <v>128</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
      <c r="AG66" s="3"/>
      <c r="AH66" s="3"/>
      <c r="AI66" s="3"/>
      <c r="AJ66" s="3"/>
      <c r="AK66" s="3"/>
    </row>
    <row r="67" spans="1:37" ht="15.9" customHeight="1">
      <c r="A67" s="188" t="s">
        <v>129</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20"/>
      <c r="AE67" s="20"/>
    </row>
    <row r="68" spans="1:37" ht="34.5" customHeight="1">
      <c r="A68" s="200" t="s">
        <v>130</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
      <c r="AE68" s="20"/>
    </row>
    <row r="69" spans="1:37" ht="15.9" customHeight="1">
      <c r="A69" s="188" t="s">
        <v>131</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20"/>
      <c r="AE69" s="20"/>
    </row>
    <row r="70" spans="1:37" ht="15.9" customHeight="1">
      <c r="A70" s="188" t="s">
        <v>132</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20"/>
      <c r="AE70" s="20"/>
    </row>
    <row r="71" spans="1:37" ht="15.9" customHeight="1">
      <c r="A71" s="188" t="s">
        <v>133</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20"/>
      <c r="AE71" s="20"/>
    </row>
    <row r="72" spans="1:37" ht="15.9" customHeight="1">
      <c r="A72" s="188" t="s">
        <v>134</v>
      </c>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20"/>
      <c r="AE72" s="20"/>
    </row>
    <row r="74" spans="1:37" ht="15.9" customHeight="1" thickBot="1">
      <c r="A74" s="151" t="s">
        <v>135</v>
      </c>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c r="AC74" s="151"/>
    </row>
    <row r="75" spans="1:37" ht="15.9" customHeight="1">
      <c r="A75" s="189" t="s">
        <v>136</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1"/>
    </row>
    <row r="76" spans="1:37" ht="15.9" customHeight="1">
      <c r="A76" s="192"/>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4"/>
    </row>
    <row r="77" spans="1:37" ht="15.9" customHeight="1">
      <c r="A77" s="192"/>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4"/>
    </row>
    <row r="78" spans="1:37" ht="36" customHeight="1">
      <c r="A78" s="192"/>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4"/>
    </row>
    <row r="79" spans="1:37" ht="15.9" customHeight="1">
      <c r="A79" s="192" t="s">
        <v>137</v>
      </c>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4"/>
    </row>
    <row r="80" spans="1:37" ht="18" customHeight="1" thickBot="1">
      <c r="A80" s="195"/>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7"/>
    </row>
    <row r="81" spans="1:29" ht="15.9" customHeight="1">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c r="AC81" s="151"/>
    </row>
    <row r="82" spans="1:29" ht="15.9" customHeight="1">
      <c r="A82" s="151" t="s">
        <v>138</v>
      </c>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row>
    <row r="83" spans="1:29" ht="15.9" customHeight="1">
      <c r="A83" s="151" t="s">
        <v>139</v>
      </c>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row>
    <row r="84" spans="1:29" ht="15.9" customHeight="1">
      <c r="A84" s="151" t="s">
        <v>140</v>
      </c>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c r="AC84" s="151"/>
    </row>
    <row r="85" spans="1:29" ht="15.9" customHeight="1">
      <c r="A85" s="185" t="s">
        <v>141</v>
      </c>
      <c r="B85" s="186"/>
      <c r="C85" s="186"/>
      <c r="D85" s="186"/>
      <c r="E85" s="186"/>
      <c r="F85" s="186"/>
      <c r="G85" s="186"/>
      <c r="H85" s="186"/>
      <c r="I85" s="187"/>
      <c r="J85" s="184" t="s">
        <v>142</v>
      </c>
      <c r="K85" s="184"/>
      <c r="L85" s="184"/>
      <c r="M85" s="184"/>
      <c r="N85" s="184"/>
      <c r="O85" s="184"/>
      <c r="P85" s="184"/>
      <c r="Q85" s="184"/>
      <c r="R85" s="184"/>
      <c r="S85" s="184"/>
      <c r="T85" s="184"/>
      <c r="U85" s="184"/>
      <c r="V85" s="184"/>
      <c r="W85" s="184"/>
      <c r="X85" s="184"/>
      <c r="Y85" s="184"/>
      <c r="Z85" s="184"/>
      <c r="AA85" s="184"/>
      <c r="AB85" s="184"/>
      <c r="AC85" s="184"/>
    </row>
    <row r="86" spans="1:29" ht="15.9" customHeight="1">
      <c r="A86" s="184" t="s">
        <v>143</v>
      </c>
      <c r="B86" s="184"/>
      <c r="C86" s="184"/>
      <c r="D86" s="184"/>
      <c r="E86" s="184"/>
      <c r="F86" s="184"/>
      <c r="G86" s="184"/>
      <c r="H86" s="184"/>
      <c r="I86" s="184"/>
      <c r="J86" s="184" t="s">
        <v>144</v>
      </c>
      <c r="K86" s="184"/>
      <c r="L86" s="184"/>
      <c r="M86" s="184"/>
      <c r="N86" s="184"/>
      <c r="O86" s="184"/>
      <c r="P86" s="184"/>
      <c r="Q86" s="184"/>
      <c r="R86" s="184"/>
      <c r="S86" s="184"/>
      <c r="T86" s="184"/>
      <c r="U86" s="184"/>
      <c r="V86" s="184"/>
      <c r="W86" s="184"/>
      <c r="X86" s="184"/>
      <c r="Y86" s="184"/>
      <c r="Z86" s="184"/>
      <c r="AA86" s="184"/>
      <c r="AB86" s="184"/>
      <c r="AC86" s="184"/>
    </row>
    <row r="87" spans="1:29" ht="15.9" customHeight="1">
      <c r="A87" s="184" t="s">
        <v>145</v>
      </c>
      <c r="B87" s="184"/>
      <c r="C87" s="184"/>
      <c r="D87" s="184"/>
      <c r="E87" s="184"/>
      <c r="F87" s="184"/>
      <c r="G87" s="184"/>
      <c r="H87" s="184"/>
      <c r="I87" s="184"/>
      <c r="J87" s="184" t="s">
        <v>146</v>
      </c>
      <c r="K87" s="184"/>
      <c r="L87" s="184"/>
      <c r="M87" s="184"/>
      <c r="N87" s="184"/>
      <c r="O87" s="184"/>
      <c r="P87" s="184"/>
      <c r="Q87" s="184"/>
      <c r="R87" s="184"/>
      <c r="S87" s="184"/>
      <c r="T87" s="184"/>
      <c r="U87" s="184"/>
      <c r="V87" s="184"/>
      <c r="W87" s="184"/>
      <c r="X87" s="184"/>
      <c r="Y87" s="184"/>
      <c r="Z87" s="184"/>
      <c r="AA87" s="184"/>
      <c r="AB87" s="184"/>
      <c r="AC87" s="184"/>
    </row>
    <row r="88" spans="1:29" ht="15.9" customHeight="1">
      <c r="A88" s="185" t="s">
        <v>147</v>
      </c>
      <c r="B88" s="186"/>
      <c r="C88" s="186"/>
      <c r="D88" s="186"/>
      <c r="E88" s="186"/>
      <c r="F88" s="186"/>
      <c r="G88" s="186"/>
      <c r="H88" s="186"/>
      <c r="I88" s="187"/>
      <c r="J88" s="184" t="s">
        <v>148</v>
      </c>
      <c r="K88" s="184"/>
      <c r="L88" s="184"/>
      <c r="M88" s="184"/>
      <c r="N88" s="184"/>
      <c r="O88" s="184"/>
      <c r="P88" s="184"/>
      <c r="Q88" s="184"/>
      <c r="R88" s="184"/>
      <c r="S88" s="184"/>
      <c r="T88" s="184"/>
      <c r="U88" s="184"/>
      <c r="V88" s="184"/>
      <c r="W88" s="184"/>
      <c r="X88" s="184"/>
      <c r="Y88" s="184"/>
      <c r="Z88" s="184"/>
      <c r="AA88" s="184"/>
      <c r="AB88" s="184"/>
      <c r="AC88" s="184"/>
    </row>
    <row r="89" spans="1:29" ht="15.9" customHeight="1">
      <c r="A89" s="173" t="s">
        <v>149</v>
      </c>
      <c r="B89" s="173"/>
      <c r="C89" s="173"/>
      <c r="D89" s="173"/>
      <c r="E89" s="173"/>
      <c r="F89" s="173"/>
      <c r="G89" s="173"/>
      <c r="H89" s="173"/>
      <c r="I89" s="173"/>
      <c r="J89" s="173"/>
      <c r="K89" s="173"/>
      <c r="L89" s="173"/>
      <c r="M89" s="173"/>
      <c r="N89" s="173"/>
      <c r="O89" s="173"/>
      <c r="P89" s="173"/>
      <c r="Q89" s="173"/>
      <c r="R89" s="173"/>
      <c r="S89" s="173"/>
      <c r="T89" s="173"/>
      <c r="U89" s="173"/>
      <c r="V89" s="173"/>
      <c r="W89" s="173"/>
      <c r="X89" s="173"/>
      <c r="Y89" s="173"/>
      <c r="Z89" s="173"/>
      <c r="AA89" s="173"/>
      <c r="AB89" s="173"/>
      <c r="AC89" s="173"/>
    </row>
    <row r="90" spans="1:29" ht="15.75" customHeight="1">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row>
    <row r="91" spans="1:29" ht="23.25" customHeight="1">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c r="AC91" s="151"/>
    </row>
    <row r="92" spans="1:29" ht="15.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row>
    <row r="93" spans="1:29" ht="15.9" customHeight="1">
      <c r="A93" s="151" t="s">
        <v>150</v>
      </c>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c r="AC93" s="151"/>
    </row>
    <row r="94" spans="1:29" ht="15.9" customHeight="1">
      <c r="A94" s="151" t="s">
        <v>151</v>
      </c>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c r="AC94" s="151"/>
    </row>
    <row r="95" spans="1:29" ht="15.9" customHeight="1">
      <c r="A95" s="151" t="s">
        <v>152</v>
      </c>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c r="AC95" s="151"/>
    </row>
    <row r="96" spans="1:29" ht="15.9" customHeight="1">
      <c r="A96" s="151" t="s">
        <v>153</v>
      </c>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c r="AC96" s="151"/>
    </row>
    <row r="97" spans="1:29" ht="15.9" customHeight="1">
      <c r="A97" s="151" t="s">
        <v>154</v>
      </c>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c r="AC97" s="151"/>
    </row>
    <row r="98" spans="1:29" ht="15.9" customHeight="1">
      <c r="A98" s="151" t="s">
        <v>155</v>
      </c>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c r="AC98" s="151"/>
    </row>
    <row r="99" spans="1:29" ht="15.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row>
    <row r="100" spans="1:29" ht="15.9" customHeight="1">
      <c r="A100" s="151" t="s">
        <v>156</v>
      </c>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c r="AC100" s="151"/>
    </row>
    <row r="101" spans="1:29" ht="15.75" customHeight="1">
      <c r="A101" s="175" t="s">
        <v>157</v>
      </c>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6"/>
      <c r="AC101" s="177"/>
    </row>
    <row r="102" spans="1:29" ht="15.75" customHeight="1">
      <c r="A102" s="178"/>
      <c r="B102" s="179"/>
      <c r="C102" s="179"/>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80"/>
    </row>
    <row r="103" spans="1:29" ht="15.9" customHeight="1">
      <c r="A103" s="175" t="s">
        <v>158</v>
      </c>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76"/>
      <c r="AB103" s="176"/>
      <c r="AC103" s="177"/>
    </row>
    <row r="104" spans="1:29" ht="15.9" customHeight="1">
      <c r="A104" s="181"/>
      <c r="B104" s="182"/>
      <c r="C104" s="182"/>
      <c r="D104" s="182"/>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3"/>
    </row>
    <row r="105" spans="1:29" ht="15.9" customHeight="1">
      <c r="A105" s="178"/>
      <c r="B105" s="179"/>
      <c r="C105" s="179"/>
      <c r="D105" s="179"/>
      <c r="E105" s="179"/>
      <c r="F105" s="179"/>
      <c r="G105" s="179"/>
      <c r="H105" s="179"/>
      <c r="I105" s="179"/>
      <c r="J105" s="179"/>
      <c r="K105" s="179"/>
      <c r="L105" s="179"/>
      <c r="M105" s="179"/>
      <c r="N105" s="179"/>
      <c r="O105" s="179"/>
      <c r="P105" s="179"/>
      <c r="Q105" s="179"/>
      <c r="R105" s="179"/>
      <c r="S105" s="179"/>
      <c r="T105" s="179"/>
      <c r="U105" s="179"/>
      <c r="V105" s="179"/>
      <c r="W105" s="179"/>
      <c r="X105" s="179"/>
      <c r="Y105" s="179"/>
      <c r="Z105" s="179"/>
      <c r="AA105" s="179"/>
      <c r="AB105" s="179"/>
      <c r="AC105" s="180"/>
    </row>
    <row r="106" spans="1:29" ht="15.9" customHeight="1">
      <c r="A106" s="175" t="s">
        <v>159</v>
      </c>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c r="Z106" s="176"/>
      <c r="AA106" s="176"/>
      <c r="AB106" s="176"/>
      <c r="AC106" s="177"/>
    </row>
    <row r="107" spans="1:29" ht="15.9" customHeight="1">
      <c r="A107" s="181"/>
      <c r="B107" s="182"/>
      <c r="C107" s="182"/>
      <c r="D107" s="182"/>
      <c r="E107" s="182"/>
      <c r="F107" s="182"/>
      <c r="G107" s="182"/>
      <c r="H107" s="182"/>
      <c r="I107" s="182"/>
      <c r="J107" s="182"/>
      <c r="K107" s="182"/>
      <c r="L107" s="182"/>
      <c r="M107" s="182"/>
      <c r="N107" s="182"/>
      <c r="O107" s="182"/>
      <c r="P107" s="182"/>
      <c r="Q107" s="182"/>
      <c r="R107" s="182"/>
      <c r="S107" s="182"/>
      <c r="T107" s="182"/>
      <c r="U107" s="182"/>
      <c r="V107" s="182"/>
      <c r="W107" s="182"/>
      <c r="X107" s="182"/>
      <c r="Y107" s="182"/>
      <c r="Z107" s="182"/>
      <c r="AA107" s="182"/>
      <c r="AB107" s="182"/>
      <c r="AC107" s="183"/>
    </row>
    <row r="108" spans="1:29" ht="30" customHeight="1">
      <c r="A108" s="167" t="s">
        <v>160</v>
      </c>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c r="AC108" s="168"/>
    </row>
    <row r="109" spans="1:29" ht="15.9" customHeight="1">
      <c r="A109" s="167" t="s">
        <v>161</v>
      </c>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c r="AC109" s="168"/>
    </row>
    <row r="110" spans="1:29" ht="15.9" customHeight="1">
      <c r="A110" s="167" t="s">
        <v>162</v>
      </c>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c r="AC110" s="168"/>
    </row>
    <row r="111" spans="1:29" ht="15.9" customHeight="1">
      <c r="A111" s="167" t="s">
        <v>163</v>
      </c>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c r="AC111" s="168"/>
    </row>
    <row r="112" spans="1:29" ht="28.5" customHeight="1">
      <c r="A112" s="169" t="s">
        <v>164</v>
      </c>
      <c r="B112" s="170"/>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1"/>
    </row>
    <row r="113" spans="1:29" ht="15.9" customHeight="1">
      <c r="A113" s="172" t="s">
        <v>165</v>
      </c>
      <c r="B113" s="173"/>
      <c r="C113" s="173"/>
      <c r="D113" s="173"/>
      <c r="E113" s="173"/>
      <c r="F113" s="173"/>
      <c r="G113" s="173"/>
      <c r="H113" s="173"/>
      <c r="I113" s="173"/>
      <c r="J113" s="173"/>
      <c r="K113" s="173"/>
      <c r="L113" s="173"/>
      <c r="M113" s="173"/>
      <c r="N113" s="173"/>
      <c r="O113" s="173"/>
      <c r="P113" s="173"/>
      <c r="Q113" s="173"/>
      <c r="R113" s="173"/>
      <c r="S113" s="173"/>
      <c r="T113" s="173"/>
      <c r="U113" s="173"/>
      <c r="V113" s="173"/>
      <c r="W113" s="173"/>
      <c r="X113" s="173"/>
      <c r="Y113" s="173"/>
      <c r="Z113" s="173"/>
      <c r="AA113" s="173"/>
      <c r="AB113" s="173"/>
      <c r="AC113" s="174"/>
    </row>
    <row r="114" spans="1:29" ht="15.9" customHeight="1">
      <c r="A114" s="167" t="s">
        <v>166</v>
      </c>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c r="AC114" s="168"/>
    </row>
    <row r="115" spans="1:29" ht="15.9" customHeight="1">
      <c r="A115" s="167" t="s">
        <v>167</v>
      </c>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c r="AC115" s="168"/>
    </row>
    <row r="116" spans="1:29" ht="15.9" customHeight="1">
      <c r="A116" s="167" t="s">
        <v>168</v>
      </c>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c r="AC116" s="168"/>
    </row>
    <row r="117" spans="1:29" ht="15.9" customHeight="1">
      <c r="A117" s="169"/>
      <c r="B117" s="170"/>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1"/>
    </row>
    <row r="118" spans="1:29" ht="15.9" customHeight="1">
      <c r="A118" s="172" t="s">
        <v>169</v>
      </c>
      <c r="B118" s="173"/>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3"/>
      <c r="AB118" s="173"/>
      <c r="AC118" s="174"/>
    </row>
    <row r="119" spans="1:29" ht="15.9" customHeight="1">
      <c r="A119" s="167"/>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c r="AC119" s="168"/>
    </row>
    <row r="120" spans="1:29" ht="15.9" customHeight="1">
      <c r="A120" s="169"/>
      <c r="B120" s="170"/>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1"/>
    </row>
    <row r="121" spans="1:29" ht="15.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row>
    <row r="122" spans="1:29" ht="15.9" customHeight="1">
      <c r="A122" s="151" t="s">
        <v>170</v>
      </c>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c r="AC122" s="151"/>
    </row>
    <row r="123" spans="1:29" ht="15.9" customHeight="1">
      <c r="A123" s="151" t="s">
        <v>171</v>
      </c>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c r="AC123" s="151"/>
    </row>
    <row r="124" spans="1:29" ht="15.9" customHeight="1">
      <c r="A124" s="151" t="s">
        <v>172</v>
      </c>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c r="AC124" s="151"/>
    </row>
    <row r="125" spans="1:29" ht="15.9" customHeight="1">
      <c r="A125" s="151" t="s">
        <v>173</v>
      </c>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c r="AC125" s="151"/>
    </row>
    <row r="126" spans="1:29" ht="15.9" customHeight="1">
      <c r="A126" s="151" t="s">
        <v>174</v>
      </c>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c r="AC126" s="151"/>
    </row>
    <row r="127" spans="1:29" ht="15.9" customHeight="1">
      <c r="A127" s="151" t="s">
        <v>172</v>
      </c>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c r="AC127" s="151"/>
    </row>
    <row r="128" spans="1:29" ht="15.9" customHeight="1">
      <c r="A128" s="151" t="s">
        <v>175</v>
      </c>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c r="AC128" s="151"/>
    </row>
    <row r="129" spans="1:37" ht="15.9" customHeight="1">
      <c r="A129" s="151" t="s">
        <v>176</v>
      </c>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c r="AC129" s="151"/>
    </row>
    <row r="130" spans="1:37" ht="15.9" customHeight="1">
      <c r="A130" s="151" t="s">
        <v>172</v>
      </c>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c r="AC130" s="151"/>
    </row>
    <row r="131" spans="1:37" ht="15.9" customHeight="1">
      <c r="A131" s="151" t="s">
        <v>177</v>
      </c>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c r="AC131" s="151"/>
    </row>
    <row r="132" spans="1:37" ht="15.9" customHeight="1">
      <c r="A132" s="151" t="s">
        <v>178</v>
      </c>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c r="AC132" s="151"/>
    </row>
    <row r="133" spans="1:37" ht="15.9" customHeight="1">
      <c r="A133" s="151" t="s">
        <v>179</v>
      </c>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c r="AC133" s="151"/>
    </row>
    <row r="134" spans="1:37" ht="15.9" customHeight="1">
      <c r="A134" s="151" t="s">
        <v>172</v>
      </c>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c r="AC134" s="151"/>
    </row>
    <row r="135" spans="1:37" ht="15.9" customHeight="1">
      <c r="A135" s="151" t="s">
        <v>180</v>
      </c>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c r="AC135" s="151"/>
    </row>
    <row r="136" spans="1:37" ht="15.9" customHeight="1">
      <c r="A136" s="151" t="s">
        <v>181</v>
      </c>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c r="AC136" s="151"/>
    </row>
    <row r="137" spans="1:37" ht="15.9" customHeight="1">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c r="AC137" s="151"/>
    </row>
    <row r="138" spans="1:37" ht="15.9" customHeight="1">
      <c r="A138" s="151" t="s">
        <v>172</v>
      </c>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c r="AC138" s="151"/>
    </row>
    <row r="139" spans="1:37" ht="15.9" customHeight="1">
      <c r="A139" s="151" t="s">
        <v>172</v>
      </c>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c r="AC139" s="151"/>
    </row>
    <row r="140" spans="1:37" s="14" customFormat="1" ht="15.9" customHeight="1">
      <c r="A140" s="166" t="str">
        <f t="shared" ref="A140" si="1">$A$46</f>
        <v xml:space="preserve">  2. 屋外環境整備、耐震補強工事等、アスベスト等対策工事、エコ改修事業、内部改修工事、バリアフリー化工事 
  （該当事業を○で囲むこと。）</v>
      </c>
      <c r="B140" s="166"/>
      <c r="C140" s="166"/>
      <c r="D140" s="166"/>
      <c r="E140" s="166"/>
      <c r="F140" s="166"/>
      <c r="G140" s="166"/>
      <c r="H140" s="166"/>
      <c r="I140" s="166"/>
      <c r="J140" s="166"/>
      <c r="K140" s="166"/>
      <c r="L140" s="166"/>
      <c r="M140" s="166"/>
      <c r="N140" s="166"/>
      <c r="O140" s="166"/>
      <c r="P140" s="166"/>
      <c r="Q140" s="166"/>
      <c r="R140" s="166"/>
      <c r="S140" s="166"/>
      <c r="T140" s="166"/>
      <c r="U140" s="166"/>
      <c r="V140" s="166"/>
      <c r="W140" s="166"/>
      <c r="X140" s="166"/>
      <c r="Y140" s="166"/>
      <c r="Z140" s="166"/>
      <c r="AA140" s="166"/>
      <c r="AB140" s="166"/>
      <c r="AC140" s="166"/>
      <c r="AD140" s="166"/>
      <c r="AE140" s="166"/>
      <c r="AF140" s="1"/>
      <c r="AG140" s="3"/>
      <c r="AH140" s="3"/>
      <c r="AI140" s="3"/>
      <c r="AJ140" s="3"/>
      <c r="AK140" s="3"/>
    </row>
    <row r="141" spans="1:37" s="14" customFormat="1" ht="24" customHeight="1">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c r="W141" s="166"/>
      <c r="X141" s="166"/>
      <c r="Y141" s="166"/>
      <c r="Z141" s="166"/>
      <c r="AA141" s="166"/>
      <c r="AB141" s="166"/>
      <c r="AC141" s="166"/>
      <c r="AD141" s="166"/>
      <c r="AE141" s="166"/>
      <c r="AF141" s="1"/>
      <c r="AG141" s="3"/>
      <c r="AH141" s="3"/>
      <c r="AI141" s="3"/>
      <c r="AJ141" s="3"/>
      <c r="AK141" s="3"/>
    </row>
    <row r="142" spans="1:37" ht="15.9" customHeight="1">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row>
    <row r="143" spans="1:37" ht="15.9" customHeight="1">
      <c r="A143" s="151" t="s">
        <v>182</v>
      </c>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c r="AC143" s="151"/>
    </row>
    <row r="144" spans="1:37" ht="15.9" customHeight="1">
      <c r="A144" s="151" t="s">
        <v>183</v>
      </c>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c r="AC144" s="151"/>
    </row>
    <row r="145" spans="1:29" ht="15.9" customHeight="1">
      <c r="A145" s="151" t="s">
        <v>172</v>
      </c>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c r="AC145" s="151"/>
    </row>
    <row r="146" spans="1:29" ht="15.9" customHeight="1">
      <c r="A146" s="151" t="s">
        <v>184</v>
      </c>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c r="AC146" s="151"/>
    </row>
    <row r="147" spans="1:29" ht="15.9" customHeight="1">
      <c r="A147" s="151" t="s">
        <v>185</v>
      </c>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c r="AC147" s="151"/>
    </row>
    <row r="198" spans="1:69" ht="15.9" customHeight="1">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8"/>
      <c r="AG198" s="19"/>
      <c r="AH198" s="19"/>
      <c r="AI198" s="19"/>
      <c r="AJ198" s="19"/>
      <c r="AK198" s="19"/>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row>
    <row r="199" spans="1:69" ht="15.9" customHeight="1">
      <c r="A199" s="17" t="s">
        <v>186</v>
      </c>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8"/>
      <c r="AG199" s="19"/>
      <c r="AH199" s="19"/>
      <c r="AI199" s="19"/>
      <c r="AJ199" s="19"/>
      <c r="AK199" s="19"/>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row>
    <row r="200" spans="1:69" ht="15.9" customHeight="1">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8"/>
      <c r="AG200" s="19"/>
      <c r="AH200" s="19"/>
      <c r="AI200" s="19"/>
      <c r="AJ200" s="19"/>
      <c r="AK200" s="19"/>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row>
    <row r="201" spans="1:69" ht="15.9" customHeight="1">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8"/>
      <c r="AG201" s="19"/>
      <c r="AH201" s="19"/>
      <c r="AI201" s="19"/>
      <c r="AJ201" s="19"/>
      <c r="AK201" s="19"/>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row>
    <row r="202" spans="1:69" ht="15.9" customHeight="1">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8"/>
      <c r="AG202" s="19"/>
      <c r="AH202" s="19"/>
      <c r="AI202" s="19"/>
      <c r="AJ202" s="19"/>
      <c r="AK202" s="19"/>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row>
    <row r="203" spans="1:69" ht="15.9" customHeight="1">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8"/>
      <c r="AG203" s="19"/>
      <c r="AH203" s="19"/>
      <c r="AI203" s="19"/>
      <c r="AJ203" s="19"/>
      <c r="AK203" s="19"/>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row>
  </sheetData>
  <mergeCells count="246">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 ref="A122:AC122"/>
    <mergeCell ref="A123:AC123"/>
    <mergeCell ref="A124:AC124"/>
    <mergeCell ref="A109:AC109"/>
    <mergeCell ref="A110:AC110"/>
    <mergeCell ref="A111:AC111"/>
    <mergeCell ref="A112:AC112"/>
    <mergeCell ref="A113:AC113"/>
    <mergeCell ref="A114:AC114"/>
    <mergeCell ref="A98:AC98"/>
    <mergeCell ref="A100:AC100"/>
    <mergeCell ref="A101:AC102"/>
    <mergeCell ref="A103:AC105"/>
    <mergeCell ref="A106:AC107"/>
    <mergeCell ref="A108:AC108"/>
    <mergeCell ref="A89:AC91"/>
    <mergeCell ref="A93:AC93"/>
    <mergeCell ref="A94:AC94"/>
    <mergeCell ref="A95:AC95"/>
    <mergeCell ref="A96:AC96"/>
    <mergeCell ref="A97:AC97"/>
    <mergeCell ref="A86:I86"/>
    <mergeCell ref="J86:AC86"/>
    <mergeCell ref="A87:I87"/>
    <mergeCell ref="J87:AC87"/>
    <mergeCell ref="A88:I88"/>
    <mergeCell ref="J88:AC88"/>
    <mergeCell ref="A81:AC81"/>
    <mergeCell ref="A82:AC82"/>
    <mergeCell ref="A83:AC83"/>
    <mergeCell ref="A84:AC84"/>
    <mergeCell ref="A85:I85"/>
    <mergeCell ref="J85:AC85"/>
    <mergeCell ref="A70:AC70"/>
    <mergeCell ref="A71:AC71"/>
    <mergeCell ref="A72:AC72"/>
    <mergeCell ref="A74:AC74"/>
    <mergeCell ref="A75:AC78"/>
    <mergeCell ref="A79:AC80"/>
    <mergeCell ref="A64:AC64"/>
    <mergeCell ref="A65:AC65"/>
    <mergeCell ref="A66:AE66"/>
    <mergeCell ref="A67:AC67"/>
    <mergeCell ref="A68:AC68"/>
    <mergeCell ref="A69:AC69"/>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Q11:T11"/>
    <mergeCell ref="U11:V11"/>
    <mergeCell ref="U9:V9"/>
    <mergeCell ref="Y9:AA9"/>
    <mergeCell ref="AB9:AC9"/>
    <mergeCell ref="C10:E10"/>
    <mergeCell ref="F10:G10"/>
    <mergeCell ref="H10:J10"/>
    <mergeCell ref="N10:P10"/>
    <mergeCell ref="Q10:T10"/>
    <mergeCell ref="U10:V10"/>
    <mergeCell ref="Y10:AA10"/>
    <mergeCell ref="R58:AE62"/>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s>
  <phoneticPr fontId="3"/>
  <dataValidations count="3">
    <dataValidation type="list" allowBlank="1" showInputMessage="1" showErrorMessage="1" sqref="AK18:AK21" xr:uid="{00000000-0002-0000-0000-000000000000}">
      <formula1>"○,×"</formula1>
    </dataValidation>
    <dataValidation type="list" allowBlank="1" showInputMessage="1" showErrorMessage="1" sqref="AJ18:AJ21" xr:uid="{00000000-0002-0000-0000-000001000000}">
      <formula1>"健全,危険"</formula1>
    </dataValidation>
    <dataValidation type="list" allowBlank="1" showInputMessage="1" showErrorMessage="1" sqref="AG18:AG21" xr:uid="{00000000-0002-0000-0000-000002000000}">
      <formula1>"R,S,W"</formula1>
    </dataValidation>
  </dataValidations>
  <pageMargins left="0.25" right="0.25" top="0.75" bottom="0.75" header="0.3" footer="0.3"/>
  <pageSetup paperSize="9" scale="89" fitToHeight="0" orientation="portrait" r:id="rId1"/>
  <headerFooter alignWithMargins="0"/>
  <rowBreaks count="2" manualBreakCount="2">
    <brk id="63" max="30" man="1"/>
    <brk id="111" max="3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A4A98-BF49-449C-A3C9-AF9291E7E85D}">
  <sheetPr>
    <tabColor rgb="FFFF0000"/>
    <pageSetUpPr autoPageBreaks="0" fitToPage="1"/>
  </sheetPr>
  <dimension ref="A1:U110"/>
  <sheetViews>
    <sheetView topLeftCell="A38" zoomScale="70" zoomScaleNormal="70" zoomScaleSheetLayoutView="115" zoomScalePageLayoutView="80" workbookViewId="0">
      <selection activeCell="D28" sqref="D28"/>
    </sheetView>
  </sheetViews>
  <sheetFormatPr defaultColWidth="3" defaultRowHeight="18.75" customHeight="1"/>
  <cols>
    <col min="1" max="2" width="3" style="40" customWidth="1"/>
    <col min="3" max="4" width="22.44140625" style="49" customWidth="1"/>
    <col min="5" max="5" width="29.77734375" style="49" customWidth="1"/>
    <col min="6" max="7" width="22.44140625" style="49" customWidth="1"/>
    <col min="8" max="16384" width="3" style="49"/>
  </cols>
  <sheetData>
    <row r="1" spans="1:9" s="40" customFormat="1" ht="26.25" customHeight="1">
      <c r="A1" s="35" t="s">
        <v>190</v>
      </c>
      <c r="B1" s="36"/>
      <c r="C1" s="37"/>
      <c r="D1" s="37"/>
      <c r="E1" s="37"/>
      <c r="F1" s="37"/>
      <c r="G1" s="37"/>
      <c r="H1" s="38"/>
      <c r="I1" s="39"/>
    </row>
    <row r="2" spans="1:9" s="40" customFormat="1" ht="29.25" customHeight="1">
      <c r="A2" s="41" t="s">
        <v>303</v>
      </c>
      <c r="B2" s="42"/>
      <c r="C2" s="43"/>
      <c r="D2" s="43"/>
      <c r="E2" s="43"/>
      <c r="F2" s="43"/>
      <c r="G2" s="43"/>
      <c r="H2" s="43"/>
      <c r="I2" s="44"/>
    </row>
    <row r="3" spans="1:9" s="40" customFormat="1" ht="18.75" customHeight="1">
      <c r="A3" s="45" t="s">
        <v>191</v>
      </c>
      <c r="B3" s="46"/>
      <c r="C3" s="47"/>
      <c r="D3" s="47"/>
      <c r="E3" s="47"/>
      <c r="F3" s="47"/>
      <c r="G3" s="47"/>
      <c r="H3" s="47"/>
      <c r="I3" s="48"/>
    </row>
    <row r="4" spans="1:9" s="40" customFormat="1" ht="18.75" customHeight="1">
      <c r="A4" s="45" t="s">
        <v>183</v>
      </c>
      <c r="B4" s="46"/>
      <c r="C4" s="47"/>
      <c r="D4" s="47"/>
      <c r="E4" s="47"/>
      <c r="F4" s="47"/>
      <c r="G4" s="47"/>
      <c r="H4" s="47"/>
      <c r="I4" s="48"/>
    </row>
    <row r="5" spans="1:9" s="40" customFormat="1" ht="18.75" customHeight="1">
      <c r="A5" s="45" t="s">
        <v>192</v>
      </c>
      <c r="B5" s="46"/>
      <c r="C5" s="47"/>
      <c r="D5" s="47"/>
      <c r="E5" s="47"/>
      <c r="F5" s="47"/>
      <c r="G5" s="47"/>
      <c r="H5" s="47"/>
      <c r="I5" s="48"/>
    </row>
    <row r="6" spans="1:9" s="40" customFormat="1" ht="18.75" customHeight="1">
      <c r="A6" s="45" t="s">
        <v>193</v>
      </c>
      <c r="B6" s="46"/>
      <c r="C6" s="47"/>
      <c r="D6" s="47"/>
      <c r="E6" s="47"/>
      <c r="F6" s="47"/>
      <c r="G6" s="47"/>
      <c r="H6" s="47"/>
      <c r="I6" s="48"/>
    </row>
    <row r="7" spans="1:9" ht="18.75" customHeight="1">
      <c r="A7" s="45" t="s">
        <v>194</v>
      </c>
      <c r="B7" s="46"/>
      <c r="C7" s="47"/>
      <c r="D7" s="47"/>
      <c r="E7" s="47"/>
      <c r="F7" s="47"/>
      <c r="G7" s="47"/>
      <c r="H7" s="47"/>
      <c r="I7" s="48"/>
    </row>
    <row r="8" spans="1:9" ht="18.75" customHeight="1">
      <c r="A8" s="45"/>
      <c r="B8" s="46"/>
      <c r="C8" s="47"/>
      <c r="D8" s="47"/>
      <c r="E8" s="47"/>
      <c r="F8" s="47"/>
      <c r="G8" s="47"/>
      <c r="H8" s="47"/>
      <c r="I8" s="48"/>
    </row>
    <row r="9" spans="1:9" ht="18.75" customHeight="1">
      <c r="A9" s="45" t="s">
        <v>195</v>
      </c>
      <c r="B9" s="46"/>
      <c r="C9" s="47"/>
      <c r="D9" s="47"/>
      <c r="E9" s="47"/>
      <c r="F9" s="47"/>
      <c r="G9" s="47"/>
      <c r="H9" s="47"/>
      <c r="I9" s="48"/>
    </row>
    <row r="10" spans="1:9" ht="18.75" customHeight="1">
      <c r="A10" s="45" t="s">
        <v>196</v>
      </c>
      <c r="B10" s="46"/>
      <c r="C10" s="47"/>
      <c r="D10" s="47"/>
      <c r="E10" s="47"/>
      <c r="F10" s="47"/>
      <c r="G10" s="47"/>
      <c r="H10" s="47"/>
      <c r="I10" s="48"/>
    </row>
    <row r="11" spans="1:9" ht="18.75" customHeight="1">
      <c r="A11" s="45" t="s">
        <v>197</v>
      </c>
      <c r="B11" s="46"/>
      <c r="C11" s="47"/>
      <c r="D11" s="47"/>
      <c r="E11" s="47"/>
      <c r="F11" s="47"/>
      <c r="G11" s="47"/>
      <c r="H11" s="47"/>
      <c r="I11" s="48"/>
    </row>
    <row r="12" spans="1:9" ht="18.75" customHeight="1">
      <c r="A12" s="45" t="s">
        <v>198</v>
      </c>
      <c r="B12" s="46"/>
      <c r="C12" s="47"/>
      <c r="D12" s="47"/>
      <c r="E12" s="47"/>
      <c r="F12" s="47"/>
      <c r="G12" s="47"/>
      <c r="H12" s="47"/>
      <c r="I12" s="48"/>
    </row>
    <row r="13" spans="1:9" ht="18.75" customHeight="1">
      <c r="A13" s="45"/>
      <c r="B13" s="46"/>
      <c r="C13" s="47"/>
      <c r="D13" s="47"/>
      <c r="E13" s="47"/>
      <c r="F13" s="47"/>
      <c r="G13" s="47"/>
      <c r="H13" s="47"/>
      <c r="I13" s="48"/>
    </row>
    <row r="14" spans="1:9" ht="18.75" customHeight="1">
      <c r="A14" s="45" t="s">
        <v>199</v>
      </c>
      <c r="B14" s="46"/>
      <c r="C14" s="47"/>
      <c r="D14" s="47"/>
      <c r="E14" s="47"/>
      <c r="F14" s="47"/>
      <c r="G14" s="47"/>
      <c r="H14" s="47"/>
      <c r="I14" s="48"/>
    </row>
    <row r="15" spans="1:9" ht="18.75" customHeight="1">
      <c r="A15" s="45" t="s">
        <v>200</v>
      </c>
      <c r="B15" s="46"/>
      <c r="C15" s="47"/>
      <c r="D15" s="47"/>
      <c r="E15" s="47"/>
      <c r="F15" s="47"/>
      <c r="G15" s="47"/>
      <c r="H15" s="47"/>
      <c r="I15" s="48"/>
    </row>
    <row r="16" spans="1:9" ht="18.75" customHeight="1">
      <c r="A16" s="45" t="s">
        <v>201</v>
      </c>
      <c r="B16" s="46"/>
      <c r="C16" s="47"/>
      <c r="D16" s="47"/>
      <c r="E16" s="47"/>
      <c r="F16" s="47"/>
      <c r="G16" s="47"/>
      <c r="H16" s="47"/>
      <c r="I16" s="48"/>
    </row>
    <row r="17" spans="1:9" s="40" customFormat="1" ht="18.75" customHeight="1">
      <c r="A17" s="45" t="s">
        <v>202</v>
      </c>
      <c r="B17" s="46"/>
      <c r="C17" s="47"/>
      <c r="D17" s="47"/>
      <c r="E17" s="47"/>
      <c r="F17" s="47"/>
      <c r="G17" s="47"/>
      <c r="H17" s="47"/>
      <c r="I17" s="48"/>
    </row>
    <row r="18" spans="1:9" ht="18.75" customHeight="1" thickBot="1">
      <c r="A18" s="50"/>
      <c r="B18" s="51"/>
      <c r="C18" s="52"/>
      <c r="D18" s="52"/>
      <c r="E18" s="52"/>
      <c r="F18" s="52"/>
      <c r="G18" s="52"/>
      <c r="H18" s="52"/>
      <c r="I18" s="53"/>
    </row>
    <row r="19" spans="1:9" ht="22.5" customHeight="1">
      <c r="A19" s="54" t="s">
        <v>302</v>
      </c>
      <c r="C19" s="40"/>
      <c r="D19" s="40"/>
      <c r="E19" s="40"/>
      <c r="F19" s="40"/>
      <c r="G19" s="40"/>
      <c r="H19" s="40"/>
      <c r="I19" s="40"/>
    </row>
    <row r="20" spans="1:9" ht="22.5" customHeight="1">
      <c r="A20" s="54"/>
      <c r="C20" s="40"/>
      <c r="D20" s="40"/>
      <c r="E20" s="40"/>
      <c r="F20" s="40"/>
      <c r="G20" s="40"/>
      <c r="H20" s="40"/>
      <c r="I20" s="40"/>
    </row>
    <row r="21" spans="1:9" ht="22.5" customHeight="1">
      <c r="A21" s="55"/>
      <c r="B21" s="55"/>
      <c r="C21" s="56" t="s">
        <v>308</v>
      </c>
      <c r="D21" s="56"/>
      <c r="E21" s="56"/>
      <c r="F21" s="57"/>
      <c r="G21" s="57"/>
      <c r="H21" s="55"/>
      <c r="I21" s="55"/>
    </row>
    <row r="22" spans="1:9" ht="22.5" customHeight="1" thickBot="1">
      <c r="A22" s="58"/>
      <c r="B22" s="58"/>
      <c r="C22" s="58"/>
      <c r="D22" s="58"/>
      <c r="E22" s="58"/>
      <c r="F22" s="58"/>
      <c r="G22" s="58"/>
      <c r="H22" s="58"/>
      <c r="I22" s="58"/>
    </row>
    <row r="23" spans="1:9" ht="22.5" customHeight="1">
      <c r="A23" s="58"/>
      <c r="B23" s="58"/>
      <c r="D23" s="59" t="s">
        <v>203</v>
      </c>
      <c r="E23" s="60" t="s">
        <v>204</v>
      </c>
      <c r="F23" s="152" t="s">
        <v>49</v>
      </c>
      <c r="G23" s="153"/>
      <c r="H23" s="58"/>
      <c r="I23" s="58"/>
    </row>
    <row r="24" spans="1:9" ht="22.5" customHeight="1" thickBot="1">
      <c r="D24" s="61" t="str">
        <f>IFERROR(VLOOKUP(E24,'（※特別防犯対策）申請の際の注意事項'!Z:AA,2,FALSE),"")</f>
        <v/>
      </c>
      <c r="E24" s="62"/>
      <c r="F24" s="154"/>
      <c r="G24" s="155"/>
      <c r="I24" s="40"/>
    </row>
    <row r="25" spans="1:9" ht="22.5" customHeight="1">
      <c r="C25" s="63"/>
      <c r="D25" s="63"/>
      <c r="E25" s="63"/>
      <c r="I25" s="40"/>
    </row>
    <row r="26" spans="1:9" ht="22.5" customHeight="1">
      <c r="C26" s="63"/>
      <c r="D26" s="63"/>
      <c r="E26" s="63"/>
      <c r="I26" s="40"/>
    </row>
    <row r="27" spans="1:9" ht="22.5" customHeight="1">
      <c r="A27" s="156" t="s">
        <v>205</v>
      </c>
      <c r="B27" s="156"/>
      <c r="C27" s="156"/>
      <c r="D27" s="156"/>
      <c r="E27" s="156"/>
      <c r="F27" s="156"/>
      <c r="G27" s="156"/>
      <c r="H27" s="156"/>
      <c r="I27" s="156"/>
    </row>
    <row r="28" spans="1:9" ht="22.5" customHeight="1">
      <c r="C28" s="40"/>
      <c r="D28" s="40"/>
      <c r="E28" s="40"/>
      <c r="F28" s="40"/>
      <c r="G28" s="40"/>
      <c r="H28" s="40"/>
      <c r="I28" s="40"/>
    </row>
    <row r="29" spans="1:9" ht="22.5" customHeight="1" thickBot="1">
      <c r="B29" s="40" t="s">
        <v>42</v>
      </c>
      <c r="C29" s="40"/>
      <c r="D29" s="40"/>
      <c r="E29" s="40"/>
      <c r="F29" s="40"/>
      <c r="G29" s="40"/>
      <c r="H29" s="40"/>
      <c r="I29" s="40"/>
    </row>
    <row r="30" spans="1:9" ht="34.5" customHeight="1">
      <c r="C30" s="64" t="s">
        <v>0</v>
      </c>
      <c r="D30" s="65" t="s">
        <v>206</v>
      </c>
      <c r="E30" s="66" t="s">
        <v>207</v>
      </c>
      <c r="F30" s="67" t="s">
        <v>34</v>
      </c>
      <c r="G30" s="68" t="s">
        <v>208</v>
      </c>
    </row>
    <row r="31" spans="1:9" ht="22.5" customHeight="1">
      <c r="C31" s="69"/>
      <c r="D31" s="70"/>
      <c r="E31" s="71"/>
      <c r="F31" s="72"/>
      <c r="G31" s="73">
        <f>F31</f>
        <v>0</v>
      </c>
    </row>
    <row r="32" spans="1:9" ht="22.5" customHeight="1">
      <c r="C32" s="69"/>
      <c r="D32" s="70"/>
      <c r="E32" s="71"/>
      <c r="F32" s="72"/>
      <c r="G32" s="73" t="str">
        <f>IF(F32&lt;&gt;"",F32,"")</f>
        <v/>
      </c>
    </row>
    <row r="33" spans="2:9" ht="22.5" customHeight="1">
      <c r="C33" s="69"/>
      <c r="D33" s="70"/>
      <c r="E33" s="71"/>
      <c r="F33" s="72"/>
      <c r="G33" s="73" t="str">
        <f t="shared" ref="G33:G40" si="0">IF(F33&lt;&gt;"",F33,"")</f>
        <v/>
      </c>
    </row>
    <row r="34" spans="2:9" ht="22.5" customHeight="1">
      <c r="C34" s="69"/>
      <c r="D34" s="70"/>
      <c r="E34" s="71"/>
      <c r="F34" s="72"/>
      <c r="G34" s="73" t="str">
        <f t="shared" si="0"/>
        <v/>
      </c>
    </row>
    <row r="35" spans="2:9" ht="22.5" customHeight="1">
      <c r="C35" s="69"/>
      <c r="D35" s="70"/>
      <c r="E35" s="71"/>
      <c r="F35" s="72"/>
      <c r="G35" s="73" t="str">
        <f t="shared" si="0"/>
        <v/>
      </c>
    </row>
    <row r="36" spans="2:9" ht="22.5" customHeight="1">
      <c r="C36" s="69"/>
      <c r="D36" s="70"/>
      <c r="E36" s="71"/>
      <c r="F36" s="72"/>
      <c r="G36" s="73" t="str">
        <f t="shared" si="0"/>
        <v/>
      </c>
    </row>
    <row r="37" spans="2:9" ht="22.5" customHeight="1">
      <c r="C37" s="69"/>
      <c r="D37" s="70"/>
      <c r="E37" s="71"/>
      <c r="F37" s="72"/>
      <c r="G37" s="73" t="str">
        <f t="shared" si="0"/>
        <v/>
      </c>
    </row>
    <row r="38" spans="2:9" ht="22.5" customHeight="1">
      <c r="C38" s="69"/>
      <c r="D38" s="70"/>
      <c r="E38" s="71"/>
      <c r="F38" s="72"/>
      <c r="G38" s="73" t="str">
        <f t="shared" si="0"/>
        <v/>
      </c>
    </row>
    <row r="39" spans="2:9" ht="22.5" customHeight="1">
      <c r="C39" s="69"/>
      <c r="D39" s="70"/>
      <c r="E39" s="71"/>
      <c r="F39" s="72"/>
      <c r="G39" s="73" t="str">
        <f t="shared" si="0"/>
        <v/>
      </c>
    </row>
    <row r="40" spans="2:9" ht="22.5" customHeight="1" thickBot="1">
      <c r="C40" s="74"/>
      <c r="D40" s="75"/>
      <c r="E40" s="76"/>
      <c r="F40" s="77"/>
      <c r="G40" s="78" t="str">
        <f t="shared" si="0"/>
        <v/>
      </c>
    </row>
    <row r="41" spans="2:9" ht="22.5" customHeight="1" thickTop="1" thickBot="1">
      <c r="C41" s="79"/>
      <c r="D41" s="80"/>
      <c r="E41" s="81" t="s">
        <v>209</v>
      </c>
      <c r="F41" s="82">
        <f>SUM(F31:F40)</f>
        <v>0</v>
      </c>
      <c r="G41" s="83">
        <f>SUM(G31:G40)</f>
        <v>0</v>
      </c>
    </row>
    <row r="42" spans="2:9" ht="22.5" customHeight="1"/>
    <row r="43" spans="2:9" ht="22.5" customHeight="1" thickBot="1">
      <c r="B43" s="40" t="s">
        <v>45</v>
      </c>
      <c r="C43" s="40"/>
      <c r="D43" s="40"/>
      <c r="E43" s="40"/>
      <c r="F43" s="40"/>
      <c r="G43" s="40"/>
      <c r="H43" s="40"/>
      <c r="I43" s="40"/>
    </row>
    <row r="44" spans="2:9" ht="22.5" customHeight="1">
      <c r="C44" s="64" t="s">
        <v>0</v>
      </c>
      <c r="D44" s="67" t="s">
        <v>39</v>
      </c>
      <c r="E44" s="84" t="s">
        <v>40</v>
      </c>
      <c r="F44" s="85" t="s">
        <v>41</v>
      </c>
      <c r="G44" s="86" t="s">
        <v>210</v>
      </c>
    </row>
    <row r="45" spans="2:9" ht="22.5" customHeight="1" thickBot="1">
      <c r="C45" s="87" t="s">
        <v>211</v>
      </c>
      <c r="D45" s="88">
        <f>IF(SUMIF(C31:C40,C45,G31:G40)&gt;10000,10000,SUMIF(C31:C40,C45,G31:G40))</f>
        <v>0</v>
      </c>
      <c r="E45" s="89" t="s">
        <v>212</v>
      </c>
      <c r="F45" s="90">
        <f>ROUNDDOWN(D45/2,0)</f>
        <v>0</v>
      </c>
      <c r="G45" s="91" t="str">
        <f>IF(D45=0,"",IF(SUMIF(C31:C40,C45,G31:G40)&lt;300,"下限額に達していません。",IF(SUMIF(C31:C40,C45,G31:G40)&gt;10000,"上限額です。",IF(F45=ROUNDDOWN(D45/2,0),"OK","補助金申請額を確認してください。"))))</f>
        <v/>
      </c>
    </row>
    <row r="46" spans="2:9" ht="22.5" customHeight="1"/>
    <row r="47" spans="2:9" ht="22.5" customHeight="1" thickBot="1">
      <c r="B47" s="40" t="s">
        <v>213</v>
      </c>
      <c r="C47" s="92"/>
    </row>
    <row r="48" spans="2:9" ht="22.5" customHeight="1">
      <c r="C48" s="157"/>
      <c r="D48" s="158"/>
      <c r="E48" s="158"/>
      <c r="F48" s="158"/>
      <c r="G48" s="159"/>
      <c r="H48" s="93"/>
    </row>
    <row r="49" spans="2:8" ht="22.5" customHeight="1">
      <c r="C49" s="160"/>
      <c r="D49" s="161"/>
      <c r="E49" s="161"/>
      <c r="F49" s="161"/>
      <c r="G49" s="162"/>
      <c r="H49" s="93"/>
    </row>
    <row r="50" spans="2:8" ht="22.5" customHeight="1">
      <c r="C50" s="160"/>
      <c r="D50" s="161"/>
      <c r="E50" s="161"/>
      <c r="F50" s="161"/>
      <c r="G50" s="162"/>
      <c r="H50" s="93"/>
    </row>
    <row r="51" spans="2:8" ht="22.5" customHeight="1">
      <c r="C51" s="160"/>
      <c r="D51" s="161"/>
      <c r="E51" s="161"/>
      <c r="F51" s="161"/>
      <c r="G51" s="162"/>
      <c r="H51" s="93"/>
    </row>
    <row r="52" spans="2:8" ht="22.5" customHeight="1">
      <c r="C52" s="160"/>
      <c r="D52" s="161"/>
      <c r="E52" s="161"/>
      <c r="F52" s="161"/>
      <c r="G52" s="162"/>
      <c r="H52" s="93"/>
    </row>
    <row r="53" spans="2:8" ht="22.5" customHeight="1" thickBot="1">
      <c r="C53" s="163"/>
      <c r="D53" s="164"/>
      <c r="E53" s="164"/>
      <c r="F53" s="164"/>
      <c r="G53" s="165"/>
      <c r="H53" s="93"/>
    </row>
    <row r="54" spans="2:8" ht="22.5" customHeight="1"/>
    <row r="55" spans="2:8" ht="22.5" customHeight="1" thickBot="1">
      <c r="B55" s="40" t="s">
        <v>214</v>
      </c>
      <c r="C55" s="92"/>
    </row>
    <row r="56" spans="2:8" ht="22.5" customHeight="1">
      <c r="C56" s="157"/>
      <c r="D56" s="158"/>
      <c r="E56" s="158"/>
      <c r="F56" s="158"/>
      <c r="G56" s="159"/>
      <c r="H56" s="93"/>
    </row>
    <row r="57" spans="2:8" ht="22.5" customHeight="1">
      <c r="C57" s="160"/>
      <c r="D57" s="161"/>
      <c r="E57" s="161"/>
      <c r="F57" s="161"/>
      <c r="G57" s="162"/>
      <c r="H57" s="93"/>
    </row>
    <row r="58" spans="2:8" ht="22.5" customHeight="1">
      <c r="C58" s="160"/>
      <c r="D58" s="161"/>
      <c r="E58" s="161"/>
      <c r="F58" s="161"/>
      <c r="G58" s="162"/>
      <c r="H58" s="93"/>
    </row>
    <row r="59" spans="2:8" ht="22.5" customHeight="1">
      <c r="C59" s="160"/>
      <c r="D59" s="161"/>
      <c r="E59" s="161"/>
      <c r="F59" s="161"/>
      <c r="G59" s="162"/>
      <c r="H59" s="93"/>
    </row>
    <row r="60" spans="2:8" ht="22.5" customHeight="1">
      <c r="C60" s="160"/>
      <c r="D60" s="161"/>
      <c r="E60" s="161"/>
      <c r="F60" s="161"/>
      <c r="G60" s="162"/>
      <c r="H60" s="93"/>
    </row>
    <row r="61" spans="2:8" ht="22.5" customHeight="1" thickBot="1">
      <c r="C61" s="163"/>
      <c r="D61" s="164"/>
      <c r="E61" s="164"/>
      <c r="F61" s="164"/>
      <c r="G61" s="165"/>
      <c r="H61" s="93"/>
    </row>
    <row r="110" spans="1:21" s="40" customFormat="1" ht="18.75" customHeight="1">
      <c r="A110" s="40" t="s">
        <v>186</v>
      </c>
      <c r="C110" s="49"/>
      <c r="D110" s="49"/>
      <c r="E110" s="49"/>
      <c r="F110" s="49"/>
      <c r="G110" s="49"/>
      <c r="H110" s="49"/>
      <c r="I110" s="49"/>
      <c r="J110" s="49"/>
      <c r="K110" s="49"/>
      <c r="L110" s="49"/>
      <c r="M110" s="49"/>
      <c r="N110" s="49"/>
      <c r="O110" s="49"/>
      <c r="P110" s="49"/>
      <c r="Q110" s="49"/>
      <c r="R110" s="49"/>
      <c r="S110" s="49"/>
      <c r="T110" s="49"/>
      <c r="U110" s="49"/>
    </row>
  </sheetData>
  <mergeCells count="5">
    <mergeCell ref="F23:G23"/>
    <mergeCell ref="F24:G24"/>
    <mergeCell ref="A27:I27"/>
    <mergeCell ref="C48:G53"/>
    <mergeCell ref="C56:G61"/>
  </mergeCells>
  <phoneticPr fontId="3"/>
  <conditionalFormatting sqref="A1:XFD1048576">
    <cfRule type="expression" dxfId="4" priority="5">
      <formula>_xlfn.ISFORMULA(A1)</formula>
    </cfRule>
  </conditionalFormatting>
  <conditionalFormatting sqref="E24:G24 C31:F40 C48 C56">
    <cfRule type="containsBlanks" dxfId="3" priority="6">
      <formula>LEN(TRIM(C24))=0</formula>
    </cfRule>
    <cfRule type="notContainsBlanks" dxfId="2" priority="6">
      <formula>LEN(TRIM(C24))&gt;0</formula>
    </cfRule>
  </conditionalFormatting>
  <dataValidations count="1">
    <dataValidation type="list" allowBlank="1" showInputMessage="1" showErrorMessage="1" sqref="C31:C40" xr:uid="{2BD9F573-30A6-48FB-960A-E03127609BC8}">
      <formula1>$C$45:$C$45</formula1>
    </dataValidation>
  </dataValidations>
  <printOptions horizontalCentered="1"/>
  <pageMargins left="0.23622047244094491" right="0.23622047244094491" top="0.74803149606299213" bottom="0.74803149606299213" header="0.31496062992125984" footer="0.31496062992125984"/>
  <pageSetup paperSize="9" scale="77" fitToHeight="0" orientation="portrait" blackAndWhite="1"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1AE8E36-5377-4E38-927C-A0310332DDC8}">
          <x14:formula1>
            <xm:f>'（※特別防犯対策）申請の際の注意事項'!$D$21:$D$23</xm:f>
          </x14:formula1>
          <xm:sqref>D31:D40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99855-65BC-41E6-A089-762B5506540F}">
  <sheetPr>
    <tabColor rgb="FFFF0000"/>
    <pageSetUpPr fitToPage="1"/>
  </sheetPr>
  <dimension ref="A1:AA86"/>
  <sheetViews>
    <sheetView tabSelected="1" zoomScale="85" zoomScaleNormal="85" zoomScaleSheetLayoutView="100" workbookViewId="0">
      <selection activeCell="B4" sqref="B4"/>
    </sheetView>
  </sheetViews>
  <sheetFormatPr defaultColWidth="9" defaultRowHeight="15"/>
  <cols>
    <col min="1" max="1" width="9" style="109"/>
    <col min="2" max="2" width="5" style="97" customWidth="1"/>
    <col min="3" max="3" width="5" style="108" customWidth="1"/>
    <col min="4" max="4" width="25.6640625" style="98" customWidth="1"/>
    <col min="5" max="8" width="9" style="94"/>
    <col min="9" max="9" width="19" style="94" customWidth="1"/>
    <col min="10" max="10" width="11.88671875" style="94" customWidth="1"/>
    <col min="11" max="25" width="9" style="94"/>
    <col min="26" max="27" width="9" style="150" customWidth="1"/>
    <col min="28" max="16384" width="9" style="94"/>
  </cols>
  <sheetData>
    <row r="1" spans="1:27" ht="15.75" customHeight="1">
      <c r="A1" s="401" t="s">
        <v>215</v>
      </c>
      <c r="B1" s="401"/>
      <c r="C1" s="401"/>
      <c r="D1" s="401"/>
      <c r="Z1" s="150" t="s">
        <v>216</v>
      </c>
      <c r="AA1" s="150">
        <v>1</v>
      </c>
    </row>
    <row r="2" spans="1:27" ht="15.75" customHeight="1">
      <c r="A2" s="401"/>
      <c r="B2" s="401"/>
      <c r="C2" s="401"/>
      <c r="D2" s="401"/>
      <c r="M2" s="95"/>
      <c r="Z2" s="150" t="s">
        <v>217</v>
      </c>
      <c r="AA2" s="150">
        <v>2</v>
      </c>
    </row>
    <row r="3" spans="1:27">
      <c r="A3" s="96"/>
      <c r="C3" s="97"/>
      <c r="Z3" s="150" t="s">
        <v>304</v>
      </c>
      <c r="AA3" s="150">
        <v>3</v>
      </c>
    </row>
    <row r="4" spans="1:27" ht="19.5" customHeight="1">
      <c r="A4" s="99"/>
      <c r="B4" s="100" t="s">
        <v>309</v>
      </c>
      <c r="C4" s="101"/>
      <c r="D4" s="102"/>
      <c r="Z4" s="150" t="s">
        <v>218</v>
      </c>
      <c r="AA4" s="150">
        <v>4</v>
      </c>
    </row>
    <row r="5" spans="1:27" ht="19.5" customHeight="1">
      <c r="D5" s="112"/>
      <c r="Z5" s="150" t="s">
        <v>219</v>
      </c>
      <c r="AA5" s="150">
        <v>5</v>
      </c>
    </row>
    <row r="6" spans="1:27" ht="19.5" customHeight="1">
      <c r="A6" s="96"/>
      <c r="B6" s="113" t="s">
        <v>239</v>
      </c>
      <c r="C6" s="97"/>
      <c r="Z6" s="150" t="s">
        <v>220</v>
      </c>
      <c r="AA6" s="150">
        <v>6</v>
      </c>
    </row>
    <row r="7" spans="1:27" ht="19.5" customHeight="1">
      <c r="A7" s="96"/>
      <c r="C7" s="97"/>
      <c r="Z7" s="150" t="s">
        <v>222</v>
      </c>
      <c r="AA7" s="150">
        <v>7</v>
      </c>
    </row>
    <row r="8" spans="1:27" ht="19.5" customHeight="1">
      <c r="A8" s="114"/>
      <c r="B8" s="115" t="s">
        <v>242</v>
      </c>
      <c r="C8" s="116"/>
      <c r="Z8" s="150" t="s">
        <v>223</v>
      </c>
      <c r="AA8" s="150">
        <v>8</v>
      </c>
    </row>
    <row r="9" spans="1:27" ht="19.5" customHeight="1">
      <c r="A9" s="117"/>
      <c r="B9" s="118" t="s">
        <v>244</v>
      </c>
      <c r="C9" s="119"/>
      <c r="Z9" s="150" t="s">
        <v>224</v>
      </c>
      <c r="AA9" s="150">
        <v>9</v>
      </c>
    </row>
    <row r="10" spans="1:27" ht="19.5" customHeight="1">
      <c r="A10" s="117"/>
      <c r="B10" s="120"/>
      <c r="Z10" s="150" t="s">
        <v>225</v>
      </c>
      <c r="AA10" s="150">
        <v>10</v>
      </c>
    </row>
    <row r="11" spans="1:27" ht="19.5" customHeight="1">
      <c r="A11" s="97"/>
      <c r="Z11" s="150" t="s">
        <v>226</v>
      </c>
      <c r="AA11" s="150">
        <v>11</v>
      </c>
    </row>
    <row r="12" spans="1:27" ht="19.5" customHeight="1">
      <c r="B12" s="96" t="s">
        <v>248</v>
      </c>
      <c r="Z12" s="150" t="s">
        <v>227</v>
      </c>
      <c r="AA12" s="150">
        <v>12</v>
      </c>
    </row>
    <row r="13" spans="1:27" ht="19.5" customHeight="1">
      <c r="B13" s="94"/>
      <c r="C13" s="97" t="s">
        <v>250</v>
      </c>
      <c r="Z13" s="150" t="s">
        <v>228</v>
      </c>
      <c r="AA13" s="150">
        <v>13</v>
      </c>
    </row>
    <row r="14" spans="1:27" ht="19.5" customHeight="1">
      <c r="C14" s="94"/>
      <c r="D14" s="98" t="s">
        <v>310</v>
      </c>
      <c r="Z14" s="150" t="s">
        <v>229</v>
      </c>
      <c r="AA14" s="150">
        <v>14</v>
      </c>
    </row>
    <row r="15" spans="1:27" ht="19.5" customHeight="1">
      <c r="D15" s="102" t="s">
        <v>253</v>
      </c>
      <c r="Z15" s="150" t="s">
        <v>230</v>
      </c>
      <c r="AA15" s="150">
        <v>15</v>
      </c>
    </row>
    <row r="16" spans="1:27" ht="19.5" customHeight="1">
      <c r="D16" s="102"/>
      <c r="Z16" s="150" t="s">
        <v>231</v>
      </c>
      <c r="AA16" s="150">
        <v>16</v>
      </c>
    </row>
    <row r="17" spans="1:27" ht="19.5" customHeight="1">
      <c r="B17" s="94"/>
      <c r="C17" s="97" t="s">
        <v>256</v>
      </c>
      <c r="D17" s="112"/>
      <c r="Z17" s="150" t="s">
        <v>232</v>
      </c>
      <c r="AA17" s="150">
        <v>17</v>
      </c>
    </row>
    <row r="18" spans="1:27" ht="19.5" customHeight="1">
      <c r="B18" s="94"/>
      <c r="C18" s="97"/>
      <c r="D18" s="98" t="s">
        <v>258</v>
      </c>
      <c r="Z18" s="150" t="s">
        <v>233</v>
      </c>
      <c r="AA18" s="150">
        <v>18</v>
      </c>
    </row>
    <row r="19" spans="1:27" ht="19.5" customHeight="1" thickBot="1">
      <c r="C19" s="94"/>
      <c r="D19" s="98" t="s">
        <v>260</v>
      </c>
      <c r="Z19" s="150" t="s">
        <v>234</v>
      </c>
      <c r="AA19" s="150">
        <v>19</v>
      </c>
    </row>
    <row r="20" spans="1:27" ht="15.6" thickBot="1">
      <c r="C20" s="94"/>
      <c r="D20" s="121" t="s">
        <v>262</v>
      </c>
      <c r="E20" s="122" t="s">
        <v>263</v>
      </c>
      <c r="F20" s="122"/>
      <c r="G20" s="122"/>
      <c r="H20" s="123"/>
      <c r="I20" s="124" t="s">
        <v>264</v>
      </c>
      <c r="Z20" s="150" t="s">
        <v>235</v>
      </c>
      <c r="AA20" s="150">
        <v>20</v>
      </c>
    </row>
    <row r="21" spans="1:27" ht="20.25" customHeight="1">
      <c r="D21" s="125" t="s">
        <v>266</v>
      </c>
      <c r="E21" s="126" t="s">
        <v>267</v>
      </c>
      <c r="F21" s="127"/>
      <c r="G21" s="127"/>
      <c r="H21" s="128"/>
      <c r="I21" s="129" t="s">
        <v>268</v>
      </c>
      <c r="Z21" s="150" t="s">
        <v>236</v>
      </c>
      <c r="AA21" s="150">
        <v>21</v>
      </c>
    </row>
    <row r="22" spans="1:27" ht="20.25" customHeight="1">
      <c r="D22" s="130" t="s">
        <v>270</v>
      </c>
      <c r="E22" s="131" t="s">
        <v>271</v>
      </c>
      <c r="F22" s="132"/>
      <c r="G22" s="132"/>
      <c r="H22" s="133"/>
      <c r="I22" s="134" t="s">
        <v>272</v>
      </c>
      <c r="Z22" s="150" t="s">
        <v>305</v>
      </c>
      <c r="AA22" s="150">
        <v>22</v>
      </c>
    </row>
    <row r="23" spans="1:27" ht="20.25" customHeight="1" thickBot="1">
      <c r="D23" s="135" t="s">
        <v>274</v>
      </c>
      <c r="E23" s="136" t="s">
        <v>275</v>
      </c>
      <c r="F23" s="137"/>
      <c r="G23" s="137"/>
      <c r="H23" s="138"/>
      <c r="I23" s="139" t="s">
        <v>276</v>
      </c>
      <c r="Z23" s="150" t="s">
        <v>306</v>
      </c>
      <c r="AA23" s="150">
        <v>23</v>
      </c>
    </row>
    <row r="24" spans="1:27" ht="20.25" customHeight="1">
      <c r="B24" s="94"/>
      <c r="C24" s="97"/>
      <c r="D24" s="98" t="s">
        <v>278</v>
      </c>
      <c r="Z24" s="150" t="s">
        <v>237</v>
      </c>
      <c r="AA24" s="150">
        <v>24</v>
      </c>
    </row>
    <row r="25" spans="1:27" ht="20.25" customHeight="1">
      <c r="B25" s="94"/>
      <c r="C25" s="97"/>
      <c r="D25" s="140" t="s">
        <v>280</v>
      </c>
      <c r="Z25" s="150" t="s">
        <v>238</v>
      </c>
      <c r="AA25" s="150">
        <v>25</v>
      </c>
    </row>
    <row r="26" spans="1:27" ht="20.25" customHeight="1">
      <c r="D26" s="112"/>
      <c r="Z26" s="150" t="s">
        <v>240</v>
      </c>
      <c r="AA26" s="150">
        <v>26</v>
      </c>
    </row>
    <row r="27" spans="1:27" ht="20.25" customHeight="1">
      <c r="B27" s="94"/>
      <c r="C27" s="97" t="s">
        <v>283</v>
      </c>
      <c r="Z27" s="150" t="s">
        <v>241</v>
      </c>
      <c r="AA27" s="150">
        <v>27</v>
      </c>
    </row>
    <row r="28" spans="1:27" ht="20.25" customHeight="1">
      <c r="C28" s="94"/>
      <c r="D28" s="98" t="s">
        <v>311</v>
      </c>
      <c r="Z28" s="150" t="s">
        <v>243</v>
      </c>
      <c r="AA28" s="150">
        <v>28</v>
      </c>
    </row>
    <row r="29" spans="1:27" ht="20.25" customHeight="1">
      <c r="C29" s="94"/>
      <c r="Z29" s="150" t="s">
        <v>245</v>
      </c>
      <c r="AA29" s="150">
        <v>29</v>
      </c>
    </row>
    <row r="30" spans="1:27" ht="20.25" customHeight="1">
      <c r="A30" s="97"/>
      <c r="Z30" s="150" t="s">
        <v>246</v>
      </c>
      <c r="AA30" s="150">
        <v>30</v>
      </c>
    </row>
    <row r="31" spans="1:27" ht="20.25" customHeight="1">
      <c r="B31" s="96" t="s">
        <v>284</v>
      </c>
      <c r="Z31" s="150" t="s">
        <v>247</v>
      </c>
      <c r="AA31" s="150">
        <v>31</v>
      </c>
    </row>
    <row r="32" spans="1:27" ht="20.25" customHeight="1">
      <c r="C32" s="98" t="s">
        <v>285</v>
      </c>
      <c r="D32" s="94"/>
      <c r="Z32" s="150" t="s">
        <v>249</v>
      </c>
      <c r="AA32" s="150">
        <v>32</v>
      </c>
    </row>
    <row r="33" spans="2:27" ht="20.25" customHeight="1">
      <c r="C33" s="98" t="s">
        <v>286</v>
      </c>
      <c r="D33" s="94"/>
      <c r="Z33" s="150" t="s">
        <v>251</v>
      </c>
      <c r="AA33" s="150">
        <v>33</v>
      </c>
    </row>
    <row r="34" spans="2:27" ht="20.25" customHeight="1">
      <c r="C34" s="106" t="s">
        <v>287</v>
      </c>
      <c r="D34" s="94"/>
      <c r="Z34" s="150" t="s">
        <v>252</v>
      </c>
      <c r="AA34" s="150">
        <v>34</v>
      </c>
    </row>
    <row r="35" spans="2:27" ht="20.25" customHeight="1">
      <c r="C35" s="141" t="s">
        <v>312</v>
      </c>
      <c r="D35" s="94"/>
      <c r="Z35" s="150" t="s">
        <v>254</v>
      </c>
      <c r="AA35" s="150">
        <v>35</v>
      </c>
    </row>
    <row r="36" spans="2:27" ht="20.25" customHeight="1">
      <c r="C36" s="141"/>
      <c r="D36" s="94"/>
      <c r="Z36" s="150" t="s">
        <v>255</v>
      </c>
      <c r="AA36" s="150">
        <v>36</v>
      </c>
    </row>
    <row r="37" spans="2:27" ht="20.25" customHeight="1">
      <c r="B37" s="96" t="s">
        <v>288</v>
      </c>
      <c r="C37" s="106"/>
      <c r="D37" s="94"/>
      <c r="Z37" s="150" t="s">
        <v>257</v>
      </c>
      <c r="AA37" s="150">
        <v>37</v>
      </c>
    </row>
    <row r="38" spans="2:27" ht="20.25" customHeight="1">
      <c r="C38" s="97" t="s">
        <v>289</v>
      </c>
      <c r="D38" s="94"/>
      <c r="Z38" s="150" t="s">
        <v>279</v>
      </c>
      <c r="AA38" s="150">
        <v>38</v>
      </c>
    </row>
    <row r="39" spans="2:27" ht="20.25" customHeight="1">
      <c r="C39" s="103" t="s">
        <v>221</v>
      </c>
      <c r="D39" s="142" t="s">
        <v>290</v>
      </c>
      <c r="E39" s="104"/>
      <c r="F39" s="104"/>
      <c r="G39" s="104"/>
      <c r="H39" s="104"/>
      <c r="I39" s="104"/>
      <c r="J39" s="105"/>
      <c r="Z39" s="150" t="s">
        <v>281</v>
      </c>
      <c r="AA39" s="150">
        <v>39</v>
      </c>
    </row>
    <row r="40" spans="2:27" ht="20.25" customHeight="1">
      <c r="C40" s="143"/>
      <c r="D40" s="97" t="s">
        <v>291</v>
      </c>
      <c r="J40" s="107"/>
      <c r="Z40" s="150" t="s">
        <v>307</v>
      </c>
      <c r="AA40" s="150">
        <v>40</v>
      </c>
    </row>
    <row r="41" spans="2:27" ht="20.25" customHeight="1">
      <c r="B41" s="94"/>
      <c r="C41" s="143" t="s">
        <v>221</v>
      </c>
      <c r="D41" s="98" t="s">
        <v>292</v>
      </c>
      <c r="J41" s="107"/>
      <c r="Z41" s="150" t="s">
        <v>259</v>
      </c>
      <c r="AA41" s="150">
        <v>41</v>
      </c>
    </row>
    <row r="42" spans="2:27" ht="20.25" customHeight="1">
      <c r="B42" s="94"/>
      <c r="C42" s="144"/>
      <c r="D42" s="98" t="s">
        <v>293</v>
      </c>
      <c r="J42" s="107"/>
      <c r="Z42" s="150" t="s">
        <v>261</v>
      </c>
      <c r="AA42" s="150">
        <v>42</v>
      </c>
    </row>
    <row r="43" spans="2:27" ht="20.25" customHeight="1">
      <c r="C43" s="145" t="s">
        <v>221</v>
      </c>
      <c r="D43" s="146" t="s">
        <v>294</v>
      </c>
      <c r="E43" s="110"/>
      <c r="F43" s="110"/>
      <c r="G43" s="110"/>
      <c r="H43" s="110"/>
      <c r="I43" s="110"/>
      <c r="J43" s="111"/>
      <c r="Z43" s="150" t="s">
        <v>265</v>
      </c>
      <c r="AA43" s="150">
        <v>43</v>
      </c>
    </row>
    <row r="44" spans="2:27" ht="20.25" customHeight="1">
      <c r="C44" s="106"/>
      <c r="Z44" s="150" t="s">
        <v>269</v>
      </c>
      <c r="AA44" s="150">
        <v>44</v>
      </c>
    </row>
    <row r="45" spans="2:27" ht="20.25" customHeight="1">
      <c r="B45" s="96" t="s">
        <v>214</v>
      </c>
      <c r="C45" s="106"/>
      <c r="D45" s="94"/>
      <c r="Z45" s="150" t="s">
        <v>273</v>
      </c>
      <c r="AA45" s="150">
        <v>45</v>
      </c>
    </row>
    <row r="46" spans="2:27" ht="20.25" customHeight="1">
      <c r="B46" s="94"/>
      <c r="C46" s="97" t="s">
        <v>295</v>
      </c>
      <c r="D46" s="94"/>
      <c r="Z46" s="150" t="s">
        <v>277</v>
      </c>
      <c r="AA46" s="150">
        <v>46</v>
      </c>
    </row>
    <row r="47" spans="2:27" ht="20.25" customHeight="1">
      <c r="B47" s="94"/>
      <c r="C47" s="103" t="s">
        <v>221</v>
      </c>
      <c r="D47" s="142" t="s">
        <v>296</v>
      </c>
      <c r="E47" s="104"/>
      <c r="F47" s="104"/>
      <c r="G47" s="104"/>
      <c r="H47" s="104"/>
      <c r="I47" s="104"/>
      <c r="J47" s="105"/>
      <c r="Z47" s="150" t="s">
        <v>282</v>
      </c>
      <c r="AA47" s="150">
        <v>47</v>
      </c>
    </row>
    <row r="48" spans="2:27" ht="20.25" customHeight="1">
      <c r="B48" s="94"/>
      <c r="C48" s="143"/>
      <c r="D48" s="97" t="s">
        <v>297</v>
      </c>
      <c r="J48" s="107"/>
    </row>
    <row r="49" spans="1:10" ht="20.25" customHeight="1">
      <c r="B49" s="94"/>
      <c r="C49" s="143" t="s">
        <v>221</v>
      </c>
      <c r="D49" s="98" t="s">
        <v>298</v>
      </c>
      <c r="J49" s="107"/>
    </row>
    <row r="50" spans="1:10" ht="20.25" customHeight="1">
      <c r="B50" s="94"/>
      <c r="C50" s="144"/>
      <c r="D50" s="98" t="s">
        <v>299</v>
      </c>
      <c r="J50" s="107"/>
    </row>
    <row r="51" spans="1:10" ht="20.25" customHeight="1">
      <c r="C51" s="143" t="s">
        <v>221</v>
      </c>
      <c r="D51" s="98" t="s">
        <v>300</v>
      </c>
      <c r="J51" s="107"/>
    </row>
    <row r="52" spans="1:10" ht="20.25" customHeight="1">
      <c r="C52" s="147"/>
      <c r="D52" s="146" t="s">
        <v>301</v>
      </c>
      <c r="E52" s="110"/>
      <c r="F52" s="110"/>
      <c r="G52" s="110"/>
      <c r="H52" s="110"/>
      <c r="I52" s="110"/>
      <c r="J52" s="111"/>
    </row>
    <row r="53" spans="1:10" ht="20.25" customHeight="1">
      <c r="A53" s="94"/>
      <c r="B53" s="94"/>
      <c r="C53" s="94"/>
      <c r="D53" s="94"/>
    </row>
    <row r="54" spans="1:10" ht="20.25" customHeight="1">
      <c r="A54" s="94"/>
      <c r="B54" s="94"/>
      <c r="C54" s="94"/>
      <c r="D54" s="94"/>
    </row>
    <row r="55" spans="1:10" ht="20.25" customHeight="1">
      <c r="A55" s="94"/>
      <c r="B55" s="94"/>
      <c r="C55" s="94"/>
      <c r="D55" s="94"/>
    </row>
    <row r="56" spans="1:10" ht="20.25" customHeight="1">
      <c r="A56" s="94"/>
      <c r="B56" s="94"/>
      <c r="C56" s="94"/>
      <c r="D56" s="94"/>
    </row>
    <row r="57" spans="1:10" ht="20.25" customHeight="1">
      <c r="A57" s="94"/>
      <c r="B57" s="94"/>
      <c r="C57" s="94"/>
      <c r="D57" s="94"/>
    </row>
    <row r="58" spans="1:10" ht="20.25" customHeight="1">
      <c r="A58" s="94"/>
      <c r="B58" s="94"/>
      <c r="C58" s="94"/>
      <c r="D58" s="94"/>
    </row>
    <row r="59" spans="1:10" ht="20.25" customHeight="1"/>
    <row r="60" spans="1:10" ht="20.25" customHeight="1"/>
    <row r="61" spans="1:10" ht="20.25" customHeight="1"/>
    <row r="62" spans="1:10" ht="20.25" customHeight="1"/>
    <row r="63" spans="1:10" ht="20.25" customHeight="1"/>
    <row r="64" spans="1:10" ht="20.25" customHeight="1"/>
    <row r="65" spans="1:1" ht="20.25" customHeight="1">
      <c r="A65" s="148"/>
    </row>
    <row r="66" spans="1:1" ht="20.25" customHeight="1">
      <c r="A66" s="149"/>
    </row>
    <row r="67" spans="1:1" ht="20.25" customHeight="1">
      <c r="A67" s="149"/>
    </row>
    <row r="68" spans="1:1" ht="20.25" customHeight="1">
      <c r="A68" s="149"/>
    </row>
    <row r="69" spans="1:1">
      <c r="A69" s="149"/>
    </row>
    <row r="70" spans="1:1">
      <c r="A70" s="149"/>
    </row>
    <row r="71" spans="1:1">
      <c r="A71" s="149"/>
    </row>
    <row r="72" spans="1:1">
      <c r="A72" s="149"/>
    </row>
    <row r="73" spans="1:1">
      <c r="A73" s="149"/>
    </row>
    <row r="74" spans="1:1">
      <c r="A74" s="149"/>
    </row>
    <row r="75" spans="1:1">
      <c r="A75" s="149"/>
    </row>
    <row r="76" spans="1:1">
      <c r="A76" s="149"/>
    </row>
    <row r="77" spans="1:1">
      <c r="A77" s="149"/>
    </row>
    <row r="78" spans="1:1">
      <c r="A78" s="149"/>
    </row>
    <row r="79" spans="1:1">
      <c r="A79" s="149"/>
    </row>
    <row r="80" spans="1:1">
      <c r="A80" s="149"/>
    </row>
    <row r="81" spans="1:1">
      <c r="A81" s="149"/>
    </row>
    <row r="82" spans="1:1">
      <c r="A82" s="149"/>
    </row>
    <row r="83" spans="1:1">
      <c r="A83" s="149"/>
    </row>
    <row r="84" spans="1:1">
      <c r="A84" s="149"/>
    </row>
    <row r="85" spans="1:1">
      <c r="A85" s="149"/>
    </row>
    <row r="86" spans="1:1">
      <c r="A86" s="149"/>
    </row>
  </sheetData>
  <mergeCells count="1">
    <mergeCell ref="A1:D2"/>
  </mergeCells>
  <phoneticPr fontId="3"/>
  <conditionalFormatting sqref="A1 A3:A7 C3:D7 B4 B6 A8:D10 A11 C11:D11 A12:D12 A13 C13 A14:B16 D14:D16 A17:A18 C17:D18 D19:D20 A19:B26 C21:D27 A27 A28:B29 D28:D29 A30:D31 A32:C37 C38 A38:A42 C39:D40 C41:C42 A43:C45 C46 A46:A50 C47:D48 C49:C52 A51:B52 A59:D1048576">
    <cfRule type="expression" dxfId="1" priority="3">
      <formula>_xlfn.ISFORMULA(A1)</formula>
    </cfRule>
  </conditionalFormatting>
  <conditionalFormatting sqref="E20:I20 E21:E25">
    <cfRule type="expression" dxfId="0" priority="1">
      <formula>_xlfn.ISFORMULA(E20)</formula>
    </cfRule>
  </conditionalFormatting>
  <pageMargins left="0.23622047244094491" right="0.23622047244094491" top="0.74803149606299213" bottom="0.19685039370078741" header="0.31496062992125984" footer="0.31496062992125984"/>
  <pageSetup paperSize="9" scale="81" orientation="portrait" r:id="rId1"/>
  <headerFooter>
    <oddHeader>&amp;C&amp;"Meiryo UI,標準"&amp;F
&amp;A</oddHeader>
  </headerFooter>
  <rowBreaks count="1" manualBreakCount="1">
    <brk id="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②様式２【補助金計算書（予定）】</vt:lpstr>
      <vt:lpstr>（※特別防犯はこちらを使用）②様式２【補助金計算書（予定）】</vt:lpstr>
      <vt:lpstr>（※特別防犯対策）申請の際の注意事項</vt:lpstr>
      <vt:lpstr>'（※特別防犯はこちらを使用）②様式２【補助金計算書（予定）】'!Print_Area</vt:lpstr>
      <vt:lpstr>'（※特別防犯対策）申請の際の注意事項'!Print_Area</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津田桃子</dc:creator>
  <cp:lastModifiedBy>上床梨々霞</cp:lastModifiedBy>
  <cp:lastPrinted>2023-12-10T23:15:33Z</cp:lastPrinted>
  <dcterms:created xsi:type="dcterms:W3CDTF">2002-12-10T23:56:45Z</dcterms:created>
  <dcterms:modified xsi:type="dcterms:W3CDTF">2023-12-12T05:49:40Z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2022-01-24T02:06:02Z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414861ed-1c17-4cdf-a2f8-abf53f24579c</vt:lpwstr>
  </property>
  <property fmtid="{D5CDD505-2E9C-101B-9397-08002B2CF9AE}" pid="8" name="MSIP_Label_d899a617-f30e-4fb8-b81c-fb6d0b94ac5b_ContentBits">
    <vt:lpwstr>0</vt:lpwstr>
  </property>
</Properties>
</file>