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4\02_R4.6事前連絡（預かり保育）\01_起案\"/>
    </mc:Choice>
  </mc:AlternateContent>
  <bookViews>
    <workbookView xWindow="0" yWindow="0" windowWidth="6984" windowHeight="3324" tabRatio="834"/>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6">'別紙3-4'!$A$1:$T$46</definedName>
    <definedName name="_xlnm.Print_Area" localSheetId="7">'別紙4-1'!$A$2:$F$21</definedName>
    <definedName name="_xlnm.Print_Area" localSheetId="8">'別紙4-2'!$A$2:$V$60</definedName>
    <definedName name="_xlnm.Print_Area" localSheetId="10">'別紙4-4'!$A$1:$T$46</definedName>
    <definedName name="_xlnm.Print_Area" localSheetId="11">'別紙5-1'!$A$2:$H$23</definedName>
    <definedName name="_xlnm.Print_Area" localSheetId="12">'別紙5-2'!$A$2:$V$60</definedName>
    <definedName name="_xlnm.Print_Area" localSheetId="14">'別紙5-4'!$A$1:$T$46</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P15" i="20" l="1"/>
  <c r="I5" i="23" l="1"/>
  <c r="K21" i="21" l="1"/>
  <c r="E11" i="20"/>
  <c r="E10" i="20"/>
  <c r="F10" i="20"/>
  <c r="G10" i="20"/>
  <c r="H10" i="20"/>
  <c r="I10" i="20"/>
  <c r="J10" i="20"/>
  <c r="K10" i="20"/>
  <c r="L10" i="20"/>
  <c r="M10" i="20"/>
  <c r="N10" i="20"/>
  <c r="O10" i="20"/>
  <c r="D10" i="20"/>
  <c r="P14" i="20"/>
  <c r="F11" i="20"/>
  <c r="G11" i="20"/>
  <c r="H11" i="20"/>
  <c r="I11" i="20"/>
  <c r="J11" i="20"/>
  <c r="K11" i="20"/>
  <c r="L11" i="20"/>
  <c r="M11" i="20"/>
  <c r="N11" i="20"/>
  <c r="O11" i="20"/>
  <c r="D11"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B6" i="20" s="1"/>
  <c r="Z42" i="21"/>
  <c r="AA42" i="21"/>
  <c r="Z35" i="21"/>
  <c r="AA35" i="21"/>
  <c r="Z28" i="21"/>
  <c r="AA28" i="21"/>
  <c r="Z21" i="21"/>
  <c r="AA21" i="21" s="1"/>
  <c r="K45" i="21"/>
  <c r="L45" i="21"/>
  <c r="K38" i="21"/>
  <c r="L38" i="21"/>
  <c r="K31" i="21"/>
  <c r="L31" i="21"/>
  <c r="K24" i="21"/>
  <c r="L24" i="21"/>
  <c r="I25" i="40" l="1"/>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S29" i="40"/>
  <c r="I29" i="40"/>
  <c r="I44"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S44" i="39" s="1"/>
  <c r="I30" i="39"/>
  <c r="S29" i="39"/>
  <c r="I29"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I26" i="39" s="1"/>
  <c r="S26" i="39" l="1"/>
  <c r="S26" i="40"/>
  <c r="I44" i="39"/>
  <c r="D46" i="39" s="1"/>
  <c r="G46" i="39" s="1"/>
  <c r="S44" i="40"/>
  <c r="N46" i="40" s="1"/>
  <c r="Q46" i="40" s="1"/>
  <c r="I26" i="40"/>
  <c r="D46" i="40" s="1"/>
  <c r="G46" i="40" s="1"/>
  <c r="N46" i="39"/>
  <c r="Q46" i="39" s="1"/>
  <c r="F6" i="37"/>
  <c r="I49" i="22"/>
  <c r="C10" i="37" s="1"/>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G17" i="22"/>
  <c r="H17" i="22" s="1"/>
  <c r="G16" i="22"/>
  <c r="H16" i="22" s="1"/>
  <c r="G15" i="22"/>
  <c r="H15" i="22" s="1"/>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9" i="27"/>
  <c r="I29"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AB50" i="21"/>
  <c r="M50" i="21"/>
  <c r="C18" i="30" s="1"/>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Z48" i="21"/>
  <c r="AA48"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L43" i="21" s="1"/>
  <c r="K44" i="21"/>
  <c r="L44" i="21" s="1"/>
  <c r="AA20" i="21"/>
  <c r="S44" i="23"/>
  <c r="S28" i="23"/>
  <c r="S16" i="23"/>
  <c r="H17" i="23"/>
  <c r="H21" i="23"/>
  <c r="H23" i="23"/>
  <c r="H29" i="23"/>
  <c r="H31" i="23"/>
  <c r="M47" i="23"/>
  <c r="U47" i="23"/>
  <c r="T47" i="23"/>
  <c r="C10" i="10" s="1"/>
  <c r="T7" i="23"/>
  <c r="K47" i="21"/>
  <c r="L47" i="21" s="1"/>
  <c r="K46" i="21"/>
  <c r="L46" i="21" s="1"/>
  <c r="Z5" i="21"/>
  <c r="Z17" i="21"/>
  <c r="AA17" i="21" s="1"/>
  <c r="Z18" i="21"/>
  <c r="AA18" i="21" s="1"/>
  <c r="Z19" i="21"/>
  <c r="AA19" i="21" s="1"/>
  <c r="Q50" i="21"/>
  <c r="AC50" i="21"/>
  <c r="F6" i="30"/>
  <c r="I26" i="27" l="1"/>
  <c r="S26" i="27"/>
  <c r="S44" i="27"/>
  <c r="I44" i="27"/>
  <c r="H49" i="22"/>
  <c r="D10" i="37" s="1"/>
  <c r="AA50" i="21"/>
  <c r="K18" i="21"/>
  <c r="L18" i="21" s="1"/>
  <c r="C19" i="30"/>
  <c r="O7" i="23"/>
  <c r="E60" i="17"/>
  <c r="O7" i="22"/>
  <c r="R16" i="22"/>
  <c r="S16" i="22" s="1"/>
  <c r="G7" i="15"/>
  <c r="F5" i="15"/>
  <c r="I5" i="22"/>
  <c r="T5" i="22"/>
  <c r="T5" i="23"/>
  <c r="E6" i="10"/>
  <c r="K5" i="21"/>
  <c r="K6" i="20"/>
  <c r="D6" i="17"/>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D18" i="20"/>
  <c r="E18" i="20"/>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K20" i="21"/>
  <c r="L20" i="21" s="1"/>
  <c r="L21" i="21"/>
  <c r="K22" i="21"/>
  <c r="L22" i="21" s="1"/>
  <c r="K48" i="21"/>
  <c r="N50" i="21"/>
  <c r="C26" i="30" s="1"/>
  <c r="D11" i="30"/>
  <c r="D27" i="30" s="1"/>
  <c r="C27" i="30"/>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B49" i="22"/>
  <c r="D18" i="37" s="1"/>
  <c r="J49" i="22"/>
  <c r="C18" i="37" s="1"/>
  <c r="M49" i="22"/>
  <c r="D19" i="37" s="1"/>
  <c r="T49" i="22"/>
  <c r="C11" i="37" s="1"/>
  <c r="U49" i="22"/>
  <c r="C19" i="37" s="1"/>
  <c r="E62" i="17"/>
  <c r="L35" i="20"/>
  <c r="H31" i="20"/>
  <c r="K34" i="20"/>
  <c r="D46" i="27" l="1"/>
  <c r="G46" i="27" s="1"/>
  <c r="P18" i="20"/>
  <c r="D27" i="20"/>
  <c r="D20" i="37"/>
  <c r="N46" i="27"/>
  <c r="Q46" i="27" s="1"/>
  <c r="C21" i="37"/>
  <c r="E41" i="17" s="1"/>
  <c r="E14" i="17"/>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shapeId="0">
      <text>
        <r>
          <rPr>
            <b/>
            <sz val="12"/>
            <color indexed="9"/>
            <rFont val="ＭＳ ゴシック"/>
            <family val="3"/>
            <charset val="128"/>
          </rPr>
          <t>学則で定める保育開始時刻前の時刻</t>
        </r>
      </text>
    </comment>
    <comment ref="G18" authorId="0" shapeId="0">
      <text>
        <r>
          <rPr>
            <b/>
            <sz val="12"/>
            <color indexed="9"/>
            <rFont val="ＭＳ ゴシック"/>
            <family val="3"/>
            <charset val="128"/>
          </rPr>
          <t>学則で定める保育終了時刻後の時刻</t>
        </r>
      </text>
    </comment>
    <comment ref="U18" authorId="0" shapeId="0">
      <text>
        <r>
          <rPr>
            <b/>
            <sz val="12"/>
            <color indexed="9"/>
            <rFont val="ＭＳ ゴシック"/>
            <family val="3"/>
            <charset val="128"/>
          </rPr>
          <t>学則で定める保育開始時刻前の時刻</t>
        </r>
      </text>
    </comment>
    <comment ref="V18" authorId="0" shape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<sst xmlns="http://schemas.openxmlformats.org/spreadsheetml/2006/main" count="1718" uniqueCount="335">
  <si>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</si>
  <si>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</si>
  <si>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</si>
  <si>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</si>
  <si>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</si>
  <si>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</si>
  <si>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</si>
  <si>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</si>
  <si>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</si>
  <si>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</si>
  <si>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</si>
  <si>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</si>
  <si>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</si>
  <si>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</si>
  <si>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</si>
  <si>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</si>
  <si>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</si>
  <si>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</si>
  <si>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</si>
  <si>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</si>
  <si>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</si>
  <si>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</si>
  <si>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</si>
  <si>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</si>
  <si>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</si>
  <si>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</si>
  <si>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</si>
  <si>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</si>
  <si>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</si>
  <si>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</si>
  <si>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</si>
  <si>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</si>
  <si>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</si>
  <si>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</si>
  <si>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</si>
  <si>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</si>
  <si>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</si>
  <si>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</si>
  <si>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</si>
  <si>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</si>
  <si>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</si>
  <si>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</si>
  <si>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</si>
  <si>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</si>
  <si>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</si>
  <si>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</si>
  <si>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</si>
  <si>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</si>
  <si>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</si>
  <si>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</si>
  <si>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</si>
  <si>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</si>
  <si>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</si>
  <si>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</si>
  <si>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</si>
  <si>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</si>
  <si>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</si>
  <si>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</si>
  <si>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</si>
  <si>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</si>
  <si>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</si>
  <si>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</si>
  <si>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</si>
  <si>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</si>
  <si>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</si>
  <si>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</si>
  <si>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</si>
  <si>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</si>
  <si>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</si>
  <si>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</si>
  <si>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</si>
  <si>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</si>
  <si>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</si>
  <si>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</si>
  <si>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</si>
  <si>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</si>
  <si>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</si>
  <si>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</si>
  <si>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</si>
  <si>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</si>
  <si>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</si>
  <si>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</si>
  <si>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</si>
  <si>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</si>
  <si>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</si>
  <si>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</si>
  <si>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</si>
  <si>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</si>
  <si>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</si>
  <si>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</si>
  <si>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</si>
  <si>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</si>
  <si>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</si>
  <si>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　２時間以上の預かり保育を実施しているすべての日について記入してください。（休業日（土曜日、日曜日等）を除く。）</t>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</si>
  <si>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</si>
  <si>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</si>
  <si>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</si>
  <si>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</si>
  <si>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</si>
  <si>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</si>
  <si>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</si>
  <si>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</si>
  <si>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</si>
  <si>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</si>
  <si>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</si>
  <si>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</si>
  <si>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</si>
  <si>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</si>
  <si>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</si>
  <si>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</si>
  <si>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</si>
  <si>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</si>
  <si>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</si>
  <si>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</si>
  <si>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</si>
  <si>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</si>
  <si>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</si>
  <si>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</si>
  <si>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</si>
  <si>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</si>
  <si>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</si>
  <si>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</si>
  <si>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</si>
  <si>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</si>
  <si>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</si>
  <si>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</si>
  <si>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</si>
  <si>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</si>
  <si>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</si>
  <si>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</si>
  <si>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</si>
  <si>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</si>
  <si>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</si>
  <si>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</si>
  <si>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</si>
  <si>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</si>
  <si>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</si>
  <si>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</si>
  <si>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</si>
  <si>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</si>
  <si>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</si>
  <si>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</si>
  <si>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</si>
  <si>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</si>
  <si>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</si>
  <si>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</si>
  <si>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</si>
  <si>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</si>
  <si>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</si>
  <si>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</si>
  <si>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</si>
  <si>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</si>
  <si>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</si>
  <si>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</si>
  <si>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</si>
  <si>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</si>
  <si>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</si>
  <si>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</si>
  <si>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</si>
  <si>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</si>
  <si>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</si>
  <si>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</si>
  <si>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</si>
  <si>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</si>
  <si>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</si>
  <si>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</si>
  <si>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</si>
  <si>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</si>
  <si>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</si>
  <si>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</si>
  <si>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</si>
  <si>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</si>
  <si>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</si>
  <si>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</si>
  <si>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</si>
  <si>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</si>
  <si>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</si>
  <si>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</si>
  <si>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</si>
  <si>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</si>
  <si>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</si>
  <si>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</si>
  <si>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</si>
  <si>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</si>
  <si>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</si>
  <si>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</si>
  <si>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</si>
  <si>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</si>
  <si>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</si>
  <si>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</si>
  <si>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</si>
  <si>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</si>
  <si>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</si>
  <si>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</si>
  <si>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</si>
  <si>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</si>
  <si>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</si>
  <si>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</si>
  <si>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</si>
  <si>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</si>
  <si>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</si>
  <si>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</si>
  <si>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</si>
  <si>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</si>
  <si>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</si>
  <si>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</si>
  <si>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</si>
  <si>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</si>
  <si>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</si>
  <si>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</si>
  <si>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</si>
  <si>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</si>
  <si>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</si>
  <si>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</si>
  <si>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</si>
  <si>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</si>
  <si>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</si>
  <si>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</si>
  <si>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</si>
  <si>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</si>
  <si>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</si>
  <si>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</si>
  <si>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</si>
  <si>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</si>
  <si>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</si>
  <si>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</si>
  <si>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</si>
  <si>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</si>
  <si>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</si>
  <si>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</si>
  <si>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</si>
  <si>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</si>
  <si>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</si>
  <si>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</si>
  <si>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</si>
  <si>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</si>
  <si>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</si>
  <si>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</si>
  <si>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</si>
  <si>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</si>
  <si>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</si>
  <si>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</si>
  <si>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</si>
  <si>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</si>
  <si>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</si>
  <si>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</si>
  <si>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</si>
  <si>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</si>
  <si>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</si>
  <si>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</si>
  <si>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</si>
  <si>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</si>
  <si>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</si>
  <si>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</si>
  <si>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</si>
  <si>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</si>
  <si>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</si>
  <si>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</si>
  <si>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</si>
  <si>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</si>
  <si>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</si>
  <si>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</si>
  <si>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</si>
  <si>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</si>
  <si>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</si>
  <si>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</si>
  <si>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</si>
  <si>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</si>
  <si>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</si>
  <si>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</si>
  <si>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</si>
  <si>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</si>
  <si>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</si>
  <si>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</si>
  <si>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</si>
  <si>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</si>
  <si>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</si>
  <si>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</si>
  <si>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</si>
  <si>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</si>
  <si>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</si>
  <si>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</si>
  <si>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</si>
  <si>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</si>
  <si>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</si>
  <si>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</si>
  <si>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</si>
  <si>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</si>
  <si>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</si>
  <si>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</si>
  <si>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</si>
  <si>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</si>
  <si>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</si>
  <si>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</si>
  <si>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AA A</t>
    <phoneticPr fontId="2"/>
  </si>
  <si>
    <t>(1)</t>
    <phoneticPr fontId="2"/>
  </si>
  <si>
    <t>　次世代を担う人材育成の促進</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</si>
  <si>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</si>
  <si>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</si>
  <si>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</si>
  <si>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</si>
  <si>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</si>
  <si>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</si>
  <si>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</si>
  <si>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</si>
  <si>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</si>
  <si>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</si>
  <si>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</si>
  <si>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</si>
  <si>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</si>
  <si>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</si>
  <si>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</si>
  <si>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</si>
  <si>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</si>
  <si>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</si>
  <si>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</si>
  <si>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</si>
  <si>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</si>
  <si>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</si>
  <si>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</si>
  <si>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</si>
  <si>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</si>
  <si>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r>
      <t>令和</t>
    </r>
    <r>
      <rPr>
        <sz val="14"/>
        <color rgb="FFFF0000"/>
        <rFont val="ＭＳ 明朝"/>
        <family val="1"/>
        <charset val="128"/>
      </rPr>
      <t>４</t>
    </r>
    <r>
      <rPr>
        <sz val="14"/>
        <rFont val="ＭＳ 明朝"/>
        <family val="1"/>
        <charset val="128"/>
      </rPr>
      <t>年度教育改革推進特別経費に係る調査票（総括票・幼稚園等用）</t>
    </r>
    <rPh sb="0" eb="2">
      <t>レイワ</t>
    </rPh>
    <rPh sb="26" eb="29">
      <t>ヨウチエン</t>
    </rPh>
    <rPh sb="29" eb="30">
      <t>トウ</t>
    </rPh>
    <rPh sb="30" eb="31">
      <t>ヨウ</t>
    </rPh>
    <phoneticPr fontId="2"/>
  </si>
  <si>
    <t>(3)</t>
    <phoneticPr fontId="2"/>
  </si>
  <si>
    <t>(4)</t>
    <phoneticPr fontId="2"/>
  </si>
  <si>
    <t>(6)</t>
    <phoneticPr fontId="2"/>
  </si>
  <si>
    <t>ICT教育環境の整備推進</t>
    <rPh sb="3" eb="5">
      <t>キョウイク</t>
    </rPh>
    <rPh sb="5" eb="7">
      <t>カンキョウ</t>
    </rPh>
    <rPh sb="8" eb="12">
      <t>セイビスイシン</t>
    </rPh>
    <phoneticPr fontId="2"/>
  </si>
  <si>
    <r>
      <t>令和</t>
    </r>
    <r>
      <rPr>
        <sz val="14"/>
        <color rgb="FFFF0000"/>
        <rFont val="ＭＳ 明朝"/>
        <family val="1"/>
        <charset val="128"/>
      </rPr>
      <t>４</t>
    </r>
    <r>
      <rPr>
        <sz val="14"/>
        <rFont val="ＭＳ 明朝"/>
        <family val="1"/>
        <charset val="128"/>
      </rPr>
      <t>年度教育改革推進特別経費に係る調査票（個票・幼稚園等用）</t>
    </r>
    <rPh sb="0" eb="2">
      <t>レイワ</t>
    </rPh>
    <rPh sb="28" eb="29">
      <t>トウ</t>
    </rPh>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</si>
  <si>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</si>
  <si>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令和</t>
    </r>
    <r>
      <rPr>
        <sz val="10.5"/>
        <color rgb="FFFF0000"/>
        <rFont val="ＭＳ 明朝"/>
        <family val="1"/>
        <charset val="128"/>
      </rPr>
      <t>４</t>
    </r>
    <r>
      <rPr>
        <sz val="10.5"/>
        <rFont val="ＭＳ 明朝"/>
        <family val="1"/>
        <charset val="128"/>
      </rPr>
      <t>年度の状況</t>
    </r>
    <rPh sb="0" eb="2">
      <t>レイワ</t>
    </rPh>
    <rPh sb="6" eb="8">
      <t>ジョウキョウ</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</si>
  <si>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</si>
  <si>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 xml:space="preserve">２時間以上４時間未満
</t>
    </r>
    <r>
      <rPr>
        <sz val="8"/>
        <color rgb="FFFF0000"/>
        <rFont val="ＭＳ 明朝"/>
        <family val="1"/>
        <charset val="128"/>
      </rPr>
      <t>（教育時間と合わせて８時間以上）</t>
    </r>
    <rPh sb="6" eb="8">
      <t>ジカン</t>
    </rPh>
    <rPh sb="8" eb="10">
      <t>ミマン</t>
    </rPh>
    <rPh sb="12" eb="16">
      <t>キョウイクジカン</t>
    </rPh>
    <rPh sb="17" eb="18">
      <t>ア</t>
    </rPh>
    <rPh sb="22" eb="24">
      <t>ジカン</t>
    </rPh>
    <rPh sb="24" eb="26">
      <t>イジョウ</t>
    </rPh>
    <phoneticPr fontId="2"/>
  </si>
  <si>
    <r>
      <t xml:space="preserve">２時間以上４時間未満
</t>
    </r>
    <r>
      <rPr>
        <sz val="8"/>
        <color rgb="FFFF0000"/>
        <rFont val="ＭＳ 明朝"/>
        <family val="1"/>
        <charset val="128"/>
      </rPr>
      <t>（教育時間と合わせて８時間未満）</t>
    </r>
    <rPh sb="6" eb="8">
      <t>ジカン</t>
    </rPh>
    <rPh sb="8" eb="10">
      <t>ミマン</t>
    </rPh>
    <rPh sb="12" eb="16">
      <t>キョウイクジカン</t>
    </rPh>
    <rPh sb="17" eb="18">
      <t>ア</t>
    </rPh>
    <rPh sb="22" eb="24">
      <t>ジカン</t>
    </rPh>
    <rPh sb="24" eb="26">
      <t>ミマン</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</si>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</sst>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1"/>
      <color rgb="FFFF0000"/>
      <name val="ＭＳ 明朝"/>
      <family val="1"/>
      <charset val="128"/>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sz val="10.5"/>
      <color rgb="FFFF0000"/>
      <name val="ＭＳ 明朝"/>
      <family val="1"/>
      <charset val="128"/>
    </font>
    <font>
      <b/>
      <sz val="12"/>
      <color indexed="9"/>
      <name val="ＭＳ ゴシック"/>
      <family val="3"/>
      <charset val="128"/>
    </font>
    <font>
      <sz val="14"/>
      <color rgb="FFFF0000"/>
      <name val="ＭＳ 明朝"/>
      <family val="1"/>
      <charset val="128"/>
    </font>
    <font>
      <sz val="9"/>
      <color rgb="FFFF0000"/>
      <name val="ＭＳ 明朝"/>
      <family val="1"/>
      <charset val="128"/>
    </font>
    <font>
      <sz val="11"/>
      <name val="ＭＳ Ｐゴシック"/>
      <family val="3"/>
      <charset val="128"/>
      <scheme val="minor"/>
    </font>
    <font>
      <sz val="9"/>
      <name val="ＭＳ Ｐゴシック"/>
      <family val="3"/>
      <charset val="128"/>
      <scheme val="minor"/>
    </font>
    <font>
      <sz val="8"/>
      <color rgb="FFFF0000"/>
      <name val="ＭＳ 明朝"/>
      <family val="1"/>
      <charset val="128"/>
    </font>
    <font>
      <b/>
      <sz val="20"/>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884">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1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4"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2"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5" fillId="0" borderId="56"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5"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6"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4" fillId="3" borderId="8"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3" fillId="2" borderId="137" xfId="0" applyFont="1" applyFill="1" applyBorder="1" applyAlignment="1" applyProtection="1">
      <alignment vertical="center" wrapText="1"/>
      <protection locked="0"/>
    </xf>
    <xf numFmtId="0" fontId="18" fillId="0" borderId="95"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8" xfId="0" applyNumberFormat="1" applyFont="1" applyFill="1" applyBorder="1" applyAlignment="1" applyProtection="1">
      <alignment horizontal="center" vertical="center"/>
    </xf>
    <xf numFmtId="179" fontId="3" fillId="0" borderId="138" xfId="0" applyNumberFormat="1" applyFont="1" applyFill="1" applyBorder="1" applyAlignment="1" applyProtection="1">
      <alignment horizontal="center" vertical="center"/>
    </xf>
    <xf numFmtId="179" fontId="3" fillId="0" borderId="138" xfId="0" applyNumberFormat="1" applyFont="1" applyFill="1" applyBorder="1" applyAlignment="1" applyProtection="1">
      <alignment horizontal="center" vertical="center"/>
      <protection locked="0"/>
    </xf>
    <xf numFmtId="0" fontId="3" fillId="0" borderId="138"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49" fontId="26" fillId="0" borderId="35" xfId="0" applyNumberFormat="1" applyFont="1" applyBorder="1" applyAlignment="1" applyProtection="1">
      <alignment vertical="center"/>
    </xf>
    <xf numFmtId="0" fontId="4" fillId="5" borderId="2" xfId="0" applyFont="1" applyFill="1" applyBorder="1" applyAlignment="1" applyProtection="1">
      <alignment vertical="center"/>
      <protection locked="0"/>
    </xf>
    <xf numFmtId="0" fontId="4" fillId="5" borderId="3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15" fillId="5" borderId="56" xfId="0" applyFont="1" applyFill="1" applyBorder="1" applyAlignment="1" applyProtection="1">
      <alignment horizontal="center" vertical="center"/>
      <protection locked="0"/>
    </xf>
    <xf numFmtId="20" fontId="3" fillId="0" borderId="37" xfId="0" applyNumberFormat="1" applyFont="1" applyFill="1" applyBorder="1" applyAlignment="1" applyProtection="1">
      <alignment horizontal="center" vertical="center"/>
      <protection locked="0"/>
    </xf>
    <xf numFmtId="0" fontId="3" fillId="0" borderId="38" xfId="0" applyFont="1" applyFill="1" applyBorder="1" applyAlignment="1" applyProtection="1">
      <alignment horizontal="center" vertical="center"/>
      <protection locked="0"/>
    </xf>
    <xf numFmtId="20" fontId="3" fillId="5" borderId="37" xfId="0" applyNumberFormat="1" applyFont="1" applyFill="1" applyBorder="1" applyAlignment="1" applyProtection="1">
      <alignment horizontal="center" vertical="center" wrapText="1"/>
      <protection locked="0"/>
    </xf>
    <xf numFmtId="182" fontId="4" fillId="0" borderId="0" xfId="0" applyNumberFormat="1" applyFont="1" applyFill="1" applyBorder="1" applyAlignment="1" applyProtection="1">
      <alignment vertical="center"/>
      <protection locked="0"/>
    </xf>
    <xf numFmtId="0" fontId="38" fillId="0" borderId="36" xfId="0" applyFont="1" applyBorder="1" applyAlignment="1" applyProtection="1">
      <alignment horizontal="center" vertical="center" wrapText="1"/>
    </xf>
    <xf numFmtId="0" fontId="4" fillId="5" borderId="2" xfId="0" applyFont="1" applyFill="1" applyBorder="1" applyProtection="1">
      <protection locked="0"/>
    </xf>
    <xf numFmtId="0" fontId="4" fillId="5" borderId="36"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5" borderId="1" xfId="0" applyNumberFormat="1" applyFont="1" applyFill="1" applyBorder="1" applyProtection="1">
      <protection locked="0"/>
    </xf>
    <xf numFmtId="0" fontId="39" fillId="0" borderId="20" xfId="2" applyFont="1" applyBorder="1" applyAlignment="1">
      <alignment horizontal="left"/>
    </xf>
    <xf numFmtId="0" fontId="39" fillId="0" borderId="20" xfId="2" applyFont="1" applyBorder="1" applyAlignment="1">
      <alignment horizontal="left" vertical="center"/>
    </xf>
    <xf numFmtId="0" fontId="39" fillId="0" borderId="0" xfId="2" applyFont="1" applyAlignment="1">
      <alignment horizontal="center" vertical="center"/>
    </xf>
    <xf numFmtId="0" fontId="39" fillId="0" borderId="32" xfId="2" applyFont="1" applyBorder="1" applyAlignment="1">
      <alignment horizontal="left"/>
    </xf>
    <xf numFmtId="0" fontId="39" fillId="0" borderId="32" xfId="2" applyFont="1" applyBorder="1" applyAlignment="1">
      <alignment horizontal="center" vertical="center"/>
    </xf>
    <xf numFmtId="20" fontId="39" fillId="0" borderId="32" xfId="2" applyNumberFormat="1" applyFont="1" applyBorder="1" applyAlignment="1">
      <alignment horizontal="center" vertical="center"/>
    </xf>
    <xf numFmtId="0" fontId="39" fillId="0" borderId="32" xfId="2" applyFont="1" applyBorder="1" applyAlignment="1">
      <alignment horizontal="center" vertical="center" wrapText="1"/>
    </xf>
    <xf numFmtId="179" fontId="39" fillId="0" borderId="32" xfId="2" applyNumberFormat="1" applyFont="1" applyBorder="1" applyAlignment="1">
      <alignment horizontal="center" vertical="center"/>
    </xf>
    <xf numFmtId="179" fontId="40" fillId="0" borderId="0" xfId="2" applyNumberFormat="1" applyFont="1" applyFill="1" applyBorder="1" applyAlignment="1">
      <alignment horizontal="left"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3" fillId="5" borderId="92"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49" fontId="26" fillId="0" borderId="3" xfId="0" applyNumberFormat="1" applyFont="1" applyBorder="1" applyAlignment="1" applyProtection="1">
      <alignment vertical="center"/>
    </xf>
    <xf numFmtId="0" fontId="26" fillId="0" borderId="71" xfId="0" applyFont="1" applyBorder="1" applyAlignment="1">
      <alignment horizontal="left" vertical="center" wrapText="1" indent="1" shrinkToFit="1"/>
    </xf>
    <xf numFmtId="49" fontId="4" fillId="0" borderId="51" xfId="0" applyNumberFormat="1" applyFont="1" applyBorder="1" applyAlignment="1" applyProtection="1">
      <alignment vertical="center" wrapTex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20" fontId="3" fillId="0" borderId="3" xfId="0" applyNumberFormat="1" applyFont="1" applyFill="1" applyBorder="1" applyAlignment="1" applyProtection="1">
      <alignment horizontal="center" vertical="center"/>
      <protection locked="0"/>
    </xf>
    <xf numFmtId="0" fontId="3" fillId="0" borderId="136" xfId="0" applyFont="1" applyFill="1" applyBorder="1" applyAlignment="1" applyProtection="1">
      <alignment horizontal="center" vertical="center"/>
      <protection locked="0"/>
    </xf>
    <xf numFmtId="20" fontId="3" fillId="5" borderId="50" xfId="0" applyNumberFormat="1" applyFont="1" applyFill="1" applyBorder="1" applyAlignment="1" applyProtection="1">
      <alignment horizontal="center" vertical="center"/>
      <protection locked="0"/>
    </xf>
    <xf numFmtId="20" fontId="3" fillId="5" borderId="51" xfId="0" applyNumberFormat="1" applyFont="1" applyFill="1" applyBorder="1" applyAlignment="1" applyProtection="1">
      <alignment horizontal="center" vertical="center"/>
      <protection locked="0"/>
    </xf>
    <xf numFmtId="179" fontId="3" fillId="5" borderId="58" xfId="0" applyNumberFormat="1" applyFont="1" applyFill="1" applyBorder="1" applyAlignment="1" applyProtection="1">
      <alignment horizontal="center" vertical="center"/>
      <protection locked="0"/>
    </xf>
    <xf numFmtId="0" fontId="3" fillId="5" borderId="58" xfId="0" applyFont="1" applyFill="1" applyBorder="1" applyAlignment="1" applyProtection="1">
      <alignment horizontal="center" vertical="center"/>
      <protection locked="0"/>
    </xf>
    <xf numFmtId="179" fontId="3" fillId="8" borderId="58"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6" xfId="0" applyFont="1" applyFill="1" applyBorder="1" applyProtection="1">
      <protection locked="0"/>
    </xf>
    <xf numFmtId="20" fontId="3" fillId="0" borderId="60" xfId="0" applyNumberFormat="1" applyFont="1" applyFill="1" applyBorder="1" applyAlignment="1" applyProtection="1">
      <alignment horizontal="center" vertical="center"/>
      <protection locked="0"/>
    </xf>
    <xf numFmtId="176" fontId="3" fillId="0" borderId="37" xfId="0" applyNumberFormat="1" applyFont="1" applyFill="1" applyBorder="1" applyAlignment="1" applyProtection="1">
      <alignment horizontal="center" vertical="center"/>
      <protection locked="0"/>
    </xf>
    <xf numFmtId="176" fontId="3" fillId="0" borderId="38" xfId="0" applyNumberFormat="1" applyFont="1" applyFill="1" applyBorder="1" applyAlignment="1" applyProtection="1">
      <alignment horizontal="center" vertical="center"/>
    </xf>
    <xf numFmtId="181" fontId="3" fillId="0" borderId="38" xfId="0" applyNumberFormat="1" applyFont="1" applyFill="1" applyBorder="1" applyAlignment="1" applyProtection="1">
      <alignment horizontal="center" vertical="center"/>
      <protection locked="0"/>
    </xf>
    <xf numFmtId="181" fontId="3" fillId="5" borderId="68" xfId="0" applyNumberFormat="1" applyFont="1" applyFill="1" applyBorder="1" applyAlignment="1" applyProtection="1">
      <alignment horizontal="center" vertical="center"/>
      <protection locked="0"/>
    </xf>
    <xf numFmtId="0" fontId="4" fillId="0" borderId="56" xfId="0" applyFont="1" applyFill="1" applyBorder="1" applyProtection="1">
      <protection locked="0"/>
    </xf>
    <xf numFmtId="0" fontId="4" fillId="0" borderId="0" xfId="0" applyFont="1" applyBorder="1" applyAlignment="1" applyProtection="1">
      <alignment horizontal="center"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13"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3" fillId="6" borderId="3"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1" fontId="31" fillId="6" borderId="132" xfId="0" applyNumberFormat="1" applyFont="1" applyFill="1" applyBorder="1" applyAlignment="1">
      <alignment horizontal="center" vertical="center"/>
    </xf>
    <xf numFmtId="1" fontId="31" fillId="6" borderId="133" xfId="0" applyNumberFormat="1"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3" fillId="6" borderId="3" xfId="0" applyFont="1" applyFill="1" applyBorder="1" applyAlignment="1">
      <alignment horizontal="center" vertical="center"/>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5" borderId="47" xfId="0" applyNumberFormat="1" applyFont="1" applyFill="1" applyBorder="1" applyAlignment="1" applyProtection="1">
      <alignment horizontal="center" vertical="center"/>
    </xf>
    <xf numFmtId="177" fontId="4" fillId="5" borderId="1" xfId="0" applyNumberFormat="1" applyFont="1" applyFill="1" applyBorder="1" applyAlignment="1" applyProtection="1">
      <alignment horizontal="center" vertical="center"/>
    </xf>
    <xf numFmtId="177" fontId="4" fillId="0" borderId="47"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177" fontId="4" fillId="5" borderId="141" xfId="0" applyNumberFormat="1" applyFont="1" applyFill="1" applyBorder="1" applyAlignment="1" applyProtection="1">
      <alignment horizontal="center" vertical="center"/>
    </xf>
    <xf numFmtId="177" fontId="4" fillId="5" borderId="37" xfId="0" applyNumberFormat="1" applyFont="1" applyFill="1" applyBorder="1" applyAlignment="1" applyProtection="1">
      <alignment horizontal="center" vertical="center"/>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4" fillId="5" borderId="142"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0" borderId="139" xfId="0" applyNumberFormat="1" applyFont="1" applyFill="1" applyBorder="1" applyAlignment="1" applyProtection="1">
      <alignment horizontal="center" vertical="center"/>
    </xf>
    <xf numFmtId="177" fontId="4" fillId="0" borderId="140" xfId="0" applyNumberFormat="1" applyFont="1" applyFill="1" applyBorder="1" applyAlignment="1" applyProtection="1">
      <alignment horizontal="center" vertical="center"/>
    </xf>
    <xf numFmtId="0" fontId="3" fillId="2" borderId="131" xfId="0" applyFont="1" applyFill="1" applyBorder="1" applyAlignment="1" applyProtection="1">
      <alignment horizontal="center" vertical="center"/>
      <protection locked="0"/>
    </xf>
    <xf numFmtId="56" fontId="4" fillId="3" borderId="84"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9" fillId="0" borderId="118" xfId="2" applyFont="1" applyBorder="1" applyAlignment="1">
      <alignment horizontal="center" vertical="center" wrapText="1"/>
    </xf>
    <xf numFmtId="0" fontId="29"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9"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7"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8" fillId="5" borderId="20" xfId="2" applyFont="1" applyFill="1" applyBorder="1" applyAlignment="1">
      <alignment horizontal="right" vertical="center" wrapText="1"/>
    </xf>
    <xf numFmtId="0" fontId="28"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7"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8" fillId="5" borderId="20" xfId="2" applyFont="1" applyFill="1" applyBorder="1" applyAlignment="1" applyProtection="1">
      <alignment horizontal="right" vertical="center" wrapText="1"/>
      <protection locked="0"/>
    </xf>
    <xf numFmtId="0" fontId="28"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9" fillId="0" borderId="0" xfId="0" applyFont="1" applyAlignment="1">
      <alignment horizontal="center" vertical="center"/>
    </xf>
    <xf numFmtId="0" fontId="12" fillId="0" borderId="85" xfId="0" applyFont="1" applyBorder="1" applyAlignment="1">
      <alignment horizontal="left" vertical="center" wrapText="1"/>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1" fillId="6" borderId="121" xfId="0" applyNumberFormat="1" applyFont="1" applyFill="1" applyBorder="1" applyAlignment="1">
      <alignment horizontal="center" vertical="center" wrapText="1"/>
    </xf>
    <xf numFmtId="178" fontId="31" fillId="6" borderId="122" xfId="0" applyNumberFormat="1" applyFont="1" applyFill="1" applyBorder="1" applyAlignment="1">
      <alignment horizontal="center" vertical="center" wrapText="1"/>
    </xf>
    <xf numFmtId="178" fontId="31"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1" fillId="6" borderId="121" xfId="0" applyFont="1" applyFill="1" applyBorder="1" applyAlignment="1">
      <alignment horizontal="center" vertical="center" wrapText="1"/>
    </xf>
    <xf numFmtId="0" fontId="31" fillId="6" borderId="122" xfId="0" applyFont="1" applyFill="1" applyBorder="1" applyAlignment="1">
      <alignment horizontal="center" vertical="center" wrapText="1"/>
    </xf>
    <xf numFmtId="0" fontId="31"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4" fillId="0" borderId="106"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177" fontId="4" fillId="5" borderId="140"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177" fontId="4" fillId="0" borderId="139" xfId="0" applyNumberFormat="1" applyFont="1" applyFill="1" applyBorder="1" applyAlignment="1" applyProtection="1">
      <alignment horizontal="center" vertical="center"/>
      <protection locked="0"/>
    </xf>
    <xf numFmtId="177" fontId="4" fillId="0" borderId="140" xfId="0" applyNumberFormat="1" applyFont="1" applyFill="1" applyBorder="1" applyAlignment="1" applyProtection="1">
      <alignment horizontal="center" vertical="center"/>
      <protection locked="0"/>
    </xf>
    <xf numFmtId="177" fontId="4" fillId="0" borderId="47" xfId="0" applyNumberFormat="1"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protection locked="0"/>
    </xf>
    <xf numFmtId="177" fontId="4" fillId="5" borderId="47" xfId="0" applyNumberFormat="1" applyFont="1" applyFill="1" applyBorder="1" applyAlignment="1" applyProtection="1">
      <alignment horizontal="center" vertical="center"/>
      <protection locked="0"/>
    </xf>
    <xf numFmtId="177" fontId="4" fillId="5" borderId="1"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177" fontId="4" fillId="0" borderId="141" xfId="0" applyNumberFormat="1" applyFont="1" applyFill="1" applyBorder="1" applyAlignment="1" applyProtection="1">
      <alignment horizontal="center" vertical="center"/>
      <protection locked="0"/>
    </xf>
    <xf numFmtId="177" fontId="4" fillId="0" borderId="37" xfId="0" applyNumberFormat="1"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5" borderId="139" xfId="0" applyNumberFormat="1" applyFont="1" applyFill="1" applyBorder="1" applyAlignment="1" applyProtection="1">
      <alignment horizontal="center" vertical="center"/>
      <protection locked="0"/>
    </xf>
    <xf numFmtId="177" fontId="4" fillId="5" borderId="140" xfId="0" applyNumberFormat="1" applyFont="1" applyFill="1" applyBorder="1" applyAlignment="1" applyProtection="1">
      <alignment horizontal="center" vertical="center"/>
      <protection locked="0"/>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1" xfId="0" applyNumberFormat="1" applyFont="1" applyFill="1" applyBorder="1" applyAlignment="1" applyProtection="1">
      <alignment vertical="center" wrapText="1"/>
      <protection locked="0"/>
    </xf>
    <xf numFmtId="56" fontId="3" fillId="2" borderId="130" xfId="0" applyNumberFormat="1" applyFont="1" applyFill="1" applyBorder="1" applyAlignment="1" applyProtection="1">
      <alignment vertical="center" wrapText="1"/>
      <protection locked="0"/>
    </xf>
    <xf numFmtId="0" fontId="3" fillId="2" borderId="130" xfId="0" applyFont="1" applyFill="1" applyBorder="1" applyAlignment="1" applyProtection="1">
      <alignment vertical="center" wrapText="1"/>
      <protection locked="0"/>
    </xf>
    <xf numFmtId="0" fontId="3" fillId="2" borderId="110" xfId="0" applyFont="1" applyFill="1" applyBorder="1" applyAlignment="1" applyProtection="1">
      <alignment vertical="center" wrapText="1"/>
      <protection locked="0"/>
    </xf>
    <xf numFmtId="0" fontId="3" fillId="2" borderId="69" xfId="0" applyFont="1" applyFill="1" applyBorder="1" applyAlignment="1" applyProtection="1">
      <alignment vertical="center" wrapText="1"/>
      <protection locked="0"/>
    </xf>
    <xf numFmtId="0" fontId="3" fillId="2" borderId="108" xfId="0" applyFont="1" applyFill="1" applyBorder="1" applyAlignment="1" applyProtection="1">
      <alignment vertical="center" wrapText="1"/>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13" fillId="0" borderId="0" xfId="0" applyFont="1" applyFill="1" applyAlignment="1" applyProtection="1">
      <alignment vertical="center"/>
      <protection locked="0"/>
    </xf>
    <xf numFmtId="0" fontId="22"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42" fillId="5" borderId="104" xfId="0" applyFont="1" applyFill="1" applyBorder="1" applyAlignment="1" applyProtection="1">
      <alignment horizontal="center" vertical="center"/>
      <protection locked="0"/>
    </xf>
    <xf numFmtId="0" fontId="42" fillId="5" borderId="21" xfId="0" applyFont="1" applyFill="1" applyBorder="1" applyAlignment="1" applyProtection="1">
      <alignment horizontal="center"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15" fillId="0" borderId="22" xfId="0" applyFont="1" applyBorder="1" applyAlignment="1" applyProtection="1">
      <alignment horizontal="center" vertical="center" wrapText="1"/>
    </xf>
    <xf numFmtId="0" fontId="4" fillId="0" borderId="0" xfId="0" applyFont="1" applyAlignment="1" applyProtection="1">
      <alignment horizontal="center" vertical="center"/>
    </xf>
    <xf numFmtId="0" fontId="4" fillId="0" borderId="104" xfId="0" applyFont="1" applyBorder="1" applyAlignment="1" applyProtection="1">
      <alignment horizontal="center" vertical="center" wrapText="1"/>
    </xf>
    <xf numFmtId="178" fontId="31" fillId="6" borderId="132" xfId="0" applyNumberFormat="1" applyFont="1" applyFill="1" applyBorder="1" applyAlignment="1" applyProtection="1">
      <alignment horizontal="center" vertical="center"/>
    </xf>
    <xf numFmtId="178" fontId="31" fillId="6" borderId="133" xfId="0" applyNumberFormat="1" applyFont="1" applyFill="1" applyBorder="1" applyAlignment="1" applyProtection="1">
      <alignment horizontal="center" vertical="center"/>
    </xf>
    <xf numFmtId="0" fontId="15" fillId="0" borderId="38"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1" fontId="31" fillId="6" borderId="132" xfId="0" applyNumberFormat="1" applyFont="1" applyFill="1" applyBorder="1" applyAlignment="1" applyProtection="1">
      <alignment horizontal="center" vertical="center"/>
    </xf>
    <xf numFmtId="1" fontId="31" fillId="6" borderId="133" xfId="0" applyNumberFormat="1" applyFont="1" applyFill="1" applyBorder="1" applyAlignment="1" applyProtection="1">
      <alignment horizontal="center" vertical="center"/>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DDDDDD"/>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39233" y="9144000"/>
          <a:ext cx="58547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7879292" y="9144000"/>
          <a:ext cx="58801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47442" y="8964083"/>
          <a:ext cx="4797425" cy="97367"/>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8655" y="9044940"/>
          <a:ext cx="476631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894195" y="9044940"/>
          <a:ext cx="476631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view="pageBreakPreview" zoomScaleNormal="100" zoomScaleSheetLayoutView="100" workbookViewId="0"/>
  </sheetViews>
  <sheetFormatPr defaultColWidth="9" defaultRowHeight="13.2" x14ac:dyDescent="0.2"/>
  <cols>
    <col min="1" max="3" width="3.6640625" style="2" customWidth="1"/>
    <col min="4" max="4" width="45.6640625" style="2" customWidth="1"/>
    <col min="5" max="8" width="9.21875" style="2" customWidth="1"/>
    <col min="9" max="16384" width="9" style="2"/>
  </cols>
  <sheetData>
    <row r="1" spans="1:8" s="9" customFormat="1" ht="20.100000000000001" customHeight="1" x14ac:dyDescent="0.2">
      <c r="A1" s="128" t="s">
        <v>44</v>
      </c>
      <c r="B1" s="128"/>
      <c r="C1" s="128"/>
      <c r="D1" s="128"/>
      <c r="E1" s="128"/>
      <c r="F1" s="128"/>
      <c r="G1" s="128"/>
      <c r="H1" s="128"/>
    </row>
    <row r="2" spans="1:8" s="9" customFormat="1" ht="20.100000000000001" customHeight="1" x14ac:dyDescent="0.2">
      <c r="A2" s="128"/>
      <c r="B2" s="128"/>
      <c r="C2" s="128"/>
      <c r="D2" s="128"/>
      <c r="E2" s="128"/>
      <c r="F2" s="128"/>
      <c r="G2" s="128"/>
      <c r="H2" s="128"/>
    </row>
    <row r="3" spans="1:8" s="10" customFormat="1" ht="20.100000000000001" customHeight="1" x14ac:dyDescent="0.2">
      <c r="A3" s="426" t="s">
        <v>322</v>
      </c>
      <c r="B3" s="426"/>
      <c r="C3" s="426"/>
      <c r="D3" s="426"/>
      <c r="E3" s="426"/>
      <c r="F3" s="426"/>
      <c r="G3" s="426"/>
      <c r="H3" s="426"/>
    </row>
    <row r="4" spans="1:8" s="9" customFormat="1" ht="20.100000000000001" customHeight="1" x14ac:dyDescent="0.2">
      <c r="A4" s="127"/>
      <c r="B4" s="128"/>
      <c r="C4" s="128"/>
      <c r="D4" s="128"/>
      <c r="E4" s="128"/>
      <c r="F4" s="128"/>
      <c r="G4" s="128"/>
      <c r="H4" s="128"/>
    </row>
    <row r="5" spans="1:8" ht="20.100000000000001" customHeight="1" x14ac:dyDescent="0.2">
      <c r="A5" s="129"/>
      <c r="B5" s="129"/>
      <c r="C5" s="130"/>
      <c r="D5" s="131" t="s">
        <v>230</v>
      </c>
      <c r="E5" s="427"/>
      <c r="F5" s="427"/>
      <c r="G5" s="427"/>
      <c r="H5" s="427"/>
    </row>
    <row r="6" spans="1:8" ht="20.100000000000001" customHeight="1" x14ac:dyDescent="0.2">
      <c r="A6" s="129"/>
      <c r="B6" s="129"/>
      <c r="C6" s="130"/>
      <c r="D6" s="131" t="s">
        <v>138</v>
      </c>
      <c r="E6" s="428"/>
      <c r="F6" s="428"/>
      <c r="G6" s="428"/>
      <c r="H6" s="428"/>
    </row>
    <row r="7" spans="1:8" ht="20.100000000000001" customHeight="1" x14ac:dyDescent="0.2">
      <c r="A7" s="129"/>
      <c r="B7" s="129"/>
      <c r="C7" s="130"/>
      <c r="D7" s="131" t="s">
        <v>46</v>
      </c>
      <c r="E7" s="428"/>
      <c r="F7" s="428"/>
      <c r="G7" s="428"/>
      <c r="H7" s="428"/>
    </row>
    <row r="8" spans="1:8" ht="20.100000000000001" customHeight="1" x14ac:dyDescent="0.2">
      <c r="A8" s="129"/>
      <c r="B8" s="129"/>
      <c r="C8" s="130"/>
      <c r="D8" s="131"/>
      <c r="E8" s="131"/>
      <c r="F8" s="131"/>
      <c r="G8" s="134"/>
      <c r="H8" s="134"/>
    </row>
    <row r="9" spans="1:8" s="9" customFormat="1" ht="20.100000000000001" customHeight="1" x14ac:dyDescent="0.2">
      <c r="A9" s="132" t="s">
        <v>45</v>
      </c>
      <c r="B9" s="128"/>
      <c r="C9" s="128"/>
      <c r="D9" s="128"/>
      <c r="E9" s="128"/>
      <c r="F9" s="128"/>
      <c r="G9" s="128"/>
      <c r="H9" s="128"/>
    </row>
    <row r="10" spans="1:8" s="9" customFormat="1" ht="20.100000000000001" customHeight="1" thickBot="1" x14ac:dyDescent="0.25">
      <c r="A10" s="132"/>
      <c r="B10" s="128"/>
      <c r="C10" s="128"/>
      <c r="D10" s="128"/>
      <c r="E10" s="128"/>
      <c r="F10" s="128"/>
      <c r="G10" s="128"/>
      <c r="H10" s="128"/>
    </row>
    <row r="11" spans="1:8" s="9" customFormat="1" ht="20.100000000000001" customHeight="1" thickBot="1" x14ac:dyDescent="0.25">
      <c r="A11" s="133"/>
      <c r="B11" s="132" t="s">
        <v>119</v>
      </c>
      <c r="C11" s="128"/>
      <c r="D11" s="128"/>
      <c r="E11" s="128"/>
      <c r="F11" s="128"/>
      <c r="G11" s="128"/>
      <c r="H11" s="128"/>
    </row>
    <row r="12" spans="1:8" s="9" customFormat="1" ht="20.100000000000001" customHeight="1" thickBot="1" x14ac:dyDescent="0.25">
      <c r="A12" s="132"/>
      <c r="B12" s="132"/>
      <c r="C12" s="128"/>
      <c r="D12" s="128"/>
      <c r="E12" s="128"/>
      <c r="F12" s="128"/>
      <c r="G12" s="128"/>
      <c r="H12" s="128"/>
    </row>
    <row r="13" spans="1:8" s="9" customFormat="1" ht="20.100000000000001" customHeight="1" thickBot="1" x14ac:dyDescent="0.25">
      <c r="A13" s="133"/>
      <c r="B13" s="132" t="s">
        <v>118</v>
      </c>
      <c r="C13" s="128"/>
      <c r="D13" s="128"/>
      <c r="E13" s="128"/>
      <c r="F13" s="128"/>
      <c r="G13" s="128"/>
      <c r="H13" s="128"/>
    </row>
    <row r="14" spans="1:8" s="9" customFormat="1" ht="20.100000000000001" customHeight="1" thickBot="1" x14ac:dyDescent="0.25">
      <c r="A14" s="132"/>
      <c r="B14" s="128"/>
      <c r="C14" s="128"/>
      <c r="D14" s="128"/>
      <c r="E14" s="128"/>
      <c r="F14" s="128"/>
      <c r="G14" s="128"/>
      <c r="H14" s="128"/>
    </row>
    <row r="15" spans="1:8" ht="20.100000000000001" customHeight="1" x14ac:dyDescent="0.2">
      <c r="A15" s="130"/>
      <c r="B15" s="429" t="s">
        <v>47</v>
      </c>
      <c r="C15" s="430"/>
      <c r="D15" s="430"/>
      <c r="E15" s="433" t="s">
        <v>48</v>
      </c>
      <c r="F15" s="434"/>
      <c r="G15" s="434"/>
      <c r="H15" s="435"/>
    </row>
    <row r="16" spans="1:8" ht="20.100000000000001" customHeight="1" x14ac:dyDescent="0.2">
      <c r="A16" s="130"/>
      <c r="B16" s="431"/>
      <c r="C16" s="432"/>
      <c r="D16" s="432"/>
      <c r="E16" s="436" t="s">
        <v>220</v>
      </c>
      <c r="F16" s="437"/>
      <c r="G16" s="436" t="s">
        <v>221</v>
      </c>
      <c r="H16" s="438"/>
    </row>
    <row r="17" spans="1:8" ht="20.100000000000001" customHeight="1" x14ac:dyDescent="0.2">
      <c r="A17" s="130"/>
      <c r="B17" s="203" t="s">
        <v>107</v>
      </c>
      <c r="C17" s="136"/>
      <c r="D17" s="192"/>
      <c r="E17" s="135"/>
      <c r="F17" s="135"/>
      <c r="G17" s="136"/>
      <c r="H17" s="137"/>
    </row>
    <row r="18" spans="1:8" ht="33.75" customHeight="1" x14ac:dyDescent="0.2">
      <c r="A18" s="130"/>
      <c r="B18" s="439"/>
      <c r="C18" s="347" t="s">
        <v>295</v>
      </c>
      <c r="D18" s="349" t="s">
        <v>296</v>
      </c>
      <c r="E18" s="422"/>
      <c r="F18" s="423"/>
      <c r="G18" s="424"/>
      <c r="H18" s="425"/>
    </row>
    <row r="19" spans="1:8" ht="33.75" customHeight="1" x14ac:dyDescent="0.2">
      <c r="A19" s="130"/>
      <c r="B19" s="439"/>
      <c r="C19" s="395" t="s">
        <v>297</v>
      </c>
      <c r="D19" s="347" t="s">
        <v>298</v>
      </c>
      <c r="E19" s="422"/>
      <c r="F19" s="423"/>
      <c r="G19" s="424"/>
      <c r="H19" s="425"/>
    </row>
    <row r="20" spans="1:8" ht="33.75" customHeight="1" x14ac:dyDescent="0.2">
      <c r="A20" s="130"/>
      <c r="B20" s="138"/>
      <c r="C20" s="351" t="s">
        <v>323</v>
      </c>
      <c r="D20" s="349" t="s">
        <v>299</v>
      </c>
      <c r="E20" s="422"/>
      <c r="F20" s="423"/>
      <c r="G20" s="424"/>
      <c r="H20" s="425"/>
    </row>
    <row r="21" spans="1:8" ht="33.75" customHeight="1" x14ac:dyDescent="0.2">
      <c r="A21" s="130"/>
      <c r="B21" s="344"/>
      <c r="C21" s="351" t="s">
        <v>324</v>
      </c>
      <c r="D21" s="350" t="s">
        <v>301</v>
      </c>
      <c r="E21" s="422"/>
      <c r="F21" s="423"/>
      <c r="G21" s="424"/>
      <c r="H21" s="425"/>
    </row>
    <row r="22" spans="1:8" ht="33.75" customHeight="1" x14ac:dyDescent="0.2">
      <c r="A22" s="130"/>
      <c r="B22" s="138"/>
      <c r="C22" s="351" t="s">
        <v>300</v>
      </c>
      <c r="D22" s="375" t="s">
        <v>321</v>
      </c>
      <c r="E22" s="422"/>
      <c r="F22" s="423"/>
      <c r="G22" s="424"/>
      <c r="H22" s="425"/>
    </row>
    <row r="23" spans="1:8" ht="33.75" customHeight="1" x14ac:dyDescent="0.2">
      <c r="A23" s="130"/>
      <c r="B23" s="378"/>
      <c r="C23" s="351" t="s">
        <v>325</v>
      </c>
      <c r="D23" s="396" t="s">
        <v>326</v>
      </c>
      <c r="E23" s="422"/>
      <c r="F23" s="423"/>
      <c r="G23" s="422"/>
      <c r="H23" s="425"/>
    </row>
    <row r="24" spans="1:8" ht="33.75" customHeight="1" thickBot="1" x14ac:dyDescent="0.25">
      <c r="A24" s="130"/>
      <c r="B24" s="138"/>
      <c r="C24" s="348" t="s">
        <v>302</v>
      </c>
      <c r="D24" s="397" t="s">
        <v>303</v>
      </c>
      <c r="E24" s="422"/>
      <c r="F24" s="423"/>
      <c r="G24" s="424"/>
      <c r="H24" s="425"/>
    </row>
    <row r="25" spans="1:8" ht="20.100000000000001" customHeight="1" x14ac:dyDescent="0.2">
      <c r="A25" s="130"/>
      <c r="B25" s="441" t="s">
        <v>146</v>
      </c>
      <c r="C25" s="442"/>
      <c r="D25" s="442"/>
      <c r="E25" s="442"/>
      <c r="F25" s="442"/>
      <c r="G25" s="442"/>
      <c r="H25" s="443"/>
    </row>
    <row r="26" spans="1:8" ht="33.75" customHeight="1" x14ac:dyDescent="0.2">
      <c r="A26" s="130"/>
      <c r="B26" s="439"/>
      <c r="C26" s="141" t="s">
        <v>147</v>
      </c>
      <c r="D26" s="142"/>
      <c r="E26" s="448"/>
      <c r="F26" s="449"/>
      <c r="G26" s="444"/>
      <c r="H26" s="445"/>
    </row>
    <row r="27" spans="1:8" ht="33.75" customHeight="1" x14ac:dyDescent="0.2">
      <c r="A27" s="130"/>
      <c r="B27" s="439"/>
      <c r="C27" s="141" t="s">
        <v>108</v>
      </c>
      <c r="D27" s="142"/>
      <c r="E27" s="448"/>
      <c r="F27" s="449"/>
      <c r="G27" s="444"/>
      <c r="H27" s="445"/>
    </row>
    <row r="28" spans="1:8" ht="33.75" customHeight="1" x14ac:dyDescent="0.2">
      <c r="A28" s="130"/>
      <c r="B28" s="439"/>
      <c r="C28" s="141" t="s">
        <v>109</v>
      </c>
      <c r="D28" s="142"/>
      <c r="E28" s="448"/>
      <c r="F28" s="449"/>
      <c r="G28" s="444"/>
      <c r="H28" s="445"/>
    </row>
    <row r="29" spans="1:8" ht="33.75" customHeight="1" thickBot="1" x14ac:dyDescent="0.25">
      <c r="A29" s="130"/>
      <c r="B29" s="440"/>
      <c r="C29" s="139" t="s">
        <v>148</v>
      </c>
      <c r="D29" s="140"/>
      <c r="E29" s="446"/>
      <c r="F29" s="447"/>
      <c r="G29" s="446"/>
      <c r="H29" s="450"/>
    </row>
    <row r="30" spans="1:8" ht="20.100000000000001" customHeight="1" x14ac:dyDescent="0.2">
      <c r="A30" s="130"/>
    </row>
    <row r="31" spans="1:8" ht="10.5" customHeight="1" x14ac:dyDescent="0.2"/>
    <row r="33" spans="1:1" ht="19.2" x14ac:dyDescent="0.2">
      <c r="A33" s="13" t="s">
        <v>227</v>
      </c>
    </row>
    <row r="34" spans="1:1" ht="19.2" x14ac:dyDescent="0.2">
      <c r="A34" s="13" t="s">
        <v>228</v>
      </c>
    </row>
    <row r="35" spans="1:1" ht="19.2" x14ac:dyDescent="0.2">
      <c r="A35" s="13" t="s">
        <v>229</v>
      </c>
    </row>
    <row r="36" spans="1:1" ht="19.2" x14ac:dyDescent="0.2">
      <c r="A36" s="13" t="s">
        <v>304</v>
      </c>
    </row>
    <row r="37" spans="1:1" ht="19.2" x14ac:dyDescent="0.2">
      <c r="A37" s="13" t="s">
        <v>305</v>
      </c>
    </row>
  </sheetData>
  <sheetProtection algorithmName="SHA-512" hashValue="4B2GEIvKAN1Gm3dO/Dg5WT3y8Y7fkyZ1nvva1tcxd/OdwGmK2iKn+znZRgNt2eHYzdUEpXi8NkW8hVKLQnTQsg==" saltValue="U6vUCVCHC8LCpF1TRxcMtg==" spinCount="100000" sheet="1" objects="1" scenarios="1"/>
  <mergeCells count="33">
    <mergeCell ref="G27:H27"/>
    <mergeCell ref="E20:F20"/>
    <mergeCell ref="G19:H19"/>
    <mergeCell ref="E19:F19"/>
    <mergeCell ref="B26:B29"/>
    <mergeCell ref="B25:H25"/>
    <mergeCell ref="E22:F22"/>
    <mergeCell ref="G26:H26"/>
    <mergeCell ref="G22:H22"/>
    <mergeCell ref="E29:F29"/>
    <mergeCell ref="E26:F26"/>
    <mergeCell ref="E27:F27"/>
    <mergeCell ref="E28:F28"/>
    <mergeCell ref="E24:F24"/>
    <mergeCell ref="G28:H28"/>
    <mergeCell ref="G24:H24"/>
    <mergeCell ref="G29:H29"/>
    <mergeCell ref="E21:F21"/>
    <mergeCell ref="G21:H21"/>
    <mergeCell ref="E23:F23"/>
    <mergeCell ref="G23:H23"/>
    <mergeCell ref="A3:H3"/>
    <mergeCell ref="G18:H18"/>
    <mergeCell ref="G20:H20"/>
    <mergeCell ref="E5:H5"/>
    <mergeCell ref="E7:H7"/>
    <mergeCell ref="E6:H6"/>
    <mergeCell ref="B15:D16"/>
    <mergeCell ref="E15:H15"/>
    <mergeCell ref="E16:F16"/>
    <mergeCell ref="G16:H16"/>
    <mergeCell ref="E18:F18"/>
    <mergeCell ref="B18:B19"/>
  </mergeCells>
  <phoneticPr fontId="2"/>
  <dataValidations disablePrompts="1"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57" t="s">
        <v>193</v>
      </c>
      <c r="B2" s="657"/>
      <c r="C2" s="657"/>
      <c r="D2" s="657"/>
      <c r="E2" s="657"/>
      <c r="F2" s="657"/>
      <c r="G2" s="657"/>
      <c r="H2" s="657"/>
      <c r="I2" s="657"/>
      <c r="K2" s="657" t="s">
        <v>193</v>
      </c>
      <c r="L2" s="657"/>
      <c r="M2" s="657"/>
      <c r="N2" s="657"/>
      <c r="O2" s="657"/>
      <c r="P2" s="657"/>
      <c r="Q2" s="657"/>
      <c r="R2" s="657"/>
      <c r="S2" s="657"/>
    </row>
    <row r="3" spans="1:19" ht="22.5" customHeight="1" thickBot="1" x14ac:dyDescent="0.25">
      <c r="A3" s="658" t="s">
        <v>194</v>
      </c>
      <c r="B3" s="659"/>
      <c r="C3" s="659"/>
      <c r="D3" s="659"/>
      <c r="E3" s="659"/>
      <c r="F3" s="659"/>
      <c r="G3" s="659"/>
      <c r="H3" s="659"/>
      <c r="I3" s="660"/>
      <c r="K3" s="658" t="s">
        <v>194</v>
      </c>
      <c r="L3" s="659"/>
      <c r="M3" s="659"/>
      <c r="N3" s="659"/>
      <c r="O3" s="659"/>
      <c r="P3" s="659"/>
      <c r="Q3" s="659"/>
      <c r="R3" s="659"/>
      <c r="S3" s="660"/>
    </row>
    <row r="4" spans="1:19" ht="24.75" customHeight="1" thickBot="1" x14ac:dyDescent="0.25">
      <c r="A4" s="653" t="s">
        <v>195</v>
      </c>
      <c r="B4" s="654"/>
      <c r="C4" s="654"/>
      <c r="D4" s="654"/>
      <c r="E4" s="654"/>
      <c r="F4" s="654"/>
      <c r="G4" s="661" t="s">
        <v>261</v>
      </c>
      <c r="H4" s="661"/>
      <c r="I4" s="662"/>
      <c r="K4" s="653" t="s">
        <v>195</v>
      </c>
      <c r="L4" s="654"/>
      <c r="M4" s="654"/>
      <c r="N4" s="654"/>
      <c r="O4" s="654"/>
      <c r="P4" s="654"/>
      <c r="Q4" s="661" t="s">
        <v>261</v>
      </c>
      <c r="R4" s="661"/>
      <c r="S4" s="662"/>
    </row>
    <row r="5" spans="1:19" ht="19.5" customHeight="1" x14ac:dyDescent="0.2">
      <c r="A5" s="643" t="s">
        <v>196</v>
      </c>
      <c r="B5" s="644"/>
      <c r="C5" s="644"/>
      <c r="D5" s="644"/>
      <c r="E5" s="644"/>
      <c r="F5" s="645"/>
      <c r="G5" s="646" t="s">
        <v>197</v>
      </c>
      <c r="H5" s="644"/>
      <c r="I5" s="647"/>
      <c r="K5" s="643" t="s">
        <v>196</v>
      </c>
      <c r="L5" s="644"/>
      <c r="M5" s="644"/>
      <c r="N5" s="644"/>
      <c r="O5" s="644"/>
      <c r="P5" s="645"/>
      <c r="Q5" s="646" t="s">
        <v>197</v>
      </c>
      <c r="R5" s="644"/>
      <c r="S5" s="647"/>
    </row>
    <row r="6" spans="1:19" ht="19.5" customHeight="1" thickBot="1" x14ac:dyDescent="0.25">
      <c r="A6" s="648" t="s">
        <v>198</v>
      </c>
      <c r="B6" s="649"/>
      <c r="C6" s="649"/>
      <c r="D6" s="649"/>
      <c r="E6" s="649"/>
      <c r="F6" s="650"/>
      <c r="G6" s="651" t="s">
        <v>199</v>
      </c>
      <c r="H6" s="649"/>
      <c r="I6" s="652"/>
      <c r="K6" s="648" t="s">
        <v>198</v>
      </c>
      <c r="L6" s="649"/>
      <c r="M6" s="649"/>
      <c r="N6" s="649"/>
      <c r="O6" s="649"/>
      <c r="P6" s="650"/>
      <c r="Q6" s="651" t="s">
        <v>199</v>
      </c>
      <c r="R6" s="649"/>
      <c r="S6" s="652"/>
    </row>
    <row r="7" spans="1:19" ht="22.5" customHeight="1" thickBot="1" x14ac:dyDescent="0.25">
      <c r="A7" s="653" t="s">
        <v>200</v>
      </c>
      <c r="B7" s="654"/>
      <c r="C7" s="655"/>
      <c r="D7" s="656" t="s">
        <v>201</v>
      </c>
      <c r="E7" s="654"/>
      <c r="F7" s="655"/>
      <c r="G7" s="640" t="s">
        <v>202</v>
      </c>
      <c r="H7" s="641"/>
      <c r="I7" s="642"/>
      <c r="K7" s="653" t="s">
        <v>200</v>
      </c>
      <c r="L7" s="654"/>
      <c r="M7" s="655"/>
      <c r="N7" s="656" t="s">
        <v>201</v>
      </c>
      <c r="O7" s="654"/>
      <c r="P7" s="655"/>
      <c r="Q7" s="640" t="s">
        <v>202</v>
      </c>
      <c r="R7" s="641"/>
      <c r="S7" s="642"/>
    </row>
    <row r="8" spans="1:19" ht="14.25" customHeight="1" x14ac:dyDescent="0.2">
      <c r="A8" s="631" t="s">
        <v>203</v>
      </c>
      <c r="B8" s="633" t="s">
        <v>204</v>
      </c>
      <c r="C8" s="301"/>
      <c r="D8" s="302"/>
      <c r="E8" s="303"/>
      <c r="F8" s="635" t="s">
        <v>205</v>
      </c>
      <c r="G8" s="304"/>
      <c r="H8" s="302"/>
      <c r="I8" s="305"/>
      <c r="K8" s="631" t="s">
        <v>203</v>
      </c>
      <c r="L8" s="633" t="s">
        <v>204</v>
      </c>
      <c r="M8" s="301"/>
      <c r="N8" s="302"/>
      <c r="O8" s="303"/>
      <c r="P8" s="635" t="s">
        <v>205</v>
      </c>
      <c r="Q8" s="304"/>
      <c r="R8" s="302"/>
      <c r="S8" s="305"/>
    </row>
    <row r="9" spans="1:19" ht="14.25" customHeight="1" thickBot="1" x14ac:dyDescent="0.25">
      <c r="A9" s="632"/>
      <c r="B9" s="634"/>
      <c r="C9" s="306"/>
      <c r="D9" s="307"/>
      <c r="E9" s="308" t="s">
        <v>206</v>
      </c>
      <c r="F9" s="636"/>
      <c r="G9" s="309"/>
      <c r="H9" s="307"/>
      <c r="I9" s="310" t="s">
        <v>206</v>
      </c>
      <c r="K9" s="632"/>
      <c r="L9" s="634"/>
      <c r="M9" s="306"/>
      <c r="N9" s="307"/>
      <c r="O9" s="308" t="s">
        <v>206</v>
      </c>
      <c r="P9" s="636"/>
      <c r="Q9" s="309"/>
      <c r="R9" s="307"/>
      <c r="S9" s="310" t="s">
        <v>206</v>
      </c>
    </row>
    <row r="10" spans="1:19" ht="24" customHeight="1" x14ac:dyDescent="0.2">
      <c r="A10" s="212"/>
      <c r="B10" s="637" t="s">
        <v>207</v>
      </c>
      <c r="C10" s="638"/>
      <c r="D10" s="639" t="s">
        <v>208</v>
      </c>
      <c r="E10" s="630"/>
      <c r="F10" s="213" t="s">
        <v>209</v>
      </c>
      <c r="G10" s="629" t="s">
        <v>210</v>
      </c>
      <c r="H10" s="630"/>
      <c r="I10" s="224" t="s">
        <v>209</v>
      </c>
      <c r="K10" s="212"/>
      <c r="L10" s="637" t="s">
        <v>207</v>
      </c>
      <c r="M10" s="638"/>
      <c r="N10" s="639" t="s">
        <v>208</v>
      </c>
      <c r="O10" s="630"/>
      <c r="P10" s="213" t="s">
        <v>209</v>
      </c>
      <c r="Q10" s="629" t="s">
        <v>210</v>
      </c>
      <c r="R10" s="630"/>
      <c r="S10" s="224" t="s">
        <v>209</v>
      </c>
    </row>
    <row r="11" spans="1:19" ht="19.5" customHeight="1" x14ac:dyDescent="0.2">
      <c r="A11" s="115">
        <v>1</v>
      </c>
      <c r="B11" s="627"/>
      <c r="C11" s="628"/>
      <c r="D11" s="259"/>
      <c r="E11" s="116" t="s">
        <v>262</v>
      </c>
      <c r="F11" s="117"/>
      <c r="G11" s="118" t="s">
        <v>262</v>
      </c>
      <c r="H11" s="261"/>
      <c r="I11" s="119"/>
      <c r="K11" s="115">
        <v>1</v>
      </c>
      <c r="L11" s="627"/>
      <c r="M11" s="628"/>
      <c r="N11" s="259"/>
      <c r="O11" s="116" t="s">
        <v>262</v>
      </c>
      <c r="P11" s="117"/>
      <c r="Q11" s="118" t="s">
        <v>262</v>
      </c>
      <c r="R11" s="261"/>
      <c r="S11" s="119"/>
    </row>
    <row r="12" spans="1:19" ht="19.5" customHeight="1" x14ac:dyDescent="0.2">
      <c r="A12" s="115">
        <v>2</v>
      </c>
      <c r="B12" s="627"/>
      <c r="C12" s="628"/>
      <c r="D12" s="259"/>
      <c r="E12" s="116" t="s">
        <v>262</v>
      </c>
      <c r="F12" s="117"/>
      <c r="G12" s="118" t="s">
        <v>262</v>
      </c>
      <c r="H12" s="261"/>
      <c r="I12" s="119"/>
      <c r="K12" s="115">
        <v>2</v>
      </c>
      <c r="L12" s="627"/>
      <c r="M12" s="628"/>
      <c r="N12" s="259"/>
      <c r="O12" s="116" t="s">
        <v>262</v>
      </c>
      <c r="P12" s="117"/>
      <c r="Q12" s="118" t="s">
        <v>262</v>
      </c>
      <c r="R12" s="261"/>
      <c r="S12" s="119"/>
    </row>
    <row r="13" spans="1:19" ht="19.5" customHeight="1" x14ac:dyDescent="0.2">
      <c r="A13" s="115">
        <v>3</v>
      </c>
      <c r="B13" s="627"/>
      <c r="C13" s="628"/>
      <c r="D13" s="259"/>
      <c r="E13" s="116" t="s">
        <v>262</v>
      </c>
      <c r="F13" s="117"/>
      <c r="G13" s="118" t="s">
        <v>262</v>
      </c>
      <c r="H13" s="261"/>
      <c r="I13" s="119"/>
      <c r="K13" s="115">
        <v>3</v>
      </c>
      <c r="L13" s="627"/>
      <c r="M13" s="628"/>
      <c r="N13" s="259"/>
      <c r="O13" s="116" t="s">
        <v>262</v>
      </c>
      <c r="P13" s="117"/>
      <c r="Q13" s="118" t="s">
        <v>262</v>
      </c>
      <c r="R13" s="261"/>
      <c r="S13" s="119"/>
    </row>
    <row r="14" spans="1:19" ht="19.5" customHeight="1" x14ac:dyDescent="0.2">
      <c r="A14" s="115">
        <v>4</v>
      </c>
      <c r="B14" s="627"/>
      <c r="C14" s="628"/>
      <c r="D14" s="259"/>
      <c r="E14" s="116" t="s">
        <v>262</v>
      </c>
      <c r="F14" s="117"/>
      <c r="G14" s="118" t="s">
        <v>262</v>
      </c>
      <c r="H14" s="261"/>
      <c r="I14" s="119"/>
      <c r="K14" s="115">
        <v>4</v>
      </c>
      <c r="L14" s="627"/>
      <c r="M14" s="628"/>
      <c r="N14" s="259"/>
      <c r="O14" s="116" t="s">
        <v>262</v>
      </c>
      <c r="P14" s="117"/>
      <c r="Q14" s="118" t="s">
        <v>262</v>
      </c>
      <c r="R14" s="261"/>
      <c r="S14" s="119"/>
    </row>
    <row r="15" spans="1:19" ht="19.5" customHeight="1" x14ac:dyDescent="0.2">
      <c r="A15" s="115">
        <v>5</v>
      </c>
      <c r="B15" s="627"/>
      <c r="C15" s="628"/>
      <c r="D15" s="259"/>
      <c r="E15" s="116" t="s">
        <v>262</v>
      </c>
      <c r="F15" s="117"/>
      <c r="G15" s="118" t="s">
        <v>262</v>
      </c>
      <c r="H15" s="261"/>
      <c r="I15" s="119"/>
      <c r="K15" s="115">
        <v>5</v>
      </c>
      <c r="L15" s="627"/>
      <c r="M15" s="628"/>
      <c r="N15" s="259"/>
      <c r="O15" s="116" t="s">
        <v>262</v>
      </c>
      <c r="P15" s="117"/>
      <c r="Q15" s="118" t="s">
        <v>262</v>
      </c>
      <c r="R15" s="261"/>
      <c r="S15" s="119"/>
    </row>
    <row r="16" spans="1:19" ht="19.5" customHeight="1" x14ac:dyDescent="0.2">
      <c r="A16" s="115">
        <v>6</v>
      </c>
      <c r="B16" s="627"/>
      <c r="C16" s="628"/>
      <c r="D16" s="259"/>
      <c r="E16" s="116" t="s">
        <v>262</v>
      </c>
      <c r="F16" s="117"/>
      <c r="G16" s="118" t="s">
        <v>262</v>
      </c>
      <c r="H16" s="261"/>
      <c r="I16" s="119"/>
      <c r="K16" s="115">
        <v>6</v>
      </c>
      <c r="L16" s="627"/>
      <c r="M16" s="628"/>
      <c r="N16" s="259"/>
      <c r="O16" s="116" t="s">
        <v>262</v>
      </c>
      <c r="P16" s="117"/>
      <c r="Q16" s="118" t="s">
        <v>262</v>
      </c>
      <c r="R16" s="261"/>
      <c r="S16" s="119"/>
    </row>
    <row r="17" spans="1:19" ht="19.5" customHeight="1" x14ac:dyDescent="0.2">
      <c r="A17" s="115">
        <v>7</v>
      </c>
      <c r="B17" s="627"/>
      <c r="C17" s="628"/>
      <c r="D17" s="259"/>
      <c r="E17" s="116" t="s">
        <v>262</v>
      </c>
      <c r="F17" s="117"/>
      <c r="G17" s="118" t="s">
        <v>262</v>
      </c>
      <c r="H17" s="261"/>
      <c r="I17" s="119"/>
      <c r="K17" s="115">
        <v>7</v>
      </c>
      <c r="L17" s="627"/>
      <c r="M17" s="628"/>
      <c r="N17" s="259"/>
      <c r="O17" s="116" t="s">
        <v>262</v>
      </c>
      <c r="P17" s="117"/>
      <c r="Q17" s="118" t="s">
        <v>262</v>
      </c>
      <c r="R17" s="261"/>
      <c r="S17" s="119"/>
    </row>
    <row r="18" spans="1:19" ht="19.5" customHeight="1" x14ac:dyDescent="0.2">
      <c r="A18" s="115">
        <v>8</v>
      </c>
      <c r="B18" s="627"/>
      <c r="C18" s="628"/>
      <c r="D18" s="259"/>
      <c r="E18" s="116" t="s">
        <v>262</v>
      </c>
      <c r="F18" s="117"/>
      <c r="G18" s="118" t="s">
        <v>262</v>
      </c>
      <c r="H18" s="261"/>
      <c r="I18" s="119"/>
      <c r="K18" s="115">
        <v>8</v>
      </c>
      <c r="L18" s="627"/>
      <c r="M18" s="628"/>
      <c r="N18" s="259"/>
      <c r="O18" s="116" t="s">
        <v>262</v>
      </c>
      <c r="P18" s="117"/>
      <c r="Q18" s="118" t="s">
        <v>262</v>
      </c>
      <c r="R18" s="261"/>
      <c r="S18" s="119"/>
    </row>
    <row r="19" spans="1:19" ht="19.5" customHeight="1" x14ac:dyDescent="0.2">
      <c r="A19" s="115">
        <v>9</v>
      </c>
      <c r="B19" s="627"/>
      <c r="C19" s="628"/>
      <c r="D19" s="259"/>
      <c r="E19" s="116" t="s">
        <v>262</v>
      </c>
      <c r="F19" s="117"/>
      <c r="G19" s="118" t="s">
        <v>262</v>
      </c>
      <c r="H19" s="261"/>
      <c r="I19" s="119"/>
      <c r="K19" s="115">
        <v>9</v>
      </c>
      <c r="L19" s="627"/>
      <c r="M19" s="628"/>
      <c r="N19" s="259"/>
      <c r="O19" s="116" t="s">
        <v>262</v>
      </c>
      <c r="P19" s="117"/>
      <c r="Q19" s="118" t="s">
        <v>262</v>
      </c>
      <c r="R19" s="261"/>
      <c r="S19" s="119"/>
    </row>
    <row r="20" spans="1:19" ht="19.5" customHeight="1" x14ac:dyDescent="0.2">
      <c r="A20" s="115">
        <v>10</v>
      </c>
      <c r="B20" s="627"/>
      <c r="C20" s="628"/>
      <c r="D20" s="259"/>
      <c r="E20" s="116" t="s">
        <v>262</v>
      </c>
      <c r="F20" s="117"/>
      <c r="G20" s="118" t="s">
        <v>262</v>
      </c>
      <c r="H20" s="261"/>
      <c r="I20" s="119"/>
      <c r="K20" s="115">
        <v>10</v>
      </c>
      <c r="L20" s="627"/>
      <c r="M20" s="628"/>
      <c r="N20" s="259"/>
      <c r="O20" s="116" t="s">
        <v>262</v>
      </c>
      <c r="P20" s="117"/>
      <c r="Q20" s="118" t="s">
        <v>262</v>
      </c>
      <c r="R20" s="261"/>
      <c r="S20" s="119"/>
    </row>
    <row r="21" spans="1:19" ht="19.5" customHeight="1" x14ac:dyDescent="0.2">
      <c r="A21" s="115">
        <v>11</v>
      </c>
      <c r="B21" s="627"/>
      <c r="C21" s="628"/>
      <c r="D21" s="259"/>
      <c r="E21" s="116" t="s">
        <v>262</v>
      </c>
      <c r="F21" s="117"/>
      <c r="G21" s="118" t="s">
        <v>262</v>
      </c>
      <c r="H21" s="261"/>
      <c r="I21" s="119"/>
      <c r="K21" s="115">
        <v>11</v>
      </c>
      <c r="L21" s="627"/>
      <c r="M21" s="628"/>
      <c r="N21" s="259"/>
      <c r="O21" s="116" t="s">
        <v>262</v>
      </c>
      <c r="P21" s="117"/>
      <c r="Q21" s="118" t="s">
        <v>262</v>
      </c>
      <c r="R21" s="261"/>
      <c r="S21" s="119"/>
    </row>
    <row r="22" spans="1:19" ht="19.5" customHeight="1" x14ac:dyDescent="0.2">
      <c r="A22" s="115">
        <v>12</v>
      </c>
      <c r="B22" s="627"/>
      <c r="C22" s="628"/>
      <c r="D22" s="259"/>
      <c r="E22" s="116" t="s">
        <v>262</v>
      </c>
      <c r="F22" s="117"/>
      <c r="G22" s="118" t="s">
        <v>262</v>
      </c>
      <c r="H22" s="261"/>
      <c r="I22" s="119"/>
      <c r="K22" s="115">
        <v>12</v>
      </c>
      <c r="L22" s="627"/>
      <c r="M22" s="628"/>
      <c r="N22" s="259"/>
      <c r="O22" s="116" t="s">
        <v>262</v>
      </c>
      <c r="P22" s="117"/>
      <c r="Q22" s="118" t="s">
        <v>262</v>
      </c>
      <c r="R22" s="261"/>
      <c r="S22" s="119"/>
    </row>
    <row r="23" spans="1:19" ht="19.5" customHeight="1" x14ac:dyDescent="0.2">
      <c r="A23" s="115">
        <v>13</v>
      </c>
      <c r="B23" s="627"/>
      <c r="C23" s="628"/>
      <c r="D23" s="259"/>
      <c r="E23" s="116" t="s">
        <v>262</v>
      </c>
      <c r="F23" s="117"/>
      <c r="G23" s="118" t="s">
        <v>262</v>
      </c>
      <c r="H23" s="261"/>
      <c r="I23" s="119"/>
      <c r="K23" s="115">
        <v>13</v>
      </c>
      <c r="L23" s="627"/>
      <c r="M23" s="628"/>
      <c r="N23" s="259"/>
      <c r="O23" s="116" t="s">
        <v>262</v>
      </c>
      <c r="P23" s="117"/>
      <c r="Q23" s="118" t="s">
        <v>262</v>
      </c>
      <c r="R23" s="261"/>
      <c r="S23" s="119"/>
    </row>
    <row r="24" spans="1:19" ht="19.5" customHeight="1" x14ac:dyDescent="0.2">
      <c r="A24" s="115">
        <v>14</v>
      </c>
      <c r="B24" s="627"/>
      <c r="C24" s="628"/>
      <c r="D24" s="259"/>
      <c r="E24" s="116" t="s">
        <v>262</v>
      </c>
      <c r="F24" s="117"/>
      <c r="G24" s="118" t="s">
        <v>262</v>
      </c>
      <c r="H24" s="261"/>
      <c r="I24" s="119"/>
      <c r="K24" s="115">
        <v>14</v>
      </c>
      <c r="L24" s="627"/>
      <c r="M24" s="628"/>
      <c r="N24" s="259"/>
      <c r="O24" s="116" t="s">
        <v>262</v>
      </c>
      <c r="P24" s="117"/>
      <c r="Q24" s="118" t="s">
        <v>262</v>
      </c>
      <c r="R24" s="261"/>
      <c r="S24" s="119"/>
    </row>
    <row r="25" spans="1:19" ht="19.5" customHeight="1" x14ac:dyDescent="0.2">
      <c r="A25" s="115">
        <v>15</v>
      </c>
      <c r="B25" s="627"/>
      <c r="C25" s="628"/>
      <c r="D25" s="259"/>
      <c r="E25" s="116" t="s">
        <v>262</v>
      </c>
      <c r="F25" s="117"/>
      <c r="G25" s="118" t="s">
        <v>262</v>
      </c>
      <c r="H25" s="261"/>
      <c r="I25" s="119"/>
      <c r="K25" s="115">
        <v>15</v>
      </c>
      <c r="L25" s="627"/>
      <c r="M25" s="628"/>
      <c r="N25" s="259"/>
      <c r="O25" s="116" t="s">
        <v>262</v>
      </c>
      <c r="P25" s="117"/>
      <c r="Q25" s="118" t="s">
        <v>262</v>
      </c>
      <c r="R25" s="261"/>
      <c r="S25" s="119"/>
    </row>
    <row r="26" spans="1:19" ht="19.5" customHeight="1" x14ac:dyDescent="0.2">
      <c r="A26" s="115">
        <v>16</v>
      </c>
      <c r="B26" s="627"/>
      <c r="C26" s="628"/>
      <c r="D26" s="259"/>
      <c r="E26" s="116" t="s">
        <v>262</v>
      </c>
      <c r="F26" s="117"/>
      <c r="G26" s="118" t="s">
        <v>262</v>
      </c>
      <c r="H26" s="261"/>
      <c r="I26" s="119"/>
      <c r="K26" s="115">
        <v>16</v>
      </c>
      <c r="L26" s="627"/>
      <c r="M26" s="628"/>
      <c r="N26" s="259"/>
      <c r="O26" s="116" t="s">
        <v>262</v>
      </c>
      <c r="P26" s="117"/>
      <c r="Q26" s="118" t="s">
        <v>262</v>
      </c>
      <c r="R26" s="261"/>
      <c r="S26" s="119"/>
    </row>
    <row r="27" spans="1:19" ht="19.5" customHeight="1" x14ac:dyDescent="0.2">
      <c r="A27" s="115">
        <v>17</v>
      </c>
      <c r="B27" s="627"/>
      <c r="C27" s="628"/>
      <c r="D27" s="259"/>
      <c r="E27" s="116" t="s">
        <v>262</v>
      </c>
      <c r="F27" s="117"/>
      <c r="G27" s="118" t="s">
        <v>262</v>
      </c>
      <c r="H27" s="261"/>
      <c r="I27" s="119"/>
      <c r="K27" s="115">
        <v>17</v>
      </c>
      <c r="L27" s="627"/>
      <c r="M27" s="628"/>
      <c r="N27" s="259"/>
      <c r="O27" s="116" t="s">
        <v>262</v>
      </c>
      <c r="P27" s="117"/>
      <c r="Q27" s="118" t="s">
        <v>262</v>
      </c>
      <c r="R27" s="261"/>
      <c r="S27" s="119"/>
    </row>
    <row r="28" spans="1:19" ht="19.5" customHeight="1" x14ac:dyDescent="0.2">
      <c r="A28" s="115">
        <v>18</v>
      </c>
      <c r="B28" s="627"/>
      <c r="C28" s="628"/>
      <c r="D28" s="259"/>
      <c r="E28" s="116" t="s">
        <v>262</v>
      </c>
      <c r="F28" s="117"/>
      <c r="G28" s="118" t="s">
        <v>262</v>
      </c>
      <c r="H28" s="261"/>
      <c r="I28" s="119"/>
      <c r="K28" s="115">
        <v>18</v>
      </c>
      <c r="L28" s="627"/>
      <c r="M28" s="628"/>
      <c r="N28" s="259"/>
      <c r="O28" s="116" t="s">
        <v>262</v>
      </c>
      <c r="P28" s="117"/>
      <c r="Q28" s="118" t="s">
        <v>262</v>
      </c>
      <c r="R28" s="261"/>
      <c r="S28" s="119"/>
    </row>
    <row r="29" spans="1:19" ht="19.5" customHeight="1" x14ac:dyDescent="0.2">
      <c r="A29" s="115">
        <v>19</v>
      </c>
      <c r="B29" s="627"/>
      <c r="C29" s="628"/>
      <c r="D29" s="259"/>
      <c r="E29" s="116" t="s">
        <v>262</v>
      </c>
      <c r="F29" s="117"/>
      <c r="G29" s="118" t="s">
        <v>262</v>
      </c>
      <c r="H29" s="261"/>
      <c r="I29" s="119"/>
      <c r="K29" s="115">
        <v>19</v>
      </c>
      <c r="L29" s="627"/>
      <c r="M29" s="628"/>
      <c r="N29" s="259"/>
      <c r="O29" s="116" t="s">
        <v>262</v>
      </c>
      <c r="P29" s="117"/>
      <c r="Q29" s="118" t="s">
        <v>262</v>
      </c>
      <c r="R29" s="261"/>
      <c r="S29" s="119"/>
    </row>
    <row r="30" spans="1:19" ht="19.5" customHeight="1" thickBot="1" x14ac:dyDescent="0.25">
      <c r="A30" s="120">
        <v>20</v>
      </c>
      <c r="B30" s="625"/>
      <c r="C30" s="626"/>
      <c r="D30" s="260"/>
      <c r="E30" s="121" t="s">
        <v>262</v>
      </c>
      <c r="F30" s="122"/>
      <c r="G30" s="123" t="s">
        <v>262</v>
      </c>
      <c r="H30" s="262"/>
      <c r="I30" s="124"/>
      <c r="K30" s="120">
        <v>20</v>
      </c>
      <c r="L30" s="625"/>
      <c r="M30" s="626"/>
      <c r="N30" s="260"/>
      <c r="O30" s="121" t="s">
        <v>262</v>
      </c>
      <c r="P30" s="122"/>
      <c r="Q30" s="123" t="s">
        <v>262</v>
      </c>
      <c r="R30" s="262"/>
      <c r="S30" s="124"/>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topLeftCell="A11" zoomScaleNormal="100" zoomScaleSheetLayoutView="100" workbookViewId="0">
      <selection activeCell="A3" sqref="A3:I3"/>
    </sheetView>
  </sheetViews>
  <sheetFormatPr defaultColWidth="9" defaultRowHeight="19.5" customHeight="1" x14ac:dyDescent="0.2"/>
  <cols>
    <col min="1" max="1" width="3.109375" style="333" customWidth="1"/>
    <col min="2" max="2" width="7.109375" style="333" customWidth="1"/>
    <col min="3" max="3" width="10.6640625" style="333" customWidth="1"/>
    <col min="4" max="4" width="8.6640625" style="333" customWidth="1"/>
    <col min="5" max="5" width="6.6640625" style="333" customWidth="1"/>
    <col min="6" max="6" width="7.109375" style="333" customWidth="1"/>
    <col min="7" max="8" width="8.6640625" style="333" customWidth="1"/>
    <col min="9" max="9" width="13" style="333" customWidth="1"/>
    <col min="10" max="10" width="3.6640625" style="333" customWidth="1"/>
    <col min="11" max="11" width="3.109375" style="333" customWidth="1"/>
    <col min="12" max="12" width="7.109375" style="333" customWidth="1"/>
    <col min="13" max="13" width="10.6640625" style="333" customWidth="1"/>
    <col min="14" max="14" width="8.6640625" style="333" customWidth="1"/>
    <col min="15" max="15" width="6.6640625" style="333" customWidth="1"/>
    <col min="16" max="16" width="7.109375" style="333" customWidth="1"/>
    <col min="17" max="18" width="8.6640625" style="333" customWidth="1"/>
    <col min="19" max="19" width="13" style="333" customWidth="1"/>
    <col min="20" max="20" width="3.6640625" style="333" customWidth="1"/>
    <col min="21" max="16384" width="9" style="333"/>
  </cols>
  <sheetData>
    <row r="1" spans="1:21" ht="19.5" customHeight="1" x14ac:dyDescent="0.2">
      <c r="A1" s="113" t="s">
        <v>264</v>
      </c>
      <c r="K1" s="113" t="s">
        <v>264</v>
      </c>
    </row>
    <row r="2" spans="1:21" ht="19.5" customHeight="1" thickBot="1" x14ac:dyDescent="0.25">
      <c r="A2" s="675" t="s">
        <v>263</v>
      </c>
      <c r="B2" s="675"/>
      <c r="C2" s="675"/>
      <c r="D2" s="675"/>
      <c r="E2" s="675"/>
      <c r="F2" s="675"/>
      <c r="G2" s="675"/>
      <c r="H2" s="675"/>
      <c r="I2" s="675"/>
      <c r="K2" s="675" t="s">
        <v>263</v>
      </c>
      <c r="L2" s="675"/>
      <c r="M2" s="675"/>
      <c r="N2" s="675"/>
      <c r="O2" s="675"/>
      <c r="P2" s="675"/>
      <c r="Q2" s="675"/>
      <c r="R2" s="675"/>
      <c r="S2" s="675"/>
    </row>
    <row r="3" spans="1:21" ht="22.5" customHeight="1" thickBot="1" x14ac:dyDescent="0.25">
      <c r="A3" s="689" t="s">
        <v>194</v>
      </c>
      <c r="B3" s="690"/>
      <c r="C3" s="690"/>
      <c r="D3" s="690"/>
      <c r="E3" s="690"/>
      <c r="F3" s="690"/>
      <c r="G3" s="690"/>
      <c r="H3" s="690"/>
      <c r="I3" s="691"/>
      <c r="K3" s="689" t="s">
        <v>194</v>
      </c>
      <c r="L3" s="690"/>
      <c r="M3" s="690"/>
      <c r="N3" s="690"/>
      <c r="O3" s="690"/>
      <c r="P3" s="690"/>
      <c r="Q3" s="690"/>
      <c r="R3" s="690"/>
      <c r="S3" s="691"/>
    </row>
    <row r="4" spans="1:21" ht="24.75" customHeight="1" thickBot="1" x14ac:dyDescent="0.25">
      <c r="A4" s="692" t="s">
        <v>195</v>
      </c>
      <c r="B4" s="693"/>
      <c r="C4" s="693"/>
      <c r="D4" s="693"/>
      <c r="E4" s="693"/>
      <c r="F4" s="693"/>
      <c r="G4" s="694" t="s">
        <v>261</v>
      </c>
      <c r="H4" s="694"/>
      <c r="I4" s="695"/>
      <c r="K4" s="692" t="s">
        <v>195</v>
      </c>
      <c r="L4" s="693"/>
      <c r="M4" s="693"/>
      <c r="N4" s="693"/>
      <c r="O4" s="693"/>
      <c r="P4" s="693"/>
      <c r="Q4" s="694" t="s">
        <v>261</v>
      </c>
      <c r="R4" s="694"/>
      <c r="S4" s="695"/>
    </row>
    <row r="5" spans="1:21" ht="19.5" customHeight="1" x14ac:dyDescent="0.2">
      <c r="A5" s="696" t="s">
        <v>196</v>
      </c>
      <c r="B5" s="697"/>
      <c r="C5" s="697"/>
      <c r="D5" s="697"/>
      <c r="E5" s="697"/>
      <c r="F5" s="698"/>
      <c r="G5" s="699" t="s">
        <v>197</v>
      </c>
      <c r="H5" s="697"/>
      <c r="I5" s="700"/>
      <c r="K5" s="696" t="s">
        <v>196</v>
      </c>
      <c r="L5" s="697"/>
      <c r="M5" s="697"/>
      <c r="N5" s="697"/>
      <c r="O5" s="697"/>
      <c r="P5" s="698"/>
      <c r="Q5" s="699" t="s">
        <v>197</v>
      </c>
      <c r="R5" s="697"/>
      <c r="S5" s="700"/>
    </row>
    <row r="6" spans="1:21" ht="19.5" customHeight="1" thickBot="1" x14ac:dyDescent="0.25">
      <c r="A6" s="678" t="s">
        <v>198</v>
      </c>
      <c r="B6" s="679"/>
      <c r="C6" s="679"/>
      <c r="D6" s="679"/>
      <c r="E6" s="679"/>
      <c r="F6" s="680"/>
      <c r="G6" s="681" t="s">
        <v>199</v>
      </c>
      <c r="H6" s="679"/>
      <c r="I6" s="682"/>
      <c r="K6" s="678" t="s">
        <v>198</v>
      </c>
      <c r="L6" s="679"/>
      <c r="M6" s="679"/>
      <c r="N6" s="679"/>
      <c r="O6" s="679"/>
      <c r="P6" s="680"/>
      <c r="Q6" s="681" t="s">
        <v>199</v>
      </c>
      <c r="R6" s="679"/>
      <c r="S6" s="682"/>
    </row>
    <row r="7" spans="1:21" ht="14.25" customHeight="1" x14ac:dyDescent="0.2">
      <c r="A7" s="683" t="s">
        <v>203</v>
      </c>
      <c r="B7" s="685" t="s">
        <v>204</v>
      </c>
      <c r="C7" s="334"/>
      <c r="D7" s="335"/>
      <c r="E7" s="336"/>
      <c r="F7" s="676" t="s">
        <v>205</v>
      </c>
      <c r="G7" s="337"/>
      <c r="H7" s="335"/>
      <c r="I7" s="338"/>
      <c r="K7" s="683" t="s">
        <v>203</v>
      </c>
      <c r="L7" s="685" t="s">
        <v>204</v>
      </c>
      <c r="M7" s="334"/>
      <c r="N7" s="335"/>
      <c r="O7" s="336"/>
      <c r="P7" s="676" t="s">
        <v>205</v>
      </c>
      <c r="Q7" s="337"/>
      <c r="R7" s="335"/>
      <c r="S7" s="338"/>
    </row>
    <row r="8" spans="1:21" ht="14.25" customHeight="1" thickBot="1" x14ac:dyDescent="0.25">
      <c r="A8" s="684"/>
      <c r="B8" s="686"/>
      <c r="C8" s="339"/>
      <c r="D8" s="340"/>
      <c r="E8" s="341" t="s">
        <v>206</v>
      </c>
      <c r="F8" s="677"/>
      <c r="G8" s="342"/>
      <c r="H8" s="340"/>
      <c r="I8" s="343" t="s">
        <v>206</v>
      </c>
      <c r="K8" s="684"/>
      <c r="L8" s="686"/>
      <c r="M8" s="339"/>
      <c r="N8" s="340"/>
      <c r="O8" s="341" t="s">
        <v>206</v>
      </c>
      <c r="P8" s="677"/>
      <c r="Q8" s="342"/>
      <c r="R8" s="340"/>
      <c r="S8" s="343" t="s">
        <v>206</v>
      </c>
    </row>
    <row r="9" spans="1:21" ht="18.75" customHeight="1" thickBot="1" x14ac:dyDescent="0.25">
      <c r="A9" s="366" t="s">
        <v>286</v>
      </c>
      <c r="B9" s="367"/>
      <c r="C9" s="367"/>
      <c r="D9" s="367"/>
      <c r="E9" s="367"/>
      <c r="F9" s="367"/>
      <c r="G9" s="367"/>
      <c r="H9" s="367"/>
      <c r="I9" s="367"/>
      <c r="J9" s="368"/>
      <c r="K9" s="366" t="s">
        <v>286</v>
      </c>
      <c r="L9" s="367"/>
      <c r="M9" s="367"/>
      <c r="N9" s="233"/>
      <c r="O9" s="233"/>
      <c r="P9" s="233"/>
      <c r="Q9" s="233"/>
      <c r="R9" s="233"/>
      <c r="S9" s="233"/>
    </row>
    <row r="10" spans="1:21" ht="19.5" customHeight="1" x14ac:dyDescent="0.2">
      <c r="A10" s="212"/>
      <c r="B10" s="637" t="s">
        <v>257</v>
      </c>
      <c r="C10" s="638"/>
      <c r="D10" s="670" t="s">
        <v>237</v>
      </c>
      <c r="E10" s="671"/>
      <c r="F10" s="213" t="s">
        <v>209</v>
      </c>
      <c r="G10" s="672" t="s">
        <v>238</v>
      </c>
      <c r="H10" s="671"/>
      <c r="I10" s="214" t="s">
        <v>256</v>
      </c>
      <c r="K10" s="212"/>
      <c r="L10" s="637" t="s">
        <v>257</v>
      </c>
      <c r="M10" s="638"/>
      <c r="N10" s="670" t="s">
        <v>237</v>
      </c>
      <c r="O10" s="671"/>
      <c r="P10" s="213" t="s">
        <v>209</v>
      </c>
      <c r="Q10" s="672" t="s">
        <v>238</v>
      </c>
      <c r="R10" s="671"/>
      <c r="S10" s="214" t="s">
        <v>256</v>
      </c>
    </row>
    <row r="11" spans="1:21" ht="19.5" customHeight="1" x14ac:dyDescent="0.2">
      <c r="A11" s="115">
        <v>1</v>
      </c>
      <c r="B11" s="663" t="s">
        <v>294</v>
      </c>
      <c r="C11" s="664"/>
      <c r="D11" s="188"/>
      <c r="E11" s="116" t="s">
        <v>0</v>
      </c>
      <c r="F11" s="117"/>
      <c r="G11" s="118" t="s">
        <v>0</v>
      </c>
      <c r="H11" s="188"/>
      <c r="I11" s="252">
        <f t="shared" ref="I11:I25" si="0">+H11-D11</f>
        <v>0</v>
      </c>
      <c r="K11" s="115">
        <v>1</v>
      </c>
      <c r="L11" s="663"/>
      <c r="M11" s="664"/>
      <c r="N11" s="188"/>
      <c r="O11" s="116" t="s">
        <v>0</v>
      </c>
      <c r="P11" s="117"/>
      <c r="Q11" s="118" t="s">
        <v>0</v>
      </c>
      <c r="R11" s="188"/>
      <c r="S11" s="252">
        <f t="shared" ref="S11:S25" si="1">+R11-N11</f>
        <v>0</v>
      </c>
      <c r="U11" s="258" t="s">
        <v>260</v>
      </c>
    </row>
    <row r="12" spans="1:21" ht="19.5" customHeight="1" x14ac:dyDescent="0.2">
      <c r="A12" s="115">
        <v>2</v>
      </c>
      <c r="B12" s="663"/>
      <c r="C12" s="664"/>
      <c r="D12" s="188"/>
      <c r="E12" s="116" t="s">
        <v>0</v>
      </c>
      <c r="F12" s="117"/>
      <c r="G12" s="118" t="s">
        <v>0</v>
      </c>
      <c r="H12" s="188"/>
      <c r="I12" s="252">
        <f t="shared" si="0"/>
        <v>0</v>
      </c>
      <c r="K12" s="115">
        <v>2</v>
      </c>
      <c r="L12" s="663"/>
      <c r="M12" s="664"/>
      <c r="N12" s="188"/>
      <c r="O12" s="116" t="s">
        <v>0</v>
      </c>
      <c r="P12" s="117"/>
      <c r="Q12" s="118" t="s">
        <v>0</v>
      </c>
      <c r="R12" s="188"/>
      <c r="S12" s="252">
        <f t="shared" si="1"/>
        <v>0</v>
      </c>
    </row>
    <row r="13" spans="1:21" ht="19.5" customHeight="1" x14ac:dyDescent="0.2">
      <c r="A13" s="115">
        <v>3</v>
      </c>
      <c r="B13" s="663"/>
      <c r="C13" s="664"/>
      <c r="D13" s="188"/>
      <c r="E13" s="116" t="s">
        <v>0</v>
      </c>
      <c r="F13" s="117"/>
      <c r="G13" s="118" t="s">
        <v>0</v>
      </c>
      <c r="H13" s="188"/>
      <c r="I13" s="252">
        <f t="shared" si="0"/>
        <v>0</v>
      </c>
      <c r="K13" s="115">
        <v>3</v>
      </c>
      <c r="L13" s="663"/>
      <c r="M13" s="664"/>
      <c r="N13" s="188"/>
      <c r="O13" s="116" t="s">
        <v>0</v>
      </c>
      <c r="P13" s="117"/>
      <c r="Q13" s="118" t="s">
        <v>0</v>
      </c>
      <c r="R13" s="188"/>
      <c r="S13" s="252">
        <f t="shared" si="1"/>
        <v>0</v>
      </c>
    </row>
    <row r="14" spans="1:21" ht="19.5" customHeight="1" x14ac:dyDescent="0.2">
      <c r="A14" s="115">
        <v>4</v>
      </c>
      <c r="B14" s="663"/>
      <c r="C14" s="664"/>
      <c r="D14" s="188"/>
      <c r="E14" s="116" t="s">
        <v>0</v>
      </c>
      <c r="F14" s="117"/>
      <c r="G14" s="118" t="s">
        <v>0</v>
      </c>
      <c r="H14" s="188"/>
      <c r="I14" s="252">
        <f t="shared" si="0"/>
        <v>0</v>
      </c>
      <c r="K14" s="115">
        <v>4</v>
      </c>
      <c r="L14" s="663"/>
      <c r="M14" s="664"/>
      <c r="N14" s="188"/>
      <c r="O14" s="116" t="s">
        <v>0</v>
      </c>
      <c r="P14" s="117"/>
      <c r="Q14" s="118" t="s">
        <v>0</v>
      </c>
      <c r="R14" s="188"/>
      <c r="S14" s="252">
        <f t="shared" si="1"/>
        <v>0</v>
      </c>
    </row>
    <row r="15" spans="1:21" ht="19.5" customHeight="1" x14ac:dyDescent="0.2">
      <c r="A15" s="115">
        <v>5</v>
      </c>
      <c r="B15" s="663"/>
      <c r="C15" s="664"/>
      <c r="D15" s="188"/>
      <c r="E15" s="116" t="s">
        <v>0</v>
      </c>
      <c r="F15" s="117"/>
      <c r="G15" s="118" t="s">
        <v>0</v>
      </c>
      <c r="H15" s="189"/>
      <c r="I15" s="253">
        <f t="shared" si="0"/>
        <v>0</v>
      </c>
      <c r="K15" s="115">
        <v>5</v>
      </c>
      <c r="L15" s="663"/>
      <c r="M15" s="664"/>
      <c r="N15" s="188"/>
      <c r="O15" s="116" t="s">
        <v>0</v>
      </c>
      <c r="P15" s="117"/>
      <c r="Q15" s="118" t="s">
        <v>0</v>
      </c>
      <c r="R15" s="189"/>
      <c r="S15" s="253">
        <f t="shared" si="1"/>
        <v>0</v>
      </c>
    </row>
    <row r="16" spans="1:21" ht="19.5" customHeight="1" x14ac:dyDescent="0.2">
      <c r="A16" s="115">
        <v>6</v>
      </c>
      <c r="B16" s="673"/>
      <c r="C16" s="674"/>
      <c r="D16" s="248"/>
      <c r="E16" s="209" t="s">
        <v>0</v>
      </c>
      <c r="F16" s="210"/>
      <c r="G16" s="211" t="s">
        <v>0</v>
      </c>
      <c r="H16" s="248"/>
      <c r="I16" s="252">
        <f t="shared" si="0"/>
        <v>0</v>
      </c>
      <c r="K16" s="115">
        <v>6</v>
      </c>
      <c r="L16" s="673"/>
      <c r="M16" s="674"/>
      <c r="N16" s="248"/>
      <c r="O16" s="209" t="s">
        <v>0</v>
      </c>
      <c r="P16" s="210"/>
      <c r="Q16" s="211" t="s">
        <v>0</v>
      </c>
      <c r="R16" s="248"/>
      <c r="S16" s="252">
        <f t="shared" si="1"/>
        <v>0</v>
      </c>
    </row>
    <row r="17" spans="1:21" ht="19.5" customHeight="1" x14ac:dyDescent="0.2">
      <c r="A17" s="115">
        <v>7</v>
      </c>
      <c r="B17" s="663"/>
      <c r="C17" s="664"/>
      <c r="D17" s="188"/>
      <c r="E17" s="116" t="s">
        <v>0</v>
      </c>
      <c r="F17" s="117"/>
      <c r="G17" s="118" t="s">
        <v>0</v>
      </c>
      <c r="H17" s="188"/>
      <c r="I17" s="252">
        <f t="shared" si="0"/>
        <v>0</v>
      </c>
      <c r="K17" s="115">
        <v>7</v>
      </c>
      <c r="L17" s="663"/>
      <c r="M17" s="664"/>
      <c r="N17" s="188"/>
      <c r="O17" s="116" t="s">
        <v>0</v>
      </c>
      <c r="P17" s="117"/>
      <c r="Q17" s="118" t="s">
        <v>0</v>
      </c>
      <c r="R17" s="188"/>
      <c r="S17" s="252">
        <f t="shared" si="1"/>
        <v>0</v>
      </c>
    </row>
    <row r="18" spans="1:21" ht="19.5" customHeight="1" x14ac:dyDescent="0.2">
      <c r="A18" s="115">
        <v>8</v>
      </c>
      <c r="B18" s="663"/>
      <c r="C18" s="664"/>
      <c r="D18" s="188"/>
      <c r="E18" s="116" t="s">
        <v>0</v>
      </c>
      <c r="F18" s="117"/>
      <c r="G18" s="118" t="s">
        <v>0</v>
      </c>
      <c r="H18" s="188"/>
      <c r="I18" s="252">
        <f t="shared" si="0"/>
        <v>0</v>
      </c>
      <c r="K18" s="115">
        <v>8</v>
      </c>
      <c r="L18" s="663"/>
      <c r="M18" s="664"/>
      <c r="N18" s="188"/>
      <c r="O18" s="116" t="s">
        <v>0</v>
      </c>
      <c r="P18" s="117"/>
      <c r="Q18" s="118" t="s">
        <v>0</v>
      </c>
      <c r="R18" s="188"/>
      <c r="S18" s="252">
        <f t="shared" si="1"/>
        <v>0</v>
      </c>
    </row>
    <row r="19" spans="1:21" ht="19.5" customHeight="1" x14ac:dyDescent="0.2">
      <c r="A19" s="115">
        <v>9</v>
      </c>
      <c r="B19" s="663"/>
      <c r="C19" s="664"/>
      <c r="D19" s="188"/>
      <c r="E19" s="116" t="s">
        <v>0</v>
      </c>
      <c r="F19" s="117"/>
      <c r="G19" s="118" t="s">
        <v>0</v>
      </c>
      <c r="H19" s="188"/>
      <c r="I19" s="252">
        <f t="shared" si="0"/>
        <v>0</v>
      </c>
      <c r="K19" s="115">
        <v>9</v>
      </c>
      <c r="L19" s="663"/>
      <c r="M19" s="664"/>
      <c r="N19" s="188"/>
      <c r="O19" s="116" t="s">
        <v>0</v>
      </c>
      <c r="P19" s="117"/>
      <c r="Q19" s="118" t="s">
        <v>0</v>
      </c>
      <c r="R19" s="188"/>
      <c r="S19" s="252">
        <f t="shared" si="1"/>
        <v>0</v>
      </c>
    </row>
    <row r="20" spans="1:21" ht="19.5" customHeight="1" x14ac:dyDescent="0.2">
      <c r="A20" s="115">
        <v>10</v>
      </c>
      <c r="B20" s="663"/>
      <c r="C20" s="664"/>
      <c r="D20" s="188"/>
      <c r="E20" s="116" t="s">
        <v>0</v>
      </c>
      <c r="F20" s="117"/>
      <c r="G20" s="118" t="s">
        <v>0</v>
      </c>
      <c r="H20" s="188"/>
      <c r="I20" s="252">
        <f t="shared" si="0"/>
        <v>0</v>
      </c>
      <c r="K20" s="115">
        <v>10</v>
      </c>
      <c r="L20" s="663"/>
      <c r="M20" s="664"/>
      <c r="N20" s="188"/>
      <c r="O20" s="116" t="s">
        <v>0</v>
      </c>
      <c r="P20" s="117"/>
      <c r="Q20" s="118" t="s">
        <v>0</v>
      </c>
      <c r="R20" s="188"/>
      <c r="S20" s="252">
        <f t="shared" si="1"/>
        <v>0</v>
      </c>
    </row>
    <row r="21" spans="1:21" ht="19.5" customHeight="1" x14ac:dyDescent="0.2">
      <c r="A21" s="115">
        <v>11</v>
      </c>
      <c r="B21" s="663"/>
      <c r="C21" s="664"/>
      <c r="D21" s="188"/>
      <c r="E21" s="116" t="s">
        <v>0</v>
      </c>
      <c r="F21" s="117"/>
      <c r="G21" s="118" t="s">
        <v>0</v>
      </c>
      <c r="H21" s="188"/>
      <c r="I21" s="252">
        <f t="shared" si="0"/>
        <v>0</v>
      </c>
      <c r="K21" s="115">
        <v>11</v>
      </c>
      <c r="L21" s="663"/>
      <c r="M21" s="664"/>
      <c r="N21" s="188"/>
      <c r="O21" s="116" t="s">
        <v>0</v>
      </c>
      <c r="P21" s="117"/>
      <c r="Q21" s="118" t="s">
        <v>0</v>
      </c>
      <c r="R21" s="188"/>
      <c r="S21" s="252">
        <f t="shared" si="1"/>
        <v>0</v>
      </c>
      <c r="U21" s="258"/>
    </row>
    <row r="22" spans="1:21" ht="19.5" customHeight="1" x14ac:dyDescent="0.2">
      <c r="A22" s="115">
        <v>12</v>
      </c>
      <c r="B22" s="663"/>
      <c r="C22" s="664"/>
      <c r="D22" s="188"/>
      <c r="E22" s="116" t="s">
        <v>0</v>
      </c>
      <c r="F22" s="117"/>
      <c r="G22" s="118" t="s">
        <v>0</v>
      </c>
      <c r="H22" s="188"/>
      <c r="I22" s="252">
        <f t="shared" si="0"/>
        <v>0</v>
      </c>
      <c r="K22" s="115">
        <v>12</v>
      </c>
      <c r="L22" s="663"/>
      <c r="M22" s="664"/>
      <c r="N22" s="188"/>
      <c r="O22" s="116" t="s">
        <v>0</v>
      </c>
      <c r="P22" s="117"/>
      <c r="Q22" s="118" t="s">
        <v>0</v>
      </c>
      <c r="R22" s="188"/>
      <c r="S22" s="252">
        <f t="shared" si="1"/>
        <v>0</v>
      </c>
    </row>
    <row r="23" spans="1:21" ht="19.5" customHeight="1" x14ac:dyDescent="0.2">
      <c r="A23" s="115">
        <v>13</v>
      </c>
      <c r="B23" s="663"/>
      <c r="C23" s="664"/>
      <c r="D23" s="188"/>
      <c r="E23" s="116" t="s">
        <v>0</v>
      </c>
      <c r="F23" s="117"/>
      <c r="G23" s="118" t="s">
        <v>0</v>
      </c>
      <c r="H23" s="188"/>
      <c r="I23" s="252">
        <f t="shared" si="0"/>
        <v>0</v>
      </c>
      <c r="K23" s="115">
        <v>13</v>
      </c>
      <c r="L23" s="663"/>
      <c r="M23" s="664"/>
      <c r="N23" s="188"/>
      <c r="O23" s="116" t="s">
        <v>0</v>
      </c>
      <c r="P23" s="117"/>
      <c r="Q23" s="118" t="s">
        <v>0</v>
      </c>
      <c r="R23" s="188"/>
      <c r="S23" s="252">
        <f t="shared" si="1"/>
        <v>0</v>
      </c>
    </row>
    <row r="24" spans="1:21" ht="19.5" customHeight="1" x14ac:dyDescent="0.2">
      <c r="A24" s="115">
        <v>14</v>
      </c>
      <c r="B24" s="663"/>
      <c r="C24" s="664"/>
      <c r="D24" s="188"/>
      <c r="E24" s="116" t="s">
        <v>0</v>
      </c>
      <c r="F24" s="117"/>
      <c r="G24" s="118" t="s">
        <v>0</v>
      </c>
      <c r="H24" s="188"/>
      <c r="I24" s="252">
        <f t="shared" si="0"/>
        <v>0</v>
      </c>
      <c r="K24" s="115">
        <v>14</v>
      </c>
      <c r="L24" s="663"/>
      <c r="M24" s="664"/>
      <c r="N24" s="188"/>
      <c r="O24" s="116" t="s">
        <v>0</v>
      </c>
      <c r="P24" s="117"/>
      <c r="Q24" s="118" t="s">
        <v>0</v>
      </c>
      <c r="R24" s="188"/>
      <c r="S24" s="252">
        <f t="shared" si="1"/>
        <v>0</v>
      </c>
    </row>
    <row r="25" spans="1:21" ht="19.5" customHeight="1" thickBot="1" x14ac:dyDescent="0.25">
      <c r="A25" s="216">
        <v>15</v>
      </c>
      <c r="B25" s="665"/>
      <c r="C25" s="666"/>
      <c r="D25" s="222"/>
      <c r="E25" s="217" t="s">
        <v>0</v>
      </c>
      <c r="F25" s="218"/>
      <c r="G25" s="219" t="s">
        <v>0</v>
      </c>
      <c r="H25" s="263"/>
      <c r="I25" s="254">
        <f t="shared" si="0"/>
        <v>0</v>
      </c>
      <c r="K25" s="216">
        <v>15</v>
      </c>
      <c r="L25" s="665"/>
      <c r="M25" s="666"/>
      <c r="N25" s="222"/>
      <c r="O25" s="217" t="s">
        <v>0</v>
      </c>
      <c r="P25" s="218"/>
      <c r="Q25" s="219" t="s">
        <v>0</v>
      </c>
      <c r="R25" s="263"/>
      <c r="S25" s="254">
        <f t="shared" si="1"/>
        <v>0</v>
      </c>
    </row>
    <row r="26" spans="1:21" ht="19.5" customHeight="1" thickTop="1" thickBot="1" x14ac:dyDescent="0.25">
      <c r="A26" s="667" t="s">
        <v>239</v>
      </c>
      <c r="B26" s="668"/>
      <c r="C26" s="668"/>
      <c r="D26" s="668"/>
      <c r="E26" s="668"/>
      <c r="F26" s="668"/>
      <c r="G26" s="668"/>
      <c r="H26" s="669"/>
      <c r="I26" s="249">
        <f>SUM(I11:I25)</f>
        <v>0</v>
      </c>
      <c r="K26" s="667" t="s">
        <v>239</v>
      </c>
      <c r="L26" s="668"/>
      <c r="M26" s="668"/>
      <c r="N26" s="668"/>
      <c r="O26" s="668"/>
      <c r="P26" s="668"/>
      <c r="Q26" s="668"/>
      <c r="R26" s="669"/>
      <c r="S26" s="249">
        <f>SUM(S11:S25)</f>
        <v>0</v>
      </c>
    </row>
    <row r="27" spans="1:21" ht="18" customHeight="1" thickBot="1" x14ac:dyDescent="0.25">
      <c r="A27" s="369" t="s">
        <v>287</v>
      </c>
      <c r="B27" s="370"/>
      <c r="C27" s="370"/>
      <c r="D27" s="370"/>
      <c r="E27" s="370"/>
      <c r="F27" s="370"/>
      <c r="G27" s="371"/>
      <c r="H27" s="372"/>
      <c r="I27" s="373"/>
      <c r="J27" s="368"/>
      <c r="K27" s="369" t="s">
        <v>287</v>
      </c>
      <c r="L27" s="370"/>
      <c r="M27" s="370"/>
      <c r="N27" s="332"/>
      <c r="O27" s="332"/>
      <c r="P27" s="332"/>
      <c r="Q27" s="225"/>
      <c r="R27" s="226"/>
      <c r="S27" s="227"/>
    </row>
    <row r="28" spans="1:21" ht="19.5" customHeight="1" x14ac:dyDescent="0.2">
      <c r="A28" s="212"/>
      <c r="B28" s="637" t="s">
        <v>257</v>
      </c>
      <c r="C28" s="638"/>
      <c r="D28" s="670" t="s">
        <v>237</v>
      </c>
      <c r="E28" s="671"/>
      <c r="F28" s="213" t="s">
        <v>209</v>
      </c>
      <c r="G28" s="672" t="s">
        <v>238</v>
      </c>
      <c r="H28" s="671"/>
      <c r="I28" s="214" t="s">
        <v>256</v>
      </c>
      <c r="K28" s="212"/>
      <c r="L28" s="637" t="s">
        <v>257</v>
      </c>
      <c r="M28" s="638"/>
      <c r="N28" s="670" t="s">
        <v>237</v>
      </c>
      <c r="O28" s="671"/>
      <c r="P28" s="213" t="s">
        <v>209</v>
      </c>
      <c r="Q28" s="672" t="s">
        <v>238</v>
      </c>
      <c r="R28" s="671"/>
      <c r="S28" s="214" t="s">
        <v>256</v>
      </c>
    </row>
    <row r="29" spans="1:21" ht="19.5" customHeight="1" x14ac:dyDescent="0.2">
      <c r="A29" s="115">
        <v>1</v>
      </c>
      <c r="B29" s="663"/>
      <c r="C29" s="664"/>
      <c r="D29" s="188"/>
      <c r="E29" s="116" t="s">
        <v>0</v>
      </c>
      <c r="F29" s="117"/>
      <c r="G29" s="118" t="s">
        <v>0</v>
      </c>
      <c r="H29" s="188"/>
      <c r="I29" s="252">
        <f t="shared" ref="I29:I43" si="2">+H29-D29</f>
        <v>0</v>
      </c>
      <c r="K29" s="115">
        <v>1</v>
      </c>
      <c r="L29" s="663"/>
      <c r="M29" s="664"/>
      <c r="N29" s="188"/>
      <c r="O29" s="116" t="s">
        <v>0</v>
      </c>
      <c r="P29" s="117"/>
      <c r="Q29" s="118" t="s">
        <v>0</v>
      </c>
      <c r="R29" s="188"/>
      <c r="S29" s="252">
        <f t="shared" ref="S29:S43" si="3">+R29-N29</f>
        <v>0</v>
      </c>
      <c r="U29" s="258" t="s">
        <v>260</v>
      </c>
    </row>
    <row r="30" spans="1:21" ht="19.5" customHeight="1" x14ac:dyDescent="0.2">
      <c r="A30" s="115">
        <v>2</v>
      </c>
      <c r="B30" s="663"/>
      <c r="C30" s="664"/>
      <c r="D30" s="188"/>
      <c r="E30" s="116" t="s">
        <v>0</v>
      </c>
      <c r="F30" s="117"/>
      <c r="G30" s="118" t="s">
        <v>0</v>
      </c>
      <c r="H30" s="188"/>
      <c r="I30" s="252">
        <f t="shared" si="2"/>
        <v>0</v>
      </c>
      <c r="K30" s="115">
        <v>2</v>
      </c>
      <c r="L30" s="663"/>
      <c r="M30" s="664"/>
      <c r="N30" s="188"/>
      <c r="O30" s="116" t="s">
        <v>0</v>
      </c>
      <c r="P30" s="117"/>
      <c r="Q30" s="118" t="s">
        <v>0</v>
      </c>
      <c r="R30" s="188"/>
      <c r="S30" s="252">
        <f t="shared" si="3"/>
        <v>0</v>
      </c>
    </row>
    <row r="31" spans="1:21" ht="19.5" customHeight="1" x14ac:dyDescent="0.2">
      <c r="A31" s="115">
        <v>3</v>
      </c>
      <c r="B31" s="663"/>
      <c r="C31" s="664"/>
      <c r="D31" s="188"/>
      <c r="E31" s="116" t="s">
        <v>0</v>
      </c>
      <c r="F31" s="117"/>
      <c r="G31" s="118" t="s">
        <v>0</v>
      </c>
      <c r="H31" s="188"/>
      <c r="I31" s="252">
        <f t="shared" si="2"/>
        <v>0</v>
      </c>
      <c r="K31" s="115">
        <v>3</v>
      </c>
      <c r="L31" s="663"/>
      <c r="M31" s="664"/>
      <c r="N31" s="188"/>
      <c r="O31" s="116" t="s">
        <v>0</v>
      </c>
      <c r="P31" s="117"/>
      <c r="Q31" s="118" t="s">
        <v>0</v>
      </c>
      <c r="R31" s="188"/>
      <c r="S31" s="252">
        <f t="shared" si="3"/>
        <v>0</v>
      </c>
    </row>
    <row r="32" spans="1:21" ht="19.5" customHeight="1" x14ac:dyDescent="0.2">
      <c r="A32" s="115">
        <v>4</v>
      </c>
      <c r="B32" s="663"/>
      <c r="C32" s="664"/>
      <c r="D32" s="188"/>
      <c r="E32" s="116" t="s">
        <v>0</v>
      </c>
      <c r="F32" s="117"/>
      <c r="G32" s="118" t="s">
        <v>0</v>
      </c>
      <c r="H32" s="188"/>
      <c r="I32" s="252">
        <f t="shared" si="2"/>
        <v>0</v>
      </c>
      <c r="K32" s="115">
        <v>4</v>
      </c>
      <c r="L32" s="663"/>
      <c r="M32" s="664"/>
      <c r="N32" s="188"/>
      <c r="O32" s="116" t="s">
        <v>0</v>
      </c>
      <c r="P32" s="117"/>
      <c r="Q32" s="118" t="s">
        <v>0</v>
      </c>
      <c r="R32" s="188"/>
      <c r="S32" s="252">
        <f t="shared" si="3"/>
        <v>0</v>
      </c>
    </row>
    <row r="33" spans="1:19" ht="19.5" customHeight="1" x14ac:dyDescent="0.2">
      <c r="A33" s="115">
        <v>5</v>
      </c>
      <c r="B33" s="663"/>
      <c r="C33" s="664"/>
      <c r="D33" s="188"/>
      <c r="E33" s="116" t="s">
        <v>0</v>
      </c>
      <c r="F33" s="117"/>
      <c r="G33" s="118" t="s">
        <v>0</v>
      </c>
      <c r="H33" s="189"/>
      <c r="I33" s="253">
        <f t="shared" si="2"/>
        <v>0</v>
      </c>
      <c r="K33" s="115">
        <v>5</v>
      </c>
      <c r="L33" s="663"/>
      <c r="M33" s="664"/>
      <c r="N33" s="188"/>
      <c r="O33" s="116" t="s">
        <v>0</v>
      </c>
      <c r="P33" s="117"/>
      <c r="Q33" s="118" t="s">
        <v>0</v>
      </c>
      <c r="R33" s="189"/>
      <c r="S33" s="253">
        <f t="shared" si="3"/>
        <v>0</v>
      </c>
    </row>
    <row r="34" spans="1:19" ht="19.5" customHeight="1" x14ac:dyDescent="0.2">
      <c r="A34" s="115">
        <v>6</v>
      </c>
      <c r="B34" s="673"/>
      <c r="C34" s="674"/>
      <c r="D34" s="248"/>
      <c r="E34" s="209" t="s">
        <v>0</v>
      </c>
      <c r="F34" s="210"/>
      <c r="G34" s="211" t="s">
        <v>0</v>
      </c>
      <c r="H34" s="248"/>
      <c r="I34" s="252">
        <f t="shared" si="2"/>
        <v>0</v>
      </c>
      <c r="K34" s="115">
        <v>6</v>
      </c>
      <c r="L34" s="673"/>
      <c r="M34" s="674"/>
      <c r="N34" s="248"/>
      <c r="O34" s="209" t="s">
        <v>0</v>
      </c>
      <c r="P34" s="210"/>
      <c r="Q34" s="211" t="s">
        <v>0</v>
      </c>
      <c r="R34" s="248"/>
      <c r="S34" s="252">
        <f t="shared" si="3"/>
        <v>0</v>
      </c>
    </row>
    <row r="35" spans="1:19" ht="19.5" customHeight="1" x14ac:dyDescent="0.2">
      <c r="A35" s="115">
        <v>7</v>
      </c>
      <c r="B35" s="663"/>
      <c r="C35" s="664"/>
      <c r="D35" s="188"/>
      <c r="E35" s="116" t="s">
        <v>0</v>
      </c>
      <c r="F35" s="117"/>
      <c r="G35" s="118" t="s">
        <v>0</v>
      </c>
      <c r="H35" s="188"/>
      <c r="I35" s="252">
        <f t="shared" si="2"/>
        <v>0</v>
      </c>
      <c r="K35" s="115">
        <v>7</v>
      </c>
      <c r="L35" s="663"/>
      <c r="M35" s="664"/>
      <c r="N35" s="188"/>
      <c r="O35" s="116" t="s">
        <v>0</v>
      </c>
      <c r="P35" s="117"/>
      <c r="Q35" s="118" t="s">
        <v>0</v>
      </c>
      <c r="R35" s="188"/>
      <c r="S35" s="252">
        <f t="shared" si="3"/>
        <v>0</v>
      </c>
    </row>
    <row r="36" spans="1:19" ht="19.5" customHeight="1" x14ac:dyDescent="0.2">
      <c r="A36" s="115">
        <v>8</v>
      </c>
      <c r="B36" s="663"/>
      <c r="C36" s="664"/>
      <c r="D36" s="188"/>
      <c r="E36" s="116" t="s">
        <v>0</v>
      </c>
      <c r="F36" s="117"/>
      <c r="G36" s="118" t="s">
        <v>0</v>
      </c>
      <c r="H36" s="188"/>
      <c r="I36" s="252">
        <f t="shared" si="2"/>
        <v>0</v>
      </c>
      <c r="K36" s="115">
        <v>8</v>
      </c>
      <c r="L36" s="663"/>
      <c r="M36" s="664"/>
      <c r="N36" s="188"/>
      <c r="O36" s="116" t="s">
        <v>0</v>
      </c>
      <c r="P36" s="117"/>
      <c r="Q36" s="118" t="s">
        <v>0</v>
      </c>
      <c r="R36" s="188"/>
      <c r="S36" s="252">
        <f t="shared" si="3"/>
        <v>0</v>
      </c>
    </row>
    <row r="37" spans="1:19" ht="19.5" customHeight="1" x14ac:dyDescent="0.2">
      <c r="A37" s="115">
        <v>9</v>
      </c>
      <c r="B37" s="663"/>
      <c r="C37" s="664"/>
      <c r="D37" s="188"/>
      <c r="E37" s="116" t="s">
        <v>0</v>
      </c>
      <c r="F37" s="117"/>
      <c r="G37" s="118" t="s">
        <v>0</v>
      </c>
      <c r="H37" s="188"/>
      <c r="I37" s="252">
        <f t="shared" si="2"/>
        <v>0</v>
      </c>
      <c r="K37" s="115">
        <v>9</v>
      </c>
      <c r="L37" s="663"/>
      <c r="M37" s="664"/>
      <c r="N37" s="188"/>
      <c r="O37" s="116" t="s">
        <v>0</v>
      </c>
      <c r="P37" s="117"/>
      <c r="Q37" s="118" t="s">
        <v>0</v>
      </c>
      <c r="R37" s="188"/>
      <c r="S37" s="252">
        <f t="shared" si="3"/>
        <v>0</v>
      </c>
    </row>
    <row r="38" spans="1:19" ht="19.5" customHeight="1" x14ac:dyDescent="0.2">
      <c r="A38" s="115">
        <v>10</v>
      </c>
      <c r="B38" s="663"/>
      <c r="C38" s="664"/>
      <c r="D38" s="188"/>
      <c r="E38" s="116" t="s">
        <v>0</v>
      </c>
      <c r="F38" s="117"/>
      <c r="G38" s="118" t="s">
        <v>0</v>
      </c>
      <c r="H38" s="188"/>
      <c r="I38" s="252">
        <f t="shared" si="2"/>
        <v>0</v>
      </c>
      <c r="K38" s="115">
        <v>10</v>
      </c>
      <c r="L38" s="663"/>
      <c r="M38" s="664"/>
      <c r="N38" s="188"/>
      <c r="O38" s="116" t="s">
        <v>0</v>
      </c>
      <c r="P38" s="117"/>
      <c r="Q38" s="118" t="s">
        <v>0</v>
      </c>
      <c r="R38" s="188"/>
      <c r="S38" s="252">
        <f t="shared" si="3"/>
        <v>0</v>
      </c>
    </row>
    <row r="39" spans="1:19" ht="19.5" customHeight="1" x14ac:dyDescent="0.2">
      <c r="A39" s="115">
        <v>11</v>
      </c>
      <c r="B39" s="663"/>
      <c r="C39" s="664"/>
      <c r="D39" s="188"/>
      <c r="E39" s="116" t="s">
        <v>0</v>
      </c>
      <c r="F39" s="117"/>
      <c r="G39" s="118" t="s">
        <v>0</v>
      </c>
      <c r="H39" s="188"/>
      <c r="I39" s="252">
        <f t="shared" si="2"/>
        <v>0</v>
      </c>
      <c r="K39" s="115">
        <v>11</v>
      </c>
      <c r="L39" s="663"/>
      <c r="M39" s="664"/>
      <c r="N39" s="188"/>
      <c r="O39" s="116" t="s">
        <v>0</v>
      </c>
      <c r="P39" s="117"/>
      <c r="Q39" s="118" t="s">
        <v>0</v>
      </c>
      <c r="R39" s="188"/>
      <c r="S39" s="252">
        <f t="shared" si="3"/>
        <v>0</v>
      </c>
    </row>
    <row r="40" spans="1:19" ht="19.5" customHeight="1" x14ac:dyDescent="0.2">
      <c r="A40" s="115">
        <v>12</v>
      </c>
      <c r="B40" s="663"/>
      <c r="C40" s="664"/>
      <c r="D40" s="188"/>
      <c r="E40" s="116" t="s">
        <v>0</v>
      </c>
      <c r="F40" s="117"/>
      <c r="G40" s="118" t="s">
        <v>0</v>
      </c>
      <c r="H40" s="188"/>
      <c r="I40" s="252">
        <f t="shared" si="2"/>
        <v>0</v>
      </c>
      <c r="K40" s="115">
        <v>12</v>
      </c>
      <c r="L40" s="663"/>
      <c r="M40" s="664"/>
      <c r="N40" s="188"/>
      <c r="O40" s="116" t="s">
        <v>0</v>
      </c>
      <c r="P40" s="117"/>
      <c r="Q40" s="118" t="s">
        <v>0</v>
      </c>
      <c r="R40" s="188"/>
      <c r="S40" s="252">
        <f t="shared" si="3"/>
        <v>0</v>
      </c>
    </row>
    <row r="41" spans="1:19" ht="19.5" customHeight="1" x14ac:dyDescent="0.2">
      <c r="A41" s="115">
        <v>13</v>
      </c>
      <c r="B41" s="663"/>
      <c r="C41" s="664"/>
      <c r="D41" s="188"/>
      <c r="E41" s="116" t="s">
        <v>0</v>
      </c>
      <c r="F41" s="117"/>
      <c r="G41" s="118" t="s">
        <v>0</v>
      </c>
      <c r="H41" s="188"/>
      <c r="I41" s="252">
        <f t="shared" si="2"/>
        <v>0</v>
      </c>
      <c r="K41" s="115">
        <v>13</v>
      </c>
      <c r="L41" s="663"/>
      <c r="M41" s="664"/>
      <c r="N41" s="188"/>
      <c r="O41" s="116" t="s">
        <v>0</v>
      </c>
      <c r="P41" s="117"/>
      <c r="Q41" s="118" t="s">
        <v>0</v>
      </c>
      <c r="R41" s="188"/>
      <c r="S41" s="252">
        <f t="shared" si="3"/>
        <v>0</v>
      </c>
    </row>
    <row r="42" spans="1:19" ht="19.5" customHeight="1" x14ac:dyDescent="0.2">
      <c r="A42" s="115">
        <v>14</v>
      </c>
      <c r="B42" s="663"/>
      <c r="C42" s="664"/>
      <c r="D42" s="188"/>
      <c r="E42" s="116" t="s">
        <v>0</v>
      </c>
      <c r="F42" s="117"/>
      <c r="G42" s="118" t="s">
        <v>0</v>
      </c>
      <c r="H42" s="188"/>
      <c r="I42" s="252">
        <f t="shared" si="2"/>
        <v>0</v>
      </c>
      <c r="K42" s="115">
        <v>14</v>
      </c>
      <c r="L42" s="663"/>
      <c r="M42" s="664"/>
      <c r="N42" s="188"/>
      <c r="O42" s="116" t="s">
        <v>0</v>
      </c>
      <c r="P42" s="117"/>
      <c r="Q42" s="118" t="s">
        <v>0</v>
      </c>
      <c r="R42" s="188"/>
      <c r="S42" s="252">
        <f t="shared" si="3"/>
        <v>0</v>
      </c>
    </row>
    <row r="43" spans="1:19" ht="19.5" customHeight="1" thickBot="1" x14ac:dyDescent="0.25">
      <c r="A43" s="216">
        <v>15</v>
      </c>
      <c r="B43" s="665"/>
      <c r="C43" s="666"/>
      <c r="D43" s="222"/>
      <c r="E43" s="217" t="s">
        <v>0</v>
      </c>
      <c r="F43" s="218"/>
      <c r="G43" s="219" t="s">
        <v>0</v>
      </c>
      <c r="H43" s="263"/>
      <c r="I43" s="254">
        <f t="shared" si="2"/>
        <v>0</v>
      </c>
      <c r="K43" s="216">
        <v>15</v>
      </c>
      <c r="L43" s="665"/>
      <c r="M43" s="666"/>
      <c r="N43" s="222"/>
      <c r="O43" s="217" t="s">
        <v>0</v>
      </c>
      <c r="P43" s="218"/>
      <c r="Q43" s="219" t="s">
        <v>0</v>
      </c>
      <c r="R43" s="263"/>
      <c r="S43" s="254">
        <f t="shared" si="3"/>
        <v>0</v>
      </c>
    </row>
    <row r="44" spans="1:19" ht="19.5" customHeight="1" thickTop="1" thickBot="1" x14ac:dyDescent="0.25">
      <c r="A44" s="667" t="s">
        <v>239</v>
      </c>
      <c r="B44" s="668"/>
      <c r="C44" s="668"/>
      <c r="D44" s="668"/>
      <c r="E44" s="668"/>
      <c r="F44" s="668"/>
      <c r="G44" s="668"/>
      <c r="H44" s="669"/>
      <c r="I44" s="249">
        <f>SUM(I29:I43)</f>
        <v>0</v>
      </c>
      <c r="K44" s="667" t="s">
        <v>239</v>
      </c>
      <c r="L44" s="668"/>
      <c r="M44" s="668"/>
      <c r="N44" s="668"/>
      <c r="O44" s="668"/>
      <c r="P44" s="668"/>
      <c r="Q44" s="668"/>
      <c r="R44" s="669"/>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7" t="s">
        <v>283</v>
      </c>
      <c r="C46" s="687"/>
      <c r="D46" s="300">
        <f>I26+I44</f>
        <v>0</v>
      </c>
      <c r="E46" s="688" t="s">
        <v>284</v>
      </c>
      <c r="F46" s="688"/>
      <c r="G46" s="251">
        <f>FLOOR(D46,"0:30")*24</f>
        <v>0</v>
      </c>
      <c r="H46" s="374" t="s">
        <v>285</v>
      </c>
      <c r="L46" s="687" t="s">
        <v>283</v>
      </c>
      <c r="M46" s="687"/>
      <c r="N46" s="299">
        <f>S26+S44</f>
        <v>0</v>
      </c>
      <c r="O46" s="688" t="s">
        <v>284</v>
      </c>
      <c r="P46" s="688"/>
      <c r="Q46" s="251">
        <f>FLOOR(N46,"0:30")*24</f>
        <v>0</v>
      </c>
      <c r="R46" s="374" t="s">
        <v>285</v>
      </c>
    </row>
    <row r="47" spans="1:19" ht="19.5" customHeight="1" thickTop="1" x14ac:dyDescent="0.2"/>
  </sheetData>
  <mergeCells count="102">
    <mergeCell ref="A44:H44"/>
    <mergeCell ref="K44:R44"/>
    <mergeCell ref="B46:C46"/>
    <mergeCell ref="E46:F46"/>
    <mergeCell ref="L46:M46"/>
    <mergeCell ref="O46:P46"/>
    <mergeCell ref="B41:C41"/>
    <mergeCell ref="L41:M41"/>
    <mergeCell ref="B42:C42"/>
    <mergeCell ref="L42:M42"/>
    <mergeCell ref="B43:C43"/>
    <mergeCell ref="L43:M43"/>
    <mergeCell ref="B38:C38"/>
    <mergeCell ref="L38:M38"/>
    <mergeCell ref="B39:C39"/>
    <mergeCell ref="L39:M39"/>
    <mergeCell ref="B40:C40"/>
    <mergeCell ref="L40:M40"/>
    <mergeCell ref="B35:C35"/>
    <mergeCell ref="L35:M35"/>
    <mergeCell ref="B36:C36"/>
    <mergeCell ref="L36:M36"/>
    <mergeCell ref="B37:C37"/>
    <mergeCell ref="L37:M37"/>
    <mergeCell ref="B32:C32"/>
    <mergeCell ref="L32:M32"/>
    <mergeCell ref="B33:C33"/>
    <mergeCell ref="L33:M33"/>
    <mergeCell ref="B34:C34"/>
    <mergeCell ref="L34:M34"/>
    <mergeCell ref="B29:C29"/>
    <mergeCell ref="L29:M29"/>
    <mergeCell ref="B30:C30"/>
    <mergeCell ref="L30:M30"/>
    <mergeCell ref="B31:C31"/>
    <mergeCell ref="L31:M31"/>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F12" sqref="F12:F13"/>
    </sheetView>
  </sheetViews>
  <sheetFormatPr defaultColWidth="9" defaultRowHeight="13.2" x14ac:dyDescent="0.2"/>
  <cols>
    <col min="1" max="1" width="4.109375" style="2" customWidth="1"/>
    <col min="2" max="2" width="17.3320312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x14ac:dyDescent="0.2">
      <c r="B1" s="13" t="s">
        <v>169</v>
      </c>
    </row>
    <row r="2" spans="1:10" ht="15.75" customHeight="1" x14ac:dyDescent="0.2">
      <c r="A2" s="14" t="s">
        <v>178</v>
      </c>
      <c r="D2" s="15"/>
      <c r="E2" s="15"/>
      <c r="F2" s="15"/>
      <c r="G2" s="15"/>
      <c r="H2" s="15"/>
      <c r="I2" s="15"/>
      <c r="J2" s="15"/>
    </row>
    <row r="3" spans="1:10" ht="15.75" customHeight="1" x14ac:dyDescent="0.2">
      <c r="C3" s="15"/>
      <c r="D3" s="15"/>
      <c r="E3" s="15"/>
      <c r="F3" s="15"/>
      <c r="G3" s="15"/>
      <c r="H3" s="15"/>
      <c r="I3" s="15"/>
      <c r="J3" s="15"/>
    </row>
    <row r="4" spans="1:10" s="10" customFormat="1" ht="15.75" customHeight="1" x14ac:dyDescent="0.2">
      <c r="A4" s="523" t="s">
        <v>289</v>
      </c>
      <c r="B4" s="523"/>
      <c r="C4" s="523"/>
      <c r="D4" s="523"/>
      <c r="E4" s="523"/>
      <c r="F4" s="523"/>
      <c r="G4" s="523"/>
      <c r="H4" s="523"/>
    </row>
    <row r="5" spans="1:10" ht="15.75" customHeight="1" x14ac:dyDescent="0.2">
      <c r="C5" s="16"/>
      <c r="D5" s="16"/>
    </row>
    <row r="6" spans="1:10" ht="15.75" customHeight="1" x14ac:dyDescent="0.2">
      <c r="C6" s="17"/>
      <c r="E6" s="243" t="s">
        <v>16</v>
      </c>
      <c r="F6" s="526">
        <f>別紙１!E5</f>
        <v>0</v>
      </c>
      <c r="G6" s="526"/>
      <c r="H6" s="526"/>
    </row>
    <row r="7" spans="1:10" ht="15.75" customHeight="1" x14ac:dyDescent="0.2">
      <c r="C7" s="17"/>
      <c r="E7" s="244"/>
      <c r="F7" s="235"/>
      <c r="G7" s="235"/>
      <c r="H7" s="235"/>
    </row>
    <row r="8" spans="1:10" ht="18" customHeight="1" x14ac:dyDescent="0.2">
      <c r="A8" s="2" t="s">
        <v>246</v>
      </c>
      <c r="C8" s="17"/>
      <c r="G8" s="20"/>
      <c r="H8" s="235"/>
      <c r="I8" s="235"/>
      <c r="J8" s="235"/>
    </row>
    <row r="9" spans="1:10" ht="18" customHeight="1" x14ac:dyDescent="0.2">
      <c r="B9" s="234"/>
      <c r="C9" s="297" t="s">
        <v>275</v>
      </c>
      <c r="D9" s="236" t="s">
        <v>276</v>
      </c>
      <c r="G9" s="20"/>
      <c r="H9" s="235"/>
      <c r="I9" s="235"/>
      <c r="J9" s="235"/>
    </row>
    <row r="10" spans="1:10" ht="24" customHeight="1" x14ac:dyDescent="0.2">
      <c r="B10" s="237" t="s">
        <v>10</v>
      </c>
      <c r="C10" s="238">
        <f>'別紙5-2'!I49</f>
        <v>0</v>
      </c>
      <c r="D10" s="238">
        <f>'別紙5-2'!H49</f>
        <v>0</v>
      </c>
      <c r="I10" s="235"/>
      <c r="J10" s="235"/>
    </row>
    <row r="11" spans="1:10" ht="24" customHeight="1" x14ac:dyDescent="0.2">
      <c r="B11" s="237" t="s">
        <v>167</v>
      </c>
      <c r="C11" s="238">
        <f>'別紙5-2'!T49</f>
        <v>0</v>
      </c>
      <c r="D11" s="238">
        <f>'別紙5-2'!S49</f>
        <v>0</v>
      </c>
      <c r="F11" s="2" t="s">
        <v>243</v>
      </c>
      <c r="I11" s="235"/>
      <c r="J11" s="235"/>
    </row>
    <row r="12" spans="1:10" ht="24" customHeight="1" thickBot="1" x14ac:dyDescent="0.25">
      <c r="B12" s="241" t="s">
        <v>54</v>
      </c>
      <c r="C12" s="245">
        <f>SUM(C10:C11)</f>
        <v>0</v>
      </c>
      <c r="D12" s="245">
        <f>SUM(D10:D11)</f>
        <v>0</v>
      </c>
      <c r="F12" s="524" t="s">
        <v>258</v>
      </c>
      <c r="G12" s="522" t="s">
        <v>168</v>
      </c>
      <c r="H12" s="524" t="s">
        <v>251</v>
      </c>
      <c r="I12" s="235"/>
      <c r="J12" s="235"/>
    </row>
    <row r="13" spans="1:10" ht="33" customHeight="1" thickBot="1" x14ac:dyDescent="0.25">
      <c r="B13" s="242" t="s">
        <v>249</v>
      </c>
      <c r="C13" s="520" t="e">
        <f>ROUND((C10+C11)/(D10+D11),0)</f>
        <v>#DIV/0!</v>
      </c>
      <c r="D13" s="521"/>
      <c r="F13" s="525"/>
      <c r="G13" s="522"/>
      <c r="H13" s="525"/>
      <c r="I13" s="235"/>
      <c r="J13" s="235"/>
    </row>
    <row r="14" spans="1:10" ht="15.75" customHeight="1" x14ac:dyDescent="0.2">
      <c r="B14" s="2" t="s">
        <v>293</v>
      </c>
      <c r="C14" s="17"/>
      <c r="G14" s="20"/>
      <c r="H14" s="235"/>
      <c r="I14" s="235"/>
      <c r="J14" s="235"/>
    </row>
    <row r="15" spans="1:10" ht="15.75" customHeight="1" x14ac:dyDescent="0.2">
      <c r="C15" s="17"/>
      <c r="G15" s="20"/>
      <c r="H15" s="235"/>
      <c r="I15" s="235"/>
      <c r="J15" s="235"/>
    </row>
    <row r="16" spans="1:10" ht="18" customHeight="1" x14ac:dyDescent="0.2">
      <c r="A16" s="2" t="s">
        <v>247</v>
      </c>
      <c r="C16" s="17"/>
      <c r="G16" s="20"/>
      <c r="H16" s="235"/>
      <c r="I16" s="235"/>
      <c r="J16" s="235"/>
    </row>
    <row r="17" spans="2:10" ht="18" customHeight="1" x14ac:dyDescent="0.2">
      <c r="B17" s="234"/>
      <c r="C17" s="236" t="s">
        <v>244</v>
      </c>
      <c r="D17" s="236" t="s">
        <v>242</v>
      </c>
      <c r="G17" s="20"/>
      <c r="H17" s="235"/>
      <c r="I17" s="235"/>
      <c r="J17" s="235"/>
    </row>
    <row r="18" spans="2:10" ht="24" customHeight="1" x14ac:dyDescent="0.2">
      <c r="B18" s="237" t="s">
        <v>10</v>
      </c>
      <c r="C18" s="239">
        <f>'別紙5-2'!J49</f>
        <v>0</v>
      </c>
      <c r="D18" s="240">
        <f>'別紙5-2'!B49</f>
        <v>0</v>
      </c>
      <c r="I18" s="235"/>
      <c r="J18" s="235"/>
    </row>
    <row r="19" spans="2:10" ht="24" customHeight="1" x14ac:dyDescent="0.2">
      <c r="B19" s="237" t="s">
        <v>167</v>
      </c>
      <c r="C19" s="239">
        <f>'別紙5-2'!U49</f>
        <v>0</v>
      </c>
      <c r="D19" s="240">
        <f>'別紙5-2'!M49</f>
        <v>0</v>
      </c>
      <c r="F19" s="2" t="s">
        <v>243</v>
      </c>
      <c r="I19" s="235"/>
      <c r="J19" s="235"/>
    </row>
    <row r="20" spans="2:10" ht="24" customHeight="1" thickBot="1" x14ac:dyDescent="0.25">
      <c r="B20" s="241" t="s">
        <v>54</v>
      </c>
      <c r="C20" s="247">
        <f>SUM(C18:C19)</f>
        <v>0</v>
      </c>
      <c r="D20" s="246">
        <f>SUM(D18:D19)</f>
        <v>0</v>
      </c>
      <c r="F20" s="524" t="s">
        <v>253</v>
      </c>
      <c r="G20" s="522" t="s">
        <v>168</v>
      </c>
      <c r="H20" s="524" t="s">
        <v>252</v>
      </c>
      <c r="I20" s="235"/>
      <c r="J20" s="235"/>
    </row>
    <row r="21" spans="2:10" ht="33" customHeight="1" thickBot="1" x14ac:dyDescent="0.25">
      <c r="B21" s="242" t="s">
        <v>250</v>
      </c>
      <c r="C21" s="520" t="e">
        <f>INT((C18+C19)/(D18+D19))</f>
        <v>#DIV/0!</v>
      </c>
      <c r="D21" s="521"/>
      <c r="F21" s="525"/>
      <c r="G21" s="522"/>
      <c r="H21" s="525"/>
      <c r="I21" s="235"/>
      <c r="J21" s="235"/>
    </row>
    <row r="22" spans="2:10" ht="15.75" customHeight="1" x14ac:dyDescent="0.2">
      <c r="B22" s="2" t="s">
        <v>255</v>
      </c>
      <c r="C22" s="17"/>
      <c r="G22" s="20"/>
      <c r="H22" s="235"/>
      <c r="I22" s="235"/>
      <c r="J22" s="235"/>
    </row>
    <row r="23" spans="2:10" ht="15.75" customHeight="1" x14ac:dyDescent="0.2"/>
    <row r="24" spans="2:10" x14ac:dyDescent="0.2">
      <c r="C24" s="18"/>
    </row>
    <row r="25" spans="2:10" x14ac:dyDescent="0.2">
      <c r="C25" s="18"/>
    </row>
    <row r="26" spans="2:10" x14ac:dyDescent="0.2">
      <c r="C26" s="18"/>
    </row>
    <row r="27" spans="2:10" x14ac:dyDescent="0.2">
      <c r="C27" s="18"/>
    </row>
    <row r="28" spans="2:10" x14ac:dyDescent="0.2">
      <c r="C28" s="18"/>
    </row>
    <row r="29" spans="2:10" x14ac:dyDescent="0.2">
      <c r="C29" s="18"/>
    </row>
    <row r="30" spans="2:10" x14ac:dyDescent="0.2">
      <c r="C30" s="18"/>
    </row>
    <row r="31" spans="2:10" x14ac:dyDescent="0.2">
      <c r="C31" s="18"/>
    </row>
    <row r="32" spans="2:10" x14ac:dyDescent="0.2">
      <c r="C32" s="18"/>
    </row>
    <row r="33" spans="3:3" x14ac:dyDescent="0.2">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topLeftCell="A12" zoomScaleNormal="100" zoomScaleSheetLayoutView="100" workbookViewId="0">
      <selection activeCell="J46" sqref="J46"/>
    </sheetView>
  </sheetViews>
  <sheetFormatPr defaultColWidth="9" defaultRowHeight="13.2" x14ac:dyDescent="0.2"/>
  <cols>
    <col min="1" max="1" width="5.44140625" style="52" customWidth="1"/>
    <col min="2" max="2" width="8" style="52" customWidth="1"/>
    <col min="3" max="3" width="11.6640625" style="52" customWidth="1"/>
    <col min="4" max="5" width="2.33203125" style="52" customWidth="1"/>
    <col min="6" max="6" width="11.6640625" style="52" customWidth="1"/>
    <col min="7" max="10" width="9.44140625" style="52" customWidth="1"/>
    <col min="11" max="11" width="10.21875" style="52" customWidth="1"/>
    <col min="12" max="12" width="6.77734375" style="52" customWidth="1"/>
    <col min="13" max="13" width="8" style="52" customWidth="1"/>
    <col min="14" max="14" width="11.6640625" style="52" customWidth="1"/>
    <col min="15" max="16" width="2.33203125" style="52" customWidth="1"/>
    <col min="17" max="17" width="11.6640625" style="52" customWidth="1"/>
    <col min="18" max="18" width="9.44140625" style="329" customWidth="1"/>
    <col min="19" max="21" width="9.44140625" style="52" customWidth="1"/>
    <col min="22" max="22" width="10.21875" style="52" customWidth="1"/>
    <col min="23" max="16384" width="9" style="52"/>
  </cols>
  <sheetData>
    <row r="1" spans="1:22" ht="21" x14ac:dyDescent="0.2">
      <c r="A1" s="832" t="s">
        <v>23</v>
      </c>
      <c r="B1" s="832"/>
      <c r="C1" s="832"/>
      <c r="D1" s="832"/>
      <c r="E1" s="832"/>
      <c r="F1" s="832"/>
      <c r="G1" s="832"/>
      <c r="H1" s="832"/>
      <c r="I1" s="832"/>
      <c r="J1" s="832"/>
      <c r="K1" s="832"/>
      <c r="L1" s="833"/>
      <c r="M1" s="833"/>
      <c r="N1" s="833"/>
      <c r="O1" s="833"/>
      <c r="P1" s="833"/>
      <c r="Q1" s="833"/>
      <c r="R1" s="833"/>
      <c r="S1" s="833"/>
      <c r="T1" s="833"/>
      <c r="U1" s="833"/>
      <c r="V1" s="833"/>
    </row>
    <row r="2" spans="1:22" ht="17.25" customHeight="1" x14ac:dyDescent="0.2">
      <c r="A2" s="77" t="s">
        <v>29</v>
      </c>
      <c r="B2" s="78"/>
      <c r="C2" s="78"/>
      <c r="D2" s="78"/>
      <c r="E2" s="78"/>
      <c r="F2" s="78"/>
      <c r="G2" s="78"/>
      <c r="H2" s="78"/>
      <c r="I2" s="78"/>
      <c r="J2" s="78"/>
      <c r="K2" s="78"/>
      <c r="L2" s="22" t="s">
        <v>29</v>
      </c>
      <c r="M2" s="107"/>
      <c r="N2" s="107"/>
      <c r="O2" s="107"/>
      <c r="P2" s="107"/>
      <c r="Q2" s="107"/>
      <c r="R2" s="324"/>
      <c r="S2" s="78"/>
      <c r="T2" s="107"/>
      <c r="U2" s="107"/>
      <c r="V2" s="107"/>
    </row>
    <row r="3" spans="1:22" s="79" customFormat="1" ht="17.25" customHeight="1" x14ac:dyDescent="0.2">
      <c r="A3" s="835" t="s">
        <v>135</v>
      </c>
      <c r="B3" s="835"/>
      <c r="C3" s="835"/>
      <c r="D3" s="835"/>
      <c r="E3" s="835"/>
      <c r="F3" s="835"/>
      <c r="G3" s="835"/>
      <c r="H3" s="835"/>
      <c r="I3" s="835"/>
      <c r="J3" s="835"/>
      <c r="K3" s="835"/>
      <c r="L3" s="834" t="s">
        <v>136</v>
      </c>
      <c r="M3" s="834"/>
      <c r="N3" s="834"/>
      <c r="O3" s="834"/>
      <c r="P3" s="834"/>
      <c r="Q3" s="834"/>
      <c r="R3" s="834"/>
      <c r="S3" s="834"/>
      <c r="T3" s="834"/>
      <c r="U3" s="834"/>
      <c r="V3" s="834"/>
    </row>
    <row r="4" spans="1:22" ht="15" customHeight="1" x14ac:dyDescent="0.2">
      <c r="L4" s="21"/>
      <c r="M4" s="21"/>
      <c r="N4" s="21"/>
      <c r="O4" s="21"/>
      <c r="P4" s="21"/>
      <c r="Q4" s="21"/>
      <c r="R4" s="325"/>
      <c r="T4" s="21"/>
      <c r="U4" s="21"/>
      <c r="V4" s="21"/>
    </row>
    <row r="5" spans="1:22" s="80" customFormat="1" ht="15" customHeight="1" x14ac:dyDescent="0.2">
      <c r="F5" s="81"/>
      <c r="G5" s="81" t="s">
        <v>16</v>
      </c>
      <c r="H5" s="81"/>
      <c r="I5" s="504">
        <f>別紙１!E5</f>
        <v>0</v>
      </c>
      <c r="J5" s="504"/>
      <c r="K5" s="504"/>
      <c r="L5" s="81"/>
      <c r="M5" s="81"/>
      <c r="N5" s="81"/>
      <c r="O5" s="81"/>
      <c r="P5" s="81"/>
      <c r="Q5" s="81"/>
      <c r="R5" s="81" t="s">
        <v>16</v>
      </c>
      <c r="S5" s="81"/>
      <c r="T5" s="504">
        <f>別紙１!E5</f>
        <v>0</v>
      </c>
      <c r="U5" s="504"/>
      <c r="V5" s="504"/>
    </row>
    <row r="6" spans="1:22" s="60" customFormat="1" ht="7.5" customHeight="1" thickBot="1" x14ac:dyDescent="0.25">
      <c r="L6" s="109"/>
      <c r="M6" s="109"/>
      <c r="N6" s="109"/>
      <c r="O6" s="109"/>
      <c r="P6" s="109"/>
      <c r="Q6" s="109"/>
      <c r="R6" s="326"/>
      <c r="T6" s="109"/>
      <c r="U6" s="109"/>
      <c r="V6" s="109"/>
    </row>
    <row r="7" spans="1:22" s="60" customFormat="1" ht="14.25" customHeight="1" thickBot="1" x14ac:dyDescent="0.25">
      <c r="A7" s="814" t="s">
        <v>11</v>
      </c>
      <c r="B7" s="815"/>
      <c r="C7" s="816"/>
      <c r="D7" s="838">
        <v>43988</v>
      </c>
      <c r="E7" s="839"/>
      <c r="F7" s="839"/>
      <c r="G7" s="839"/>
      <c r="H7" s="839"/>
      <c r="I7" s="839"/>
      <c r="J7" s="827" t="s">
        <v>19</v>
      </c>
      <c r="K7" s="828"/>
      <c r="L7" s="814" t="s">
        <v>11</v>
      </c>
      <c r="M7" s="815"/>
      <c r="N7" s="816"/>
      <c r="O7" s="836">
        <f>D7</f>
        <v>43988</v>
      </c>
      <c r="P7" s="837"/>
      <c r="Q7" s="837"/>
      <c r="R7" s="837"/>
      <c r="S7" s="837"/>
      <c r="T7" s="837"/>
      <c r="U7" s="827" t="s">
        <v>19</v>
      </c>
      <c r="V7" s="828"/>
    </row>
    <row r="8" spans="1:22" s="60" customFormat="1" ht="14.25" customHeight="1" thickBot="1" x14ac:dyDescent="0.25">
      <c r="A8" s="814" t="s">
        <v>12</v>
      </c>
      <c r="B8" s="815"/>
      <c r="C8" s="816"/>
      <c r="D8" s="829" t="s">
        <v>216</v>
      </c>
      <c r="E8" s="830"/>
      <c r="F8" s="830"/>
      <c r="G8" s="830"/>
      <c r="H8" s="830"/>
      <c r="I8" s="830"/>
      <c r="J8" s="830"/>
      <c r="K8" s="831"/>
      <c r="L8" s="814" t="s">
        <v>12</v>
      </c>
      <c r="M8" s="815"/>
      <c r="N8" s="816"/>
      <c r="O8" s="829" t="s">
        <v>217</v>
      </c>
      <c r="P8" s="830"/>
      <c r="Q8" s="830"/>
      <c r="R8" s="830"/>
      <c r="S8" s="830"/>
      <c r="T8" s="830"/>
      <c r="U8" s="830"/>
      <c r="V8" s="831"/>
    </row>
    <row r="9" spans="1:22" s="60" customFormat="1" ht="14.25" customHeight="1" thickBot="1" x14ac:dyDescent="0.25">
      <c r="A9" s="817"/>
      <c r="B9" s="818"/>
      <c r="C9" s="819"/>
      <c r="D9" s="820"/>
      <c r="E9" s="821"/>
      <c r="F9" s="821"/>
      <c r="G9" s="821"/>
      <c r="H9" s="311"/>
      <c r="I9" s="822"/>
      <c r="J9" s="823"/>
      <c r="K9" s="824"/>
      <c r="L9" s="817"/>
      <c r="M9" s="818"/>
      <c r="N9" s="819"/>
      <c r="O9" s="820"/>
      <c r="P9" s="821"/>
      <c r="Q9" s="821"/>
      <c r="R9" s="821"/>
      <c r="S9" s="311"/>
      <c r="T9" s="822"/>
      <c r="U9" s="823"/>
      <c r="V9" s="824"/>
    </row>
    <row r="10" spans="1:22" ht="9" customHeight="1" thickBot="1" x14ac:dyDescent="0.25">
      <c r="A10" s="82"/>
      <c r="B10" s="83"/>
      <c r="C10" s="83"/>
      <c r="D10" s="84"/>
      <c r="E10" s="84"/>
      <c r="F10" s="83"/>
      <c r="G10" s="83"/>
      <c r="H10" s="83"/>
      <c r="I10" s="83"/>
      <c r="J10" s="83"/>
      <c r="K10" s="83"/>
      <c r="L10" s="108"/>
      <c r="M10" s="84"/>
      <c r="N10" s="84"/>
      <c r="O10" s="84"/>
      <c r="P10" s="84"/>
      <c r="Q10" s="84"/>
      <c r="R10" s="327"/>
      <c r="S10" s="83"/>
      <c r="T10" s="84"/>
      <c r="U10" s="84"/>
      <c r="V10" s="110"/>
    </row>
    <row r="11" spans="1:22" ht="20.25" customHeight="1" x14ac:dyDescent="0.2">
      <c r="A11" s="795" t="s">
        <v>38</v>
      </c>
      <c r="B11" s="796"/>
      <c r="C11" s="796"/>
      <c r="D11" s="796"/>
      <c r="E11" s="796"/>
      <c r="F11" s="796"/>
      <c r="G11" s="796"/>
      <c r="H11" s="796"/>
      <c r="I11" s="796"/>
      <c r="J11" s="796"/>
      <c r="K11" s="797"/>
      <c r="L11" s="795" t="s">
        <v>40</v>
      </c>
      <c r="M11" s="796"/>
      <c r="N11" s="796"/>
      <c r="O11" s="796"/>
      <c r="P11" s="796"/>
      <c r="Q11" s="796"/>
      <c r="R11" s="796"/>
      <c r="S11" s="796"/>
      <c r="T11" s="796"/>
      <c r="U11" s="796"/>
      <c r="V11" s="797"/>
    </row>
    <row r="12" spans="1:22" ht="20.25" customHeight="1" x14ac:dyDescent="0.2">
      <c r="A12" s="800"/>
      <c r="B12" s="801"/>
      <c r="C12" s="733" t="s">
        <v>14</v>
      </c>
      <c r="D12" s="734"/>
      <c r="E12" s="734"/>
      <c r="F12" s="734"/>
      <c r="G12" s="734"/>
      <c r="H12" s="735"/>
      <c r="I12" s="256" t="s">
        <v>268</v>
      </c>
      <c r="J12" s="61" t="s">
        <v>77</v>
      </c>
      <c r="K12" s="792" t="s">
        <v>78</v>
      </c>
      <c r="L12" s="800"/>
      <c r="M12" s="801"/>
      <c r="N12" s="808" t="s">
        <v>14</v>
      </c>
      <c r="O12" s="809"/>
      <c r="P12" s="809"/>
      <c r="Q12" s="809"/>
      <c r="R12" s="809"/>
      <c r="S12" s="312"/>
      <c r="T12" s="256" t="s">
        <v>268</v>
      </c>
      <c r="U12" s="85" t="s">
        <v>77</v>
      </c>
      <c r="V12" s="792" t="s">
        <v>78</v>
      </c>
    </row>
    <row r="13" spans="1:22" ht="20.25" customHeight="1" x14ac:dyDescent="0.2">
      <c r="A13" s="802"/>
      <c r="B13" s="803"/>
      <c r="C13" s="574" t="s">
        <v>42</v>
      </c>
      <c r="D13" s="574"/>
      <c r="E13" s="574" t="s">
        <v>43</v>
      </c>
      <c r="F13" s="574"/>
      <c r="G13" s="752" t="s">
        <v>79</v>
      </c>
      <c r="H13" s="536" t="s">
        <v>288</v>
      </c>
      <c r="I13" s="384" t="s">
        <v>269</v>
      </c>
      <c r="J13" s="62" t="s">
        <v>15</v>
      </c>
      <c r="K13" s="793"/>
      <c r="L13" s="802"/>
      <c r="M13" s="803"/>
      <c r="N13" s="806" t="s">
        <v>26</v>
      </c>
      <c r="O13" s="806"/>
      <c r="P13" s="806" t="s">
        <v>25</v>
      </c>
      <c r="Q13" s="806"/>
      <c r="R13" s="798" t="s">
        <v>79</v>
      </c>
      <c r="S13" s="536" t="s">
        <v>288</v>
      </c>
      <c r="T13" s="384" t="s">
        <v>269</v>
      </c>
      <c r="U13" s="86" t="s">
        <v>15</v>
      </c>
      <c r="V13" s="793"/>
    </row>
    <row r="14" spans="1:22" ht="20.25" customHeight="1" thickBot="1" x14ac:dyDescent="0.25">
      <c r="A14" s="804"/>
      <c r="B14" s="805"/>
      <c r="C14" s="754"/>
      <c r="D14" s="754"/>
      <c r="E14" s="754"/>
      <c r="F14" s="754"/>
      <c r="G14" s="753"/>
      <c r="H14" s="613"/>
      <c r="I14" s="28" t="s">
        <v>241</v>
      </c>
      <c r="J14" s="63" t="s">
        <v>8</v>
      </c>
      <c r="K14" s="794"/>
      <c r="L14" s="804"/>
      <c r="M14" s="805"/>
      <c r="N14" s="807"/>
      <c r="O14" s="807"/>
      <c r="P14" s="807"/>
      <c r="Q14" s="807"/>
      <c r="R14" s="799"/>
      <c r="S14" s="613"/>
      <c r="T14" s="28" t="s">
        <v>241</v>
      </c>
      <c r="U14" s="87" t="s">
        <v>8</v>
      </c>
      <c r="V14" s="794"/>
    </row>
    <row r="15" spans="1:22" s="60" customFormat="1" ht="14.25" customHeight="1" thickTop="1" thickBot="1" x14ac:dyDescent="0.25">
      <c r="A15" s="530" t="s">
        <v>7</v>
      </c>
      <c r="B15" s="531"/>
      <c r="C15" s="64">
        <v>0.33333333333333331</v>
      </c>
      <c r="D15" s="748" t="s">
        <v>0</v>
      </c>
      <c r="E15" s="749"/>
      <c r="F15" s="65">
        <v>0.6958333333333333</v>
      </c>
      <c r="G15" s="281">
        <f t="shared" ref="G15:G40" si="0">IF(+F15-C15=0,"",IF((+F15-C15)*1440&lt;120,"NG",+F15-C15))</f>
        <v>0.36249999999999999</v>
      </c>
      <c r="H15" s="283">
        <f>FLOOR(G15,"0:30")*24</f>
        <v>8.5</v>
      </c>
      <c r="I15" s="284">
        <v>8.5</v>
      </c>
      <c r="J15" s="68">
        <v>18</v>
      </c>
      <c r="K15" s="69" t="s">
        <v>17</v>
      </c>
      <c r="L15" s="530" t="s">
        <v>7</v>
      </c>
      <c r="M15" s="531"/>
      <c r="N15" s="64">
        <v>0.33333333333333331</v>
      </c>
      <c r="O15" s="760" t="s">
        <v>0</v>
      </c>
      <c r="P15" s="761"/>
      <c r="Q15" s="65">
        <v>0.69444444444444453</v>
      </c>
      <c r="R15" s="66">
        <f>IF(+Q15-N15=0,"",IF((+Q15-N15)*1440&lt;240,"NG",+Q15-N15))</f>
        <v>0.36111111111111122</v>
      </c>
      <c r="S15" s="283">
        <f>FLOOR(R15,"0:30")*24</f>
        <v>8.5</v>
      </c>
      <c r="T15" s="67">
        <v>1</v>
      </c>
      <c r="U15" s="67">
        <v>18</v>
      </c>
      <c r="V15" s="69" t="s">
        <v>17</v>
      </c>
    </row>
    <row r="16" spans="1:22" ht="14.25" customHeight="1" thickTop="1" x14ac:dyDescent="0.2">
      <c r="A16" s="780">
        <v>44713</v>
      </c>
      <c r="B16" s="781"/>
      <c r="C16" s="204"/>
      <c r="D16" s="589" t="s">
        <v>0</v>
      </c>
      <c r="E16" s="589"/>
      <c r="F16" s="205"/>
      <c r="G16" s="298" t="str">
        <f t="shared" si="0"/>
        <v/>
      </c>
      <c r="H16" s="282" t="str">
        <f>IF(G16="","",FLOOR(G16,"0:30")*24)</f>
        <v/>
      </c>
      <c r="I16" s="313"/>
      <c r="J16" s="206"/>
      <c r="K16" s="279"/>
      <c r="L16" s="810">
        <v>44835</v>
      </c>
      <c r="M16" s="811"/>
      <c r="N16" s="273"/>
      <c r="O16" s="825" t="s">
        <v>0</v>
      </c>
      <c r="P16" s="826"/>
      <c r="Q16" s="268"/>
      <c r="R16" s="408" t="str">
        <f>IF(+Q16-N16=0,"",IF((+Q16-N16)*1440&lt;120,"NG",+Q16-N16))</f>
        <v/>
      </c>
      <c r="S16" s="409" t="str">
        <f>IF(R16="","",FLOOR(R16,"0:30")*24)</f>
        <v/>
      </c>
      <c r="T16" s="419"/>
      <c r="U16" s="272"/>
      <c r="V16" s="278" t="s">
        <v>11</v>
      </c>
    </row>
    <row r="17" spans="1:22" ht="14.25" customHeight="1" x14ac:dyDescent="0.2">
      <c r="A17" s="782">
        <v>44714</v>
      </c>
      <c r="B17" s="783"/>
      <c r="C17" s="125"/>
      <c r="D17" s="529" t="s">
        <v>0</v>
      </c>
      <c r="E17" s="529"/>
      <c r="F17" s="111"/>
      <c r="G17" s="1" t="str">
        <f t="shared" si="0"/>
        <v/>
      </c>
      <c r="H17" s="230" t="str">
        <f t="shared" ref="H17:H45" si="1">IF(G17="","",FLOOR(G17,"0:30")*24)</f>
        <v/>
      </c>
      <c r="I17" s="232"/>
      <c r="J17" s="112"/>
      <c r="K17" s="279"/>
      <c r="L17" s="784">
        <v>44836</v>
      </c>
      <c r="M17" s="785"/>
      <c r="N17" s="191"/>
      <c r="O17" s="788" t="s">
        <v>0</v>
      </c>
      <c r="P17" s="789"/>
      <c r="Q17" s="189"/>
      <c r="R17" s="199" t="str">
        <f t="shared" ref="R17" si="2">IF(+Q17-N17=0,"",IF((+Q17-N17)*1440&lt;120,"NG",+Q17-N17))</f>
        <v/>
      </c>
      <c r="S17" s="220" t="str">
        <f t="shared" ref="S17" si="3">IF(R17="","",FLOOR(R17,"0:30")*24)</f>
        <v/>
      </c>
      <c r="T17" s="290"/>
      <c r="U17" s="190"/>
      <c r="V17" s="278" t="s">
        <v>11</v>
      </c>
    </row>
    <row r="18" spans="1:22" ht="14.25" customHeight="1" x14ac:dyDescent="0.2">
      <c r="A18" s="782">
        <v>44715</v>
      </c>
      <c r="B18" s="783"/>
      <c r="C18" s="125"/>
      <c r="D18" s="529" t="s">
        <v>0</v>
      </c>
      <c r="E18" s="529"/>
      <c r="F18" s="111"/>
      <c r="G18" s="1" t="str">
        <f t="shared" si="0"/>
        <v/>
      </c>
      <c r="H18" s="230" t="str">
        <f t="shared" si="1"/>
        <v/>
      </c>
      <c r="I18" s="232"/>
      <c r="J18" s="112"/>
      <c r="K18" s="279"/>
      <c r="L18" s="782">
        <v>44837</v>
      </c>
      <c r="M18" s="783"/>
      <c r="N18" s="125"/>
      <c r="O18" s="788" t="s">
        <v>0</v>
      </c>
      <c r="P18" s="789"/>
      <c r="Q18" s="111"/>
      <c r="R18" s="1" t="str">
        <f t="shared" ref="R18:R46" si="4">IF(+Q18-N18=0,"",IF((+Q18-N18)*1440&lt;120,"NG",+Q18-N18))</f>
        <v/>
      </c>
      <c r="S18" s="230" t="str">
        <f t="shared" ref="S18:S46" si="5">IF(R18="","",FLOOR(R18,"0:30")*24)</f>
        <v/>
      </c>
      <c r="T18" s="291"/>
      <c r="U18" s="112"/>
      <c r="V18" s="279"/>
    </row>
    <row r="19" spans="1:22" ht="14.25" customHeight="1" x14ac:dyDescent="0.2">
      <c r="A19" s="784">
        <v>44716</v>
      </c>
      <c r="B19" s="785"/>
      <c r="C19" s="361"/>
      <c r="D19" s="529" t="s">
        <v>0</v>
      </c>
      <c r="E19" s="529"/>
      <c r="F19" s="362"/>
      <c r="G19" s="399" t="str">
        <f t="shared" si="0"/>
        <v/>
      </c>
      <c r="H19" s="400" t="str">
        <f t="shared" si="1"/>
        <v/>
      </c>
      <c r="I19" s="363"/>
      <c r="J19" s="363"/>
      <c r="K19" s="278" t="s">
        <v>11</v>
      </c>
      <c r="L19" s="782">
        <v>44838</v>
      </c>
      <c r="M19" s="783"/>
      <c r="N19" s="125"/>
      <c r="O19" s="788" t="s">
        <v>0</v>
      </c>
      <c r="P19" s="789"/>
      <c r="Q19" s="111"/>
      <c r="R19" s="1" t="str">
        <f>IF(+Q19-N19=0,"",IF((+Q19-N19)*1440&lt;120,"NG",+Q19-N19))</f>
        <v/>
      </c>
      <c r="S19" s="230" t="str">
        <f t="shared" si="5"/>
        <v/>
      </c>
      <c r="T19" s="291"/>
      <c r="U19" s="112"/>
      <c r="V19" s="279"/>
    </row>
    <row r="20" spans="1:22" ht="14.25" customHeight="1" x14ac:dyDescent="0.2">
      <c r="A20" s="784">
        <v>44717</v>
      </c>
      <c r="B20" s="785"/>
      <c r="C20" s="361"/>
      <c r="D20" s="529" t="s">
        <v>0</v>
      </c>
      <c r="E20" s="529"/>
      <c r="F20" s="362"/>
      <c r="G20" s="199" t="str">
        <f t="shared" ref="G20" si="6">IF(+F20-C20=0,"",IF((+F20-C20)*1440&lt;120,"NG",+F20-C20))</f>
        <v/>
      </c>
      <c r="H20" s="220" t="str">
        <f t="shared" ref="H20" si="7">IF(G20="","",FLOOR(G20,"0:30")*24)</f>
        <v/>
      </c>
      <c r="I20" s="363"/>
      <c r="J20" s="363"/>
      <c r="K20" s="278" t="s">
        <v>11</v>
      </c>
      <c r="L20" s="782">
        <v>44839</v>
      </c>
      <c r="M20" s="783"/>
      <c r="N20" s="125"/>
      <c r="O20" s="788" t="s">
        <v>0</v>
      </c>
      <c r="P20" s="789"/>
      <c r="Q20" s="111"/>
      <c r="R20" s="1" t="str">
        <f>IF(+Q20-N20=0,"",IF((+Q20-N20)*1440&lt;120,"NG",+Q20-N20))</f>
        <v/>
      </c>
      <c r="S20" s="230" t="str">
        <f t="shared" si="5"/>
        <v/>
      </c>
      <c r="T20" s="291"/>
      <c r="U20" s="112"/>
      <c r="V20" s="126"/>
    </row>
    <row r="21" spans="1:22" ht="14.25" customHeight="1" x14ac:dyDescent="0.2">
      <c r="A21" s="782">
        <v>44718</v>
      </c>
      <c r="B21" s="783"/>
      <c r="C21" s="125"/>
      <c r="D21" s="529" t="s">
        <v>0</v>
      </c>
      <c r="E21" s="529"/>
      <c r="F21" s="111"/>
      <c r="G21" s="1" t="str">
        <f t="shared" si="0"/>
        <v/>
      </c>
      <c r="H21" s="230" t="str">
        <f t="shared" si="1"/>
        <v/>
      </c>
      <c r="I21" s="232"/>
      <c r="J21" s="112"/>
      <c r="K21" s="279"/>
      <c r="L21" s="782">
        <v>44840</v>
      </c>
      <c r="M21" s="783"/>
      <c r="N21" s="125"/>
      <c r="O21" s="788" t="s">
        <v>0</v>
      </c>
      <c r="P21" s="789"/>
      <c r="Q21" s="111"/>
      <c r="R21" s="1" t="str">
        <f t="shared" si="4"/>
        <v/>
      </c>
      <c r="S21" s="230" t="str">
        <f t="shared" si="5"/>
        <v/>
      </c>
      <c r="T21" s="291"/>
      <c r="U21" s="112"/>
      <c r="V21" s="126"/>
    </row>
    <row r="22" spans="1:22" ht="14.25" customHeight="1" x14ac:dyDescent="0.2">
      <c r="A22" s="782">
        <v>44719</v>
      </c>
      <c r="B22" s="783"/>
      <c r="C22" s="125"/>
      <c r="D22" s="529" t="s">
        <v>0</v>
      </c>
      <c r="E22" s="529"/>
      <c r="F22" s="111"/>
      <c r="G22" s="1" t="str">
        <f t="shared" si="0"/>
        <v/>
      </c>
      <c r="H22" s="230" t="str">
        <f t="shared" si="1"/>
        <v/>
      </c>
      <c r="I22" s="232"/>
      <c r="J22" s="112"/>
      <c r="K22" s="279"/>
      <c r="L22" s="782">
        <v>44841</v>
      </c>
      <c r="M22" s="783"/>
      <c r="N22" s="125"/>
      <c r="O22" s="788" t="s">
        <v>0</v>
      </c>
      <c r="P22" s="789"/>
      <c r="Q22" s="111"/>
      <c r="R22" s="1" t="str">
        <f t="shared" si="4"/>
        <v/>
      </c>
      <c r="S22" s="230" t="str">
        <f t="shared" si="5"/>
        <v/>
      </c>
      <c r="T22" s="291"/>
      <c r="U22" s="112"/>
      <c r="V22" s="126"/>
    </row>
    <row r="23" spans="1:22" ht="14.25" customHeight="1" x14ac:dyDescent="0.2">
      <c r="A23" s="782">
        <v>44720</v>
      </c>
      <c r="B23" s="783"/>
      <c r="C23" s="125"/>
      <c r="D23" s="529" t="s">
        <v>0</v>
      </c>
      <c r="E23" s="529"/>
      <c r="F23" s="111"/>
      <c r="G23" s="1" t="str">
        <f t="shared" si="0"/>
        <v/>
      </c>
      <c r="H23" s="230" t="str">
        <f t="shared" si="1"/>
        <v/>
      </c>
      <c r="I23" s="232"/>
      <c r="J23" s="112"/>
      <c r="K23" s="279"/>
      <c r="L23" s="784">
        <v>44842</v>
      </c>
      <c r="M23" s="785"/>
      <c r="N23" s="191"/>
      <c r="O23" s="788" t="s">
        <v>0</v>
      </c>
      <c r="P23" s="789"/>
      <c r="Q23" s="189"/>
      <c r="R23" s="399" t="str">
        <f t="shared" si="4"/>
        <v/>
      </c>
      <c r="S23" s="400" t="str">
        <f t="shared" si="5"/>
        <v/>
      </c>
      <c r="T23" s="290"/>
      <c r="U23" s="190"/>
      <c r="V23" s="278" t="s">
        <v>11</v>
      </c>
    </row>
    <row r="24" spans="1:22" ht="14.25" customHeight="1" x14ac:dyDescent="0.2">
      <c r="A24" s="782">
        <v>44721</v>
      </c>
      <c r="B24" s="783"/>
      <c r="C24" s="125"/>
      <c r="D24" s="529" t="s">
        <v>0</v>
      </c>
      <c r="E24" s="529"/>
      <c r="F24" s="111"/>
      <c r="G24" s="1" t="str">
        <f t="shared" si="0"/>
        <v/>
      </c>
      <c r="H24" s="230" t="str">
        <f t="shared" si="1"/>
        <v/>
      </c>
      <c r="I24" s="232"/>
      <c r="J24" s="112"/>
      <c r="K24" s="279"/>
      <c r="L24" s="784">
        <v>44843</v>
      </c>
      <c r="M24" s="785"/>
      <c r="N24" s="191"/>
      <c r="O24" s="788" t="s">
        <v>0</v>
      </c>
      <c r="P24" s="789"/>
      <c r="Q24" s="189"/>
      <c r="R24" s="199" t="str">
        <f t="shared" ref="R24" si="8">IF(+Q24-N24=0,"",IF((+Q24-N24)*1440&lt;120,"NG",+Q24-N24))</f>
        <v/>
      </c>
      <c r="S24" s="220" t="str">
        <f t="shared" ref="S24" si="9">IF(R24="","",FLOOR(R24,"0:30")*24)</f>
        <v/>
      </c>
      <c r="T24" s="290"/>
      <c r="U24" s="190"/>
      <c r="V24" s="278" t="s">
        <v>11</v>
      </c>
    </row>
    <row r="25" spans="1:22" ht="14.25" customHeight="1" x14ac:dyDescent="0.2">
      <c r="A25" s="782">
        <v>44722</v>
      </c>
      <c r="B25" s="783"/>
      <c r="C25" s="125"/>
      <c r="D25" s="529" t="s">
        <v>0</v>
      </c>
      <c r="E25" s="529"/>
      <c r="F25" s="111"/>
      <c r="G25" s="1" t="str">
        <f t="shared" si="0"/>
        <v/>
      </c>
      <c r="H25" s="230" t="str">
        <f t="shared" si="1"/>
        <v/>
      </c>
      <c r="I25" s="232"/>
      <c r="J25" s="112"/>
      <c r="K25" s="279"/>
      <c r="L25" s="782">
        <v>44844</v>
      </c>
      <c r="M25" s="783"/>
      <c r="N25" s="125"/>
      <c r="O25" s="788" t="s">
        <v>0</v>
      </c>
      <c r="P25" s="789"/>
      <c r="Q25" s="111"/>
      <c r="R25" s="1" t="str">
        <f t="shared" si="4"/>
        <v/>
      </c>
      <c r="S25" s="230" t="str">
        <f t="shared" si="5"/>
        <v/>
      </c>
      <c r="T25" s="291"/>
      <c r="U25" s="112"/>
      <c r="V25" s="279"/>
    </row>
    <row r="26" spans="1:22" ht="14.25" customHeight="1" x14ac:dyDescent="0.2">
      <c r="A26" s="784">
        <v>44723</v>
      </c>
      <c r="B26" s="785"/>
      <c r="C26" s="361"/>
      <c r="D26" s="529" t="s">
        <v>0</v>
      </c>
      <c r="E26" s="529"/>
      <c r="F26" s="362"/>
      <c r="G26" s="399" t="str">
        <f t="shared" si="0"/>
        <v/>
      </c>
      <c r="H26" s="400" t="str">
        <f t="shared" si="1"/>
        <v/>
      </c>
      <c r="I26" s="363"/>
      <c r="J26" s="363"/>
      <c r="K26" s="278" t="s">
        <v>11</v>
      </c>
      <c r="L26" s="782">
        <v>44845</v>
      </c>
      <c r="M26" s="783"/>
      <c r="N26" s="125"/>
      <c r="O26" s="788" t="s">
        <v>0</v>
      </c>
      <c r="P26" s="789"/>
      <c r="Q26" s="111"/>
      <c r="R26" s="1" t="str">
        <f>IF(+Q26-N26=0,"",IF((+Q26-N26)*1440&lt;120,"NG",+Q26-N26))</f>
        <v/>
      </c>
      <c r="S26" s="230" t="str">
        <f t="shared" si="5"/>
        <v/>
      </c>
      <c r="T26" s="291"/>
      <c r="U26" s="112"/>
      <c r="V26" s="279"/>
    </row>
    <row r="27" spans="1:22" ht="14.25" customHeight="1" x14ac:dyDescent="0.2">
      <c r="A27" s="784">
        <v>44724</v>
      </c>
      <c r="B27" s="785"/>
      <c r="C27" s="361"/>
      <c r="D27" s="529" t="s">
        <v>0</v>
      </c>
      <c r="E27" s="529"/>
      <c r="F27" s="362"/>
      <c r="G27" s="199" t="str">
        <f t="shared" ref="G27" si="10">IF(+F27-C27=0,"",IF((+F27-C27)*1440&lt;120,"NG",+F27-C27))</f>
        <v/>
      </c>
      <c r="H27" s="220" t="str">
        <f t="shared" ref="H27" si="11">IF(G27="","",FLOOR(G27,"0:30")*24)</f>
        <v/>
      </c>
      <c r="I27" s="363"/>
      <c r="J27" s="363"/>
      <c r="K27" s="278" t="s">
        <v>11</v>
      </c>
      <c r="L27" s="782">
        <v>44846</v>
      </c>
      <c r="M27" s="783"/>
      <c r="N27" s="125"/>
      <c r="O27" s="788" t="s">
        <v>0</v>
      </c>
      <c r="P27" s="789"/>
      <c r="Q27" s="111"/>
      <c r="R27" s="1" t="str">
        <f>IF(+Q27-N27=0,"",IF((+Q27-N27)*1440&lt;120,"NG",+Q27-N27))</f>
        <v/>
      </c>
      <c r="S27" s="230" t="str">
        <f t="shared" si="5"/>
        <v/>
      </c>
      <c r="T27" s="291"/>
      <c r="U27" s="112"/>
      <c r="V27" s="126"/>
    </row>
    <row r="28" spans="1:22" ht="14.25" customHeight="1" x14ac:dyDescent="0.2">
      <c r="A28" s="782">
        <v>44725</v>
      </c>
      <c r="B28" s="783"/>
      <c r="C28" s="125"/>
      <c r="D28" s="529" t="s">
        <v>0</v>
      </c>
      <c r="E28" s="529"/>
      <c r="F28" s="111"/>
      <c r="G28" s="1" t="str">
        <f t="shared" si="0"/>
        <v/>
      </c>
      <c r="H28" s="230" t="str">
        <f t="shared" si="1"/>
        <v/>
      </c>
      <c r="I28" s="232"/>
      <c r="J28" s="112"/>
      <c r="K28" s="279"/>
      <c r="L28" s="782">
        <v>44847</v>
      </c>
      <c r="M28" s="783"/>
      <c r="N28" s="125"/>
      <c r="O28" s="788" t="s">
        <v>0</v>
      </c>
      <c r="P28" s="789"/>
      <c r="Q28" s="111"/>
      <c r="R28" s="1" t="str">
        <f t="shared" si="4"/>
        <v/>
      </c>
      <c r="S28" s="230" t="str">
        <f t="shared" si="5"/>
        <v/>
      </c>
      <c r="T28" s="291"/>
      <c r="U28" s="112"/>
      <c r="V28" s="126"/>
    </row>
    <row r="29" spans="1:22" ht="14.25" customHeight="1" x14ac:dyDescent="0.2">
      <c r="A29" s="782">
        <v>44726</v>
      </c>
      <c r="B29" s="783"/>
      <c r="C29" s="125"/>
      <c r="D29" s="529" t="s">
        <v>0</v>
      </c>
      <c r="E29" s="529"/>
      <c r="F29" s="111"/>
      <c r="G29" s="1" t="str">
        <f t="shared" si="0"/>
        <v/>
      </c>
      <c r="H29" s="230" t="str">
        <f t="shared" si="1"/>
        <v/>
      </c>
      <c r="I29" s="232"/>
      <c r="J29" s="112"/>
      <c r="K29" s="279"/>
      <c r="L29" s="782">
        <v>44848</v>
      </c>
      <c r="M29" s="783"/>
      <c r="N29" s="125"/>
      <c r="O29" s="788" t="s">
        <v>0</v>
      </c>
      <c r="P29" s="789"/>
      <c r="Q29" s="111"/>
      <c r="R29" s="1" t="str">
        <f t="shared" si="4"/>
        <v/>
      </c>
      <c r="S29" s="230" t="str">
        <f t="shared" si="5"/>
        <v/>
      </c>
      <c r="T29" s="291"/>
      <c r="U29" s="112"/>
      <c r="V29" s="126"/>
    </row>
    <row r="30" spans="1:22" ht="14.25" customHeight="1" x14ac:dyDescent="0.2">
      <c r="A30" s="782">
        <v>44727</v>
      </c>
      <c r="B30" s="783"/>
      <c r="C30" s="125"/>
      <c r="D30" s="529" t="s">
        <v>0</v>
      </c>
      <c r="E30" s="529"/>
      <c r="F30" s="111"/>
      <c r="G30" s="1" t="str">
        <f t="shared" si="0"/>
        <v/>
      </c>
      <c r="H30" s="230" t="str">
        <f t="shared" si="1"/>
        <v/>
      </c>
      <c r="I30" s="232"/>
      <c r="J30" s="112"/>
      <c r="K30" s="279"/>
      <c r="L30" s="784">
        <v>44849</v>
      </c>
      <c r="M30" s="785"/>
      <c r="N30" s="191"/>
      <c r="O30" s="788" t="s">
        <v>0</v>
      </c>
      <c r="P30" s="789"/>
      <c r="Q30" s="189"/>
      <c r="R30" s="399" t="str">
        <f t="shared" si="4"/>
        <v/>
      </c>
      <c r="S30" s="400" t="str">
        <f t="shared" si="5"/>
        <v/>
      </c>
      <c r="T30" s="290"/>
      <c r="U30" s="190"/>
      <c r="V30" s="278" t="s">
        <v>11</v>
      </c>
    </row>
    <row r="31" spans="1:22" ht="14.25" customHeight="1" x14ac:dyDescent="0.2">
      <c r="A31" s="782">
        <v>44728</v>
      </c>
      <c r="B31" s="783"/>
      <c r="C31" s="125"/>
      <c r="D31" s="529" t="s">
        <v>0</v>
      </c>
      <c r="E31" s="529"/>
      <c r="F31" s="111"/>
      <c r="G31" s="1" t="str">
        <f t="shared" si="0"/>
        <v/>
      </c>
      <c r="H31" s="230" t="str">
        <f t="shared" si="1"/>
        <v/>
      </c>
      <c r="I31" s="232"/>
      <c r="J31" s="112"/>
      <c r="K31" s="279"/>
      <c r="L31" s="784">
        <v>44850</v>
      </c>
      <c r="M31" s="785"/>
      <c r="N31" s="191"/>
      <c r="O31" s="788" t="s">
        <v>0</v>
      </c>
      <c r="P31" s="789"/>
      <c r="Q31" s="189"/>
      <c r="R31" s="199" t="str">
        <f t="shared" ref="R31" si="12">IF(+Q31-N31=0,"",IF((+Q31-N31)*1440&lt;120,"NG",+Q31-N31))</f>
        <v/>
      </c>
      <c r="S31" s="220" t="str">
        <f t="shared" ref="S31" si="13">IF(R31="","",FLOOR(R31,"0:30")*24)</f>
        <v/>
      </c>
      <c r="T31" s="290"/>
      <c r="U31" s="190"/>
      <c r="V31" s="278" t="s">
        <v>11</v>
      </c>
    </row>
    <row r="32" spans="1:22" ht="14.25" customHeight="1" x14ac:dyDescent="0.2">
      <c r="A32" s="782">
        <v>44729</v>
      </c>
      <c r="B32" s="783"/>
      <c r="C32" s="125"/>
      <c r="D32" s="529" t="s">
        <v>0</v>
      </c>
      <c r="E32" s="529"/>
      <c r="F32" s="111"/>
      <c r="G32" s="1" t="str">
        <f t="shared" si="0"/>
        <v/>
      </c>
      <c r="H32" s="230" t="str">
        <f t="shared" si="1"/>
        <v/>
      </c>
      <c r="I32" s="232"/>
      <c r="J32" s="112"/>
      <c r="K32" s="279"/>
      <c r="L32" s="782">
        <v>44851</v>
      </c>
      <c r="M32" s="783"/>
      <c r="N32" s="125"/>
      <c r="O32" s="788" t="s">
        <v>0</v>
      </c>
      <c r="P32" s="789"/>
      <c r="Q32" s="111"/>
      <c r="R32" s="1" t="str">
        <f t="shared" si="4"/>
        <v/>
      </c>
      <c r="S32" s="230" t="str">
        <f t="shared" si="5"/>
        <v/>
      </c>
      <c r="T32" s="291"/>
      <c r="U32" s="112"/>
      <c r="V32" s="279"/>
    </row>
    <row r="33" spans="1:22" ht="14.25" customHeight="1" x14ac:dyDescent="0.2">
      <c r="A33" s="784">
        <v>44730</v>
      </c>
      <c r="B33" s="785"/>
      <c r="C33" s="361"/>
      <c r="D33" s="529" t="s">
        <v>0</v>
      </c>
      <c r="E33" s="529"/>
      <c r="F33" s="362"/>
      <c r="G33" s="399" t="str">
        <f t="shared" si="0"/>
        <v/>
      </c>
      <c r="H33" s="400" t="str">
        <f t="shared" si="1"/>
        <v/>
      </c>
      <c r="I33" s="363"/>
      <c r="J33" s="363"/>
      <c r="K33" s="278" t="s">
        <v>11</v>
      </c>
      <c r="L33" s="782">
        <v>44852</v>
      </c>
      <c r="M33" s="783"/>
      <c r="N33" s="125"/>
      <c r="O33" s="788" t="s">
        <v>0</v>
      </c>
      <c r="P33" s="789"/>
      <c r="Q33" s="111"/>
      <c r="R33" s="1" t="str">
        <f>IF(+Q33-N33=0,"",IF((+Q33-N33)*1440&lt;120,"NG",+Q33-N33))</f>
        <v/>
      </c>
      <c r="S33" s="230" t="str">
        <f t="shared" si="5"/>
        <v/>
      </c>
      <c r="T33" s="291"/>
      <c r="U33" s="112"/>
      <c r="V33" s="279"/>
    </row>
    <row r="34" spans="1:22" ht="14.25" customHeight="1" x14ac:dyDescent="0.2">
      <c r="A34" s="784">
        <v>44731</v>
      </c>
      <c r="B34" s="785"/>
      <c r="C34" s="361"/>
      <c r="D34" s="529" t="s">
        <v>0</v>
      </c>
      <c r="E34" s="529"/>
      <c r="F34" s="362"/>
      <c r="G34" s="199" t="str">
        <f t="shared" ref="G34" si="14">IF(+F34-C34=0,"",IF((+F34-C34)*1440&lt;120,"NG",+F34-C34))</f>
        <v/>
      </c>
      <c r="H34" s="220" t="str">
        <f t="shared" ref="H34" si="15">IF(G34="","",FLOOR(G34,"0:30")*24)</f>
        <v/>
      </c>
      <c r="I34" s="363"/>
      <c r="J34" s="363"/>
      <c r="K34" s="278" t="s">
        <v>11</v>
      </c>
      <c r="L34" s="782">
        <v>44853</v>
      </c>
      <c r="M34" s="783"/>
      <c r="N34" s="125"/>
      <c r="O34" s="788" t="s">
        <v>0</v>
      </c>
      <c r="P34" s="789"/>
      <c r="Q34" s="111"/>
      <c r="R34" s="1" t="str">
        <f>IF(+Q34-N34=0,"",IF((+Q34-N34)*1440&lt;120,"NG",+Q34-N34))</f>
        <v/>
      </c>
      <c r="S34" s="230" t="str">
        <f t="shared" si="5"/>
        <v/>
      </c>
      <c r="T34" s="291"/>
      <c r="U34" s="112"/>
      <c r="V34" s="126"/>
    </row>
    <row r="35" spans="1:22" ht="14.25" customHeight="1" x14ac:dyDescent="0.2">
      <c r="A35" s="782">
        <v>44732</v>
      </c>
      <c r="B35" s="783"/>
      <c r="C35" s="125"/>
      <c r="D35" s="529" t="s">
        <v>0</v>
      </c>
      <c r="E35" s="529"/>
      <c r="F35" s="111"/>
      <c r="G35" s="1" t="str">
        <f t="shared" si="0"/>
        <v/>
      </c>
      <c r="H35" s="230" t="str">
        <f t="shared" si="1"/>
        <v/>
      </c>
      <c r="I35" s="232"/>
      <c r="J35" s="112"/>
      <c r="K35" s="279"/>
      <c r="L35" s="782">
        <v>44854</v>
      </c>
      <c r="M35" s="783"/>
      <c r="N35" s="125"/>
      <c r="O35" s="788" t="s">
        <v>0</v>
      </c>
      <c r="P35" s="789"/>
      <c r="Q35" s="111"/>
      <c r="R35" s="1" t="str">
        <f t="shared" si="4"/>
        <v/>
      </c>
      <c r="S35" s="230" t="str">
        <f t="shared" si="5"/>
        <v/>
      </c>
      <c r="T35" s="291"/>
      <c r="U35" s="112"/>
      <c r="V35" s="126"/>
    </row>
    <row r="36" spans="1:22" ht="14.25" customHeight="1" x14ac:dyDescent="0.2">
      <c r="A36" s="782">
        <v>44733</v>
      </c>
      <c r="B36" s="783"/>
      <c r="C36" s="125"/>
      <c r="D36" s="529" t="s">
        <v>0</v>
      </c>
      <c r="E36" s="529"/>
      <c r="F36" s="111"/>
      <c r="G36" s="1" t="str">
        <f t="shared" si="0"/>
        <v/>
      </c>
      <c r="H36" s="230" t="str">
        <f t="shared" si="1"/>
        <v/>
      </c>
      <c r="I36" s="232"/>
      <c r="J36" s="112"/>
      <c r="K36" s="279"/>
      <c r="L36" s="782">
        <v>44855</v>
      </c>
      <c r="M36" s="783"/>
      <c r="N36" s="125"/>
      <c r="O36" s="788" t="s">
        <v>0</v>
      </c>
      <c r="P36" s="789"/>
      <c r="Q36" s="111"/>
      <c r="R36" s="1" t="str">
        <f t="shared" si="4"/>
        <v/>
      </c>
      <c r="S36" s="230" t="str">
        <f t="shared" si="5"/>
        <v/>
      </c>
      <c r="T36" s="291"/>
      <c r="U36" s="112"/>
      <c r="V36" s="126"/>
    </row>
    <row r="37" spans="1:22" ht="14.25" customHeight="1" x14ac:dyDescent="0.2">
      <c r="A37" s="782">
        <v>44734</v>
      </c>
      <c r="B37" s="783"/>
      <c r="C37" s="125"/>
      <c r="D37" s="529" t="s">
        <v>0</v>
      </c>
      <c r="E37" s="529"/>
      <c r="F37" s="111"/>
      <c r="G37" s="1" t="str">
        <f t="shared" si="0"/>
        <v/>
      </c>
      <c r="H37" s="230" t="str">
        <f t="shared" si="1"/>
        <v/>
      </c>
      <c r="I37" s="232"/>
      <c r="J37" s="112"/>
      <c r="K37" s="279"/>
      <c r="L37" s="784">
        <v>44856</v>
      </c>
      <c r="M37" s="785"/>
      <c r="N37" s="191"/>
      <c r="O37" s="788" t="s">
        <v>0</v>
      </c>
      <c r="P37" s="789"/>
      <c r="Q37" s="189"/>
      <c r="R37" s="399" t="str">
        <f t="shared" si="4"/>
        <v/>
      </c>
      <c r="S37" s="400" t="str">
        <f t="shared" si="5"/>
        <v/>
      </c>
      <c r="T37" s="290"/>
      <c r="U37" s="190"/>
      <c r="V37" s="278" t="s">
        <v>11</v>
      </c>
    </row>
    <row r="38" spans="1:22" ht="14.25" customHeight="1" x14ac:dyDescent="0.2">
      <c r="A38" s="782">
        <v>44735</v>
      </c>
      <c r="B38" s="783"/>
      <c r="C38" s="285"/>
      <c r="D38" s="529" t="s">
        <v>0</v>
      </c>
      <c r="E38" s="529"/>
      <c r="F38" s="286"/>
      <c r="G38" s="1" t="str">
        <f t="shared" si="0"/>
        <v/>
      </c>
      <c r="H38" s="230" t="str">
        <f t="shared" si="1"/>
        <v/>
      </c>
      <c r="I38" s="287"/>
      <c r="J38" s="287"/>
      <c r="K38" s="420"/>
      <c r="L38" s="784">
        <v>44857</v>
      </c>
      <c r="M38" s="785"/>
      <c r="N38" s="191"/>
      <c r="O38" s="788" t="s">
        <v>0</v>
      </c>
      <c r="P38" s="789"/>
      <c r="Q38" s="189"/>
      <c r="R38" s="199" t="str">
        <f t="shared" ref="R38" si="16">IF(+Q38-N38=0,"",IF((+Q38-N38)*1440&lt;120,"NG",+Q38-N38))</f>
        <v/>
      </c>
      <c r="S38" s="220" t="str">
        <f t="shared" ref="S38" si="17">IF(R38="","",FLOOR(R38,"0:30")*24)</f>
        <v/>
      </c>
      <c r="T38" s="290"/>
      <c r="U38" s="190"/>
      <c r="V38" s="278" t="s">
        <v>11</v>
      </c>
    </row>
    <row r="39" spans="1:22" ht="14.25" customHeight="1" x14ac:dyDescent="0.2">
      <c r="A39" s="782">
        <v>44736</v>
      </c>
      <c r="B39" s="783"/>
      <c r="C39" s="125"/>
      <c r="D39" s="529" t="s">
        <v>0</v>
      </c>
      <c r="E39" s="529"/>
      <c r="F39" s="111"/>
      <c r="G39" s="1" t="str">
        <f t="shared" si="0"/>
        <v/>
      </c>
      <c r="H39" s="230" t="str">
        <f t="shared" si="1"/>
        <v/>
      </c>
      <c r="I39" s="232"/>
      <c r="J39" s="112"/>
      <c r="K39" s="279"/>
      <c r="L39" s="782">
        <v>44858</v>
      </c>
      <c r="M39" s="783"/>
      <c r="N39" s="125"/>
      <c r="O39" s="788" t="s">
        <v>0</v>
      </c>
      <c r="P39" s="789"/>
      <c r="Q39" s="111"/>
      <c r="R39" s="1" t="str">
        <f t="shared" si="4"/>
        <v/>
      </c>
      <c r="S39" s="230" t="str">
        <f t="shared" si="5"/>
        <v/>
      </c>
      <c r="T39" s="291"/>
      <c r="U39" s="112"/>
      <c r="V39" s="279"/>
    </row>
    <row r="40" spans="1:22" ht="14.25" customHeight="1" x14ac:dyDescent="0.2">
      <c r="A40" s="784">
        <v>44737</v>
      </c>
      <c r="B40" s="785"/>
      <c r="C40" s="361"/>
      <c r="D40" s="529" t="s">
        <v>0</v>
      </c>
      <c r="E40" s="529"/>
      <c r="F40" s="362"/>
      <c r="G40" s="399" t="str">
        <f t="shared" si="0"/>
        <v/>
      </c>
      <c r="H40" s="400" t="str">
        <f t="shared" si="1"/>
        <v/>
      </c>
      <c r="I40" s="363"/>
      <c r="J40" s="363"/>
      <c r="K40" s="278" t="s">
        <v>11</v>
      </c>
      <c r="L40" s="782">
        <v>44859</v>
      </c>
      <c r="M40" s="783"/>
      <c r="N40" s="125"/>
      <c r="O40" s="788" t="s">
        <v>0</v>
      </c>
      <c r="P40" s="789"/>
      <c r="Q40" s="111"/>
      <c r="R40" s="1" t="str">
        <f>IF(+Q40-N40=0,"",IF((+Q40-N40)*1440&lt;120,"NG",+Q40-N40))</f>
        <v/>
      </c>
      <c r="S40" s="230" t="str">
        <f t="shared" si="5"/>
        <v/>
      </c>
      <c r="T40" s="291"/>
      <c r="U40" s="112"/>
      <c r="V40" s="279"/>
    </row>
    <row r="41" spans="1:22" ht="14.25" customHeight="1" x14ac:dyDescent="0.2">
      <c r="A41" s="784">
        <v>44738</v>
      </c>
      <c r="B41" s="785"/>
      <c r="C41" s="361"/>
      <c r="D41" s="529" t="s">
        <v>0</v>
      </c>
      <c r="E41" s="529"/>
      <c r="F41" s="362"/>
      <c r="G41" s="199" t="str">
        <f>IF(+F41-C41=0,"",IF((+F41-C41)*1440&lt;120,"NG",+F41-C41))</f>
        <v/>
      </c>
      <c r="H41" s="220" t="str">
        <f t="shared" ref="H41" si="18">IF(G41="","",FLOOR(G41,"0:30")*24)</f>
        <v/>
      </c>
      <c r="I41" s="363"/>
      <c r="J41" s="363"/>
      <c r="K41" s="278" t="s">
        <v>11</v>
      </c>
      <c r="L41" s="782">
        <v>44860</v>
      </c>
      <c r="M41" s="783"/>
      <c r="N41" s="125"/>
      <c r="O41" s="788" t="s">
        <v>0</v>
      </c>
      <c r="P41" s="789"/>
      <c r="Q41" s="111"/>
      <c r="R41" s="1" t="str">
        <f>IF(+Q41-N41=0,"",IF((+Q41-N41)*1440&lt;120,"NG",+Q41-N41))</f>
        <v/>
      </c>
      <c r="S41" s="230" t="str">
        <f t="shared" si="5"/>
        <v/>
      </c>
      <c r="T41" s="291"/>
      <c r="U41" s="112"/>
      <c r="V41" s="126"/>
    </row>
    <row r="42" spans="1:22" ht="14.25" customHeight="1" x14ac:dyDescent="0.2">
      <c r="A42" s="782">
        <v>44739</v>
      </c>
      <c r="B42" s="783"/>
      <c r="C42" s="125"/>
      <c r="D42" s="529" t="s">
        <v>0</v>
      </c>
      <c r="E42" s="529"/>
      <c r="F42" s="111"/>
      <c r="G42" s="1" t="str">
        <f>IF(+F42-C42=0,"",IF((+F42-C42)*1440&lt;120,"NG",+F42-C42))</f>
        <v/>
      </c>
      <c r="H42" s="230" t="str">
        <f t="shared" si="1"/>
        <v/>
      </c>
      <c r="I42" s="232"/>
      <c r="J42" s="112"/>
      <c r="K42" s="279"/>
      <c r="L42" s="782">
        <v>44861</v>
      </c>
      <c r="M42" s="783"/>
      <c r="N42" s="125"/>
      <c r="O42" s="788" t="s">
        <v>0</v>
      </c>
      <c r="P42" s="789"/>
      <c r="Q42" s="111"/>
      <c r="R42" s="1" t="str">
        <f t="shared" si="4"/>
        <v/>
      </c>
      <c r="S42" s="230" t="str">
        <f t="shared" si="5"/>
        <v/>
      </c>
      <c r="T42" s="291"/>
      <c r="U42" s="112"/>
      <c r="V42" s="126"/>
    </row>
    <row r="43" spans="1:22" ht="14.25" customHeight="1" x14ac:dyDescent="0.2">
      <c r="A43" s="782">
        <v>44740</v>
      </c>
      <c r="B43" s="783"/>
      <c r="C43" s="125"/>
      <c r="D43" s="529" t="s">
        <v>0</v>
      </c>
      <c r="E43" s="529"/>
      <c r="F43" s="111"/>
      <c r="G43" s="1" t="str">
        <f>IF(+F43-C43=0,"",IF((+F43-C43)*1440&lt;120,"NG",+F43-C43))</f>
        <v/>
      </c>
      <c r="H43" s="230" t="str">
        <f t="shared" si="1"/>
        <v/>
      </c>
      <c r="I43" s="232"/>
      <c r="J43" s="112"/>
      <c r="K43" s="279"/>
      <c r="L43" s="782">
        <v>44862</v>
      </c>
      <c r="M43" s="783"/>
      <c r="N43" s="125"/>
      <c r="O43" s="788" t="s">
        <v>0</v>
      </c>
      <c r="P43" s="789"/>
      <c r="Q43" s="111"/>
      <c r="R43" s="1" t="str">
        <f t="shared" si="4"/>
        <v/>
      </c>
      <c r="S43" s="230" t="str">
        <f t="shared" si="5"/>
        <v/>
      </c>
      <c r="T43" s="291"/>
      <c r="U43" s="112"/>
      <c r="V43" s="126"/>
    </row>
    <row r="44" spans="1:22" ht="14.25" customHeight="1" x14ac:dyDescent="0.2">
      <c r="A44" s="782">
        <v>44741</v>
      </c>
      <c r="B44" s="783"/>
      <c r="C44" s="125"/>
      <c r="D44" s="529" t="s">
        <v>0</v>
      </c>
      <c r="E44" s="529"/>
      <c r="F44" s="111"/>
      <c r="G44" s="1" t="str">
        <f t="shared" ref="G44:G45" si="19">IF(+F44-C44=0,"",IF((+F44-C44)*1440&lt;120,"NG",+F44-C44))</f>
        <v/>
      </c>
      <c r="H44" s="230" t="str">
        <f t="shared" si="1"/>
        <v/>
      </c>
      <c r="I44" s="232"/>
      <c r="J44" s="112"/>
      <c r="K44" s="279"/>
      <c r="L44" s="784">
        <v>44863</v>
      </c>
      <c r="M44" s="785"/>
      <c r="N44" s="191"/>
      <c r="O44" s="788" t="s">
        <v>0</v>
      </c>
      <c r="P44" s="789"/>
      <c r="Q44" s="189"/>
      <c r="R44" s="399" t="str">
        <f t="shared" si="4"/>
        <v/>
      </c>
      <c r="S44" s="400" t="str">
        <f t="shared" si="5"/>
        <v/>
      </c>
      <c r="T44" s="290"/>
      <c r="U44" s="190"/>
      <c r="V44" s="278" t="s">
        <v>11</v>
      </c>
    </row>
    <row r="45" spans="1:22" ht="14.25" customHeight="1" x14ac:dyDescent="0.2">
      <c r="A45" s="790">
        <v>44742</v>
      </c>
      <c r="B45" s="791"/>
      <c r="C45" s="125"/>
      <c r="D45" s="529" t="s">
        <v>0</v>
      </c>
      <c r="E45" s="529"/>
      <c r="F45" s="111"/>
      <c r="G45" s="1" t="str">
        <f t="shared" si="19"/>
        <v/>
      </c>
      <c r="H45" s="230" t="str">
        <f t="shared" si="1"/>
        <v/>
      </c>
      <c r="I45" s="232"/>
      <c r="J45" s="112"/>
      <c r="K45" s="279"/>
      <c r="L45" s="784">
        <v>44864</v>
      </c>
      <c r="M45" s="785"/>
      <c r="N45" s="191"/>
      <c r="O45" s="788" t="s">
        <v>0</v>
      </c>
      <c r="P45" s="789"/>
      <c r="Q45" s="189"/>
      <c r="R45" s="331" t="str">
        <f t="shared" ref="R45" si="20">IF(+Q45-N45=0,"",IF((+Q45-N45)*1440&lt;120,"NG",+Q45-N45))</f>
        <v/>
      </c>
      <c r="S45" s="220" t="str">
        <f t="shared" ref="S45" si="21">IF(R45="","",FLOOR(R45,"0:30")*24)</f>
        <v/>
      </c>
      <c r="T45" s="290"/>
      <c r="U45" s="190"/>
      <c r="V45" s="278" t="s">
        <v>11</v>
      </c>
    </row>
    <row r="46" spans="1:22" ht="14.25" customHeight="1" x14ac:dyDescent="0.2">
      <c r="A46" s="812"/>
      <c r="B46" s="813"/>
      <c r="C46" s="314"/>
      <c r="D46" s="778"/>
      <c r="E46" s="778"/>
      <c r="F46" s="315"/>
      <c r="G46" s="316"/>
      <c r="H46" s="317"/>
      <c r="I46" s="318"/>
      <c r="J46" s="319"/>
      <c r="K46" s="320"/>
      <c r="L46" s="790">
        <v>44865</v>
      </c>
      <c r="M46" s="791"/>
      <c r="N46" s="415"/>
      <c r="O46" s="786" t="s">
        <v>0</v>
      </c>
      <c r="P46" s="787"/>
      <c r="Q46" s="416"/>
      <c r="R46" s="417" t="str">
        <f t="shared" si="4"/>
        <v/>
      </c>
      <c r="S46" s="230" t="str">
        <f t="shared" si="5"/>
        <v/>
      </c>
      <c r="T46" s="418"/>
      <c r="U46" s="357"/>
      <c r="V46" s="279"/>
    </row>
    <row r="47" spans="1:22" s="60" customFormat="1" ht="13.5" customHeight="1" x14ac:dyDescent="0.2">
      <c r="A47" s="727" t="s">
        <v>1</v>
      </c>
      <c r="B47" s="728"/>
      <c r="C47" s="766"/>
      <c r="D47" s="767"/>
      <c r="E47" s="767"/>
      <c r="F47" s="768"/>
      <c r="G47" s="321"/>
      <c r="H47" s="764" t="s">
        <v>2</v>
      </c>
      <c r="I47" s="551" t="s">
        <v>273</v>
      </c>
      <c r="J47" s="551" t="s">
        <v>87</v>
      </c>
      <c r="K47" s="70"/>
      <c r="L47" s="729" t="s">
        <v>1</v>
      </c>
      <c r="M47" s="730"/>
      <c r="N47" s="766"/>
      <c r="O47" s="767"/>
      <c r="P47" s="767"/>
      <c r="Q47" s="768"/>
      <c r="R47" s="775"/>
      <c r="S47" s="764" t="s">
        <v>2</v>
      </c>
      <c r="T47" s="551" t="s">
        <v>273</v>
      </c>
      <c r="U47" s="551" t="s">
        <v>87</v>
      </c>
      <c r="V47" s="70"/>
    </row>
    <row r="48" spans="1:22" s="60" customFormat="1" ht="13.5" customHeight="1" x14ac:dyDescent="0.2">
      <c r="A48" s="729"/>
      <c r="B48" s="730"/>
      <c r="C48" s="769"/>
      <c r="D48" s="770"/>
      <c r="E48" s="770"/>
      <c r="F48" s="765"/>
      <c r="G48" s="322"/>
      <c r="H48" s="765"/>
      <c r="I48" s="731"/>
      <c r="J48" s="731"/>
      <c r="K48" s="71"/>
      <c r="L48" s="729"/>
      <c r="M48" s="730"/>
      <c r="N48" s="769"/>
      <c r="O48" s="770"/>
      <c r="P48" s="770"/>
      <c r="Q48" s="765"/>
      <c r="R48" s="776"/>
      <c r="S48" s="765"/>
      <c r="T48" s="731"/>
      <c r="U48" s="731"/>
      <c r="V48" s="71"/>
    </row>
    <row r="49" spans="1:22" s="88" customFormat="1" ht="23.25" customHeight="1" thickBot="1" x14ac:dyDescent="0.25">
      <c r="A49" s="72"/>
      <c r="B49" s="201">
        <f>COUNTA(J16:J45)</f>
        <v>0</v>
      </c>
      <c r="C49" s="771"/>
      <c r="D49" s="772"/>
      <c r="E49" s="772"/>
      <c r="F49" s="773"/>
      <c r="G49" s="323"/>
      <c r="H49" s="293">
        <f>SUM(H16:H46)</f>
        <v>0</v>
      </c>
      <c r="I49" s="292">
        <f>SUM(I16:I46)</f>
        <v>0</v>
      </c>
      <c r="J49" s="202">
        <f>SUM(J16:J45)</f>
        <v>0</v>
      </c>
      <c r="K49" s="76"/>
      <c r="L49" s="72"/>
      <c r="M49" s="201">
        <f>COUNTA(U16:U46)</f>
        <v>0</v>
      </c>
      <c r="N49" s="771"/>
      <c r="O49" s="772"/>
      <c r="P49" s="772"/>
      <c r="Q49" s="773"/>
      <c r="R49" s="330"/>
      <c r="S49" s="293">
        <f>SUM(S16:S46)</f>
        <v>0</v>
      </c>
      <c r="T49" s="202">
        <f>SUM(T16:T46)</f>
        <v>0</v>
      </c>
      <c r="U49" s="202">
        <f>SUM(U16:U46)</f>
        <v>0</v>
      </c>
      <c r="V49" s="76"/>
    </row>
    <row r="50" spans="1:22" s="89" customFormat="1" ht="16.5" customHeight="1" x14ac:dyDescent="0.2">
      <c r="A50" s="89" t="s">
        <v>24</v>
      </c>
      <c r="K50" s="41" t="s">
        <v>137</v>
      </c>
      <c r="L50" s="89" t="s">
        <v>24</v>
      </c>
      <c r="R50" s="328"/>
      <c r="V50" s="41" t="s">
        <v>137</v>
      </c>
    </row>
    <row r="51" spans="1:22" s="89" customFormat="1" ht="12.75" customHeight="1" x14ac:dyDescent="0.2">
      <c r="A51" s="90" t="s">
        <v>129</v>
      </c>
      <c r="B51" s="779" t="s">
        <v>290</v>
      </c>
      <c r="C51" s="779"/>
      <c r="D51" s="779"/>
      <c r="E51" s="779"/>
      <c r="F51" s="779"/>
      <c r="G51" s="779"/>
      <c r="H51" s="779"/>
      <c r="I51" s="779"/>
      <c r="J51" s="779"/>
      <c r="K51" s="779"/>
      <c r="L51" s="90" t="s">
        <v>129</v>
      </c>
      <c r="M51" s="779" t="s">
        <v>290</v>
      </c>
      <c r="N51" s="779"/>
      <c r="O51" s="779"/>
      <c r="P51" s="779"/>
      <c r="Q51" s="779"/>
      <c r="R51" s="779"/>
      <c r="S51" s="779"/>
      <c r="T51" s="779"/>
      <c r="U51" s="779"/>
      <c r="V51" s="779"/>
    </row>
    <row r="52" spans="1:22" s="89" customFormat="1" ht="12.75" customHeight="1" x14ac:dyDescent="0.2">
      <c r="A52" s="90"/>
      <c r="B52" s="779"/>
      <c r="C52" s="779"/>
      <c r="D52" s="779"/>
      <c r="E52" s="779"/>
      <c r="F52" s="779"/>
      <c r="G52" s="779"/>
      <c r="H52" s="779"/>
      <c r="I52" s="779"/>
      <c r="J52" s="779"/>
      <c r="K52" s="779"/>
      <c r="L52" s="90"/>
      <c r="M52" s="779"/>
      <c r="N52" s="779"/>
      <c r="O52" s="779"/>
      <c r="P52" s="779"/>
      <c r="Q52" s="779"/>
      <c r="R52" s="779"/>
      <c r="S52" s="779"/>
      <c r="T52" s="779"/>
      <c r="U52" s="779"/>
      <c r="V52" s="779"/>
    </row>
    <row r="53" spans="1:22" s="89" customFormat="1" ht="12.75" customHeight="1" x14ac:dyDescent="0.2">
      <c r="A53" s="90" t="s">
        <v>127</v>
      </c>
      <c r="B53" s="779" t="s">
        <v>3</v>
      </c>
      <c r="C53" s="779"/>
      <c r="D53" s="779"/>
      <c r="E53" s="779"/>
      <c r="F53" s="779"/>
      <c r="G53" s="779"/>
      <c r="H53" s="779"/>
      <c r="I53" s="779"/>
      <c r="J53" s="779"/>
      <c r="K53" s="779"/>
      <c r="L53" s="90" t="s">
        <v>127</v>
      </c>
      <c r="M53" s="779" t="s">
        <v>3</v>
      </c>
      <c r="N53" s="779"/>
      <c r="O53" s="779"/>
      <c r="P53" s="779"/>
      <c r="Q53" s="779"/>
      <c r="R53" s="779"/>
      <c r="S53" s="779"/>
      <c r="T53" s="779"/>
      <c r="U53" s="779"/>
      <c r="V53" s="779"/>
    </row>
    <row r="54" spans="1:22" s="40" customFormat="1" ht="12.75" customHeight="1" x14ac:dyDescent="0.15">
      <c r="A54" s="42" t="s">
        <v>130</v>
      </c>
      <c r="B54" s="777" t="s">
        <v>317</v>
      </c>
      <c r="C54" s="777"/>
      <c r="D54" s="777"/>
      <c r="E54" s="777"/>
      <c r="F54" s="777"/>
      <c r="G54" s="777"/>
      <c r="H54" s="777"/>
      <c r="I54" s="777"/>
      <c r="J54" s="777"/>
      <c r="K54" s="777"/>
      <c r="L54" s="42" t="s">
        <v>130</v>
      </c>
      <c r="M54" s="777" t="s">
        <v>317</v>
      </c>
      <c r="N54" s="777"/>
      <c r="O54" s="777"/>
      <c r="P54" s="777"/>
      <c r="Q54" s="777"/>
      <c r="R54" s="777"/>
      <c r="S54" s="777"/>
      <c r="T54" s="777"/>
      <c r="U54" s="777"/>
      <c r="V54" s="777"/>
    </row>
    <row r="55" spans="1:22" s="40" customFormat="1" ht="12.75" customHeight="1" x14ac:dyDescent="0.15">
      <c r="A55" s="42"/>
      <c r="B55" s="777"/>
      <c r="C55" s="777"/>
      <c r="D55" s="777"/>
      <c r="E55" s="777"/>
      <c r="F55" s="777"/>
      <c r="G55" s="777"/>
      <c r="H55" s="777"/>
      <c r="I55" s="777"/>
      <c r="J55" s="777"/>
      <c r="K55" s="777"/>
      <c r="L55" s="42"/>
      <c r="M55" s="777"/>
      <c r="N55" s="777"/>
      <c r="O55" s="777"/>
      <c r="P55" s="777"/>
      <c r="Q55" s="777"/>
      <c r="R55" s="777"/>
      <c r="S55" s="777"/>
      <c r="T55" s="777"/>
      <c r="U55" s="777"/>
      <c r="V55" s="777"/>
    </row>
    <row r="56" spans="1:22" s="89" customFormat="1" ht="12.75" customHeight="1" x14ac:dyDescent="0.2">
      <c r="A56" s="90" t="s">
        <v>131</v>
      </c>
      <c r="B56" s="777" t="s">
        <v>318</v>
      </c>
      <c r="C56" s="777"/>
      <c r="D56" s="777"/>
      <c r="E56" s="777"/>
      <c r="F56" s="777"/>
      <c r="G56" s="777"/>
      <c r="H56" s="777"/>
      <c r="I56" s="777"/>
      <c r="J56" s="777"/>
      <c r="K56" s="777"/>
      <c r="L56" s="90" t="s">
        <v>131</v>
      </c>
      <c r="M56" s="777" t="s">
        <v>319</v>
      </c>
      <c r="N56" s="777"/>
      <c r="O56" s="777"/>
      <c r="P56" s="777"/>
      <c r="Q56" s="777"/>
      <c r="R56" s="777"/>
      <c r="S56" s="777"/>
      <c r="T56" s="777"/>
      <c r="U56" s="777"/>
      <c r="V56" s="777"/>
    </row>
    <row r="57" spans="1:22" ht="12.75" customHeight="1" x14ac:dyDescent="0.2">
      <c r="A57" s="82"/>
      <c r="B57" s="777"/>
      <c r="C57" s="777"/>
      <c r="D57" s="777"/>
      <c r="E57" s="777"/>
      <c r="F57" s="777"/>
      <c r="G57" s="777"/>
      <c r="H57" s="777"/>
      <c r="I57" s="777"/>
      <c r="J57" s="777"/>
      <c r="K57" s="777"/>
      <c r="L57" s="82"/>
      <c r="M57" s="777"/>
      <c r="N57" s="777"/>
      <c r="O57" s="777"/>
      <c r="P57" s="777"/>
      <c r="Q57" s="777"/>
      <c r="R57" s="777"/>
      <c r="S57" s="777"/>
      <c r="T57" s="777"/>
      <c r="U57" s="777"/>
      <c r="V57" s="777"/>
    </row>
    <row r="58" spans="1:22" ht="12.75" customHeight="1" x14ac:dyDescent="0.2">
      <c r="A58" s="90" t="s">
        <v>225</v>
      </c>
      <c r="B58" s="777" t="s">
        <v>320</v>
      </c>
      <c r="C58" s="777"/>
      <c r="D58" s="777"/>
      <c r="E58" s="777"/>
      <c r="F58" s="777"/>
      <c r="G58" s="777"/>
      <c r="H58" s="777"/>
      <c r="I58" s="777"/>
      <c r="J58" s="777"/>
      <c r="K58" s="777"/>
      <c r="L58" s="90" t="s">
        <v>225</v>
      </c>
      <c r="M58" s="777" t="s">
        <v>320</v>
      </c>
      <c r="N58" s="777"/>
      <c r="O58" s="777"/>
      <c r="P58" s="777"/>
      <c r="Q58" s="777"/>
      <c r="R58" s="777"/>
      <c r="S58" s="777"/>
      <c r="T58" s="777"/>
      <c r="U58" s="777"/>
      <c r="V58" s="777"/>
    </row>
    <row r="59" spans="1:22" ht="12.75" customHeight="1" x14ac:dyDescent="0.2">
      <c r="A59" s="82"/>
      <c r="B59" s="777"/>
      <c r="C59" s="777"/>
      <c r="D59" s="777"/>
      <c r="E59" s="777"/>
      <c r="F59" s="777"/>
      <c r="G59" s="777"/>
      <c r="H59" s="777"/>
      <c r="I59" s="777"/>
      <c r="J59" s="777"/>
      <c r="K59" s="777"/>
      <c r="L59" s="82"/>
      <c r="M59" s="777"/>
      <c r="N59" s="777"/>
      <c r="O59" s="777"/>
      <c r="P59" s="777"/>
      <c r="Q59" s="777"/>
      <c r="R59" s="777"/>
      <c r="S59" s="777"/>
      <c r="T59" s="777"/>
      <c r="U59" s="777"/>
      <c r="V59" s="777"/>
    </row>
    <row r="60" spans="1:22" ht="12.75" customHeight="1" x14ac:dyDescent="0.2">
      <c r="B60" s="777"/>
      <c r="C60" s="777"/>
      <c r="D60" s="777"/>
      <c r="E60" s="777"/>
      <c r="F60" s="777"/>
      <c r="G60" s="777"/>
      <c r="H60" s="777"/>
      <c r="I60" s="777"/>
      <c r="J60" s="777"/>
      <c r="K60" s="777"/>
      <c r="M60" s="777"/>
      <c r="N60" s="777"/>
      <c r="O60" s="777"/>
      <c r="P60" s="777"/>
      <c r="Q60" s="777"/>
      <c r="R60" s="777"/>
      <c r="S60" s="777"/>
      <c r="T60" s="777"/>
      <c r="U60" s="777"/>
      <c r="V60" s="777"/>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sheetData>
  <sheetProtection algorithmName="SHA-512" hashValue="bi1hy63X0Bk9DFzYK7voG0L95Ov06HFF7L9zeRgVA2cWLvykfYHsm5/T3Pv0crubq6sG0h3704AvC2itbuJIbQ==" saltValue="KshLkzSVKwqqPDV0ngG5sA==" spinCount="100000" sheet="1" objects="1" scenarios="1"/>
  <mergeCells count="187">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57" t="s">
        <v>193</v>
      </c>
      <c r="B2" s="657"/>
      <c r="C2" s="657"/>
      <c r="D2" s="657"/>
      <c r="E2" s="657"/>
      <c r="F2" s="657"/>
      <c r="G2" s="657"/>
      <c r="H2" s="657"/>
      <c r="I2" s="657"/>
      <c r="K2" s="657" t="s">
        <v>193</v>
      </c>
      <c r="L2" s="657"/>
      <c r="M2" s="657"/>
      <c r="N2" s="657"/>
      <c r="O2" s="657"/>
      <c r="P2" s="657"/>
      <c r="Q2" s="657"/>
      <c r="R2" s="657"/>
      <c r="S2" s="657"/>
    </row>
    <row r="3" spans="1:19" ht="22.5" customHeight="1" thickBot="1" x14ac:dyDescent="0.25">
      <c r="A3" s="658" t="s">
        <v>194</v>
      </c>
      <c r="B3" s="659"/>
      <c r="C3" s="659"/>
      <c r="D3" s="659"/>
      <c r="E3" s="659"/>
      <c r="F3" s="659"/>
      <c r="G3" s="659"/>
      <c r="H3" s="659"/>
      <c r="I3" s="660"/>
      <c r="K3" s="658" t="s">
        <v>194</v>
      </c>
      <c r="L3" s="659"/>
      <c r="M3" s="659"/>
      <c r="N3" s="659"/>
      <c r="O3" s="659"/>
      <c r="P3" s="659"/>
      <c r="Q3" s="659"/>
      <c r="R3" s="659"/>
      <c r="S3" s="660"/>
    </row>
    <row r="4" spans="1:19" ht="24.75" customHeight="1" thickBot="1" x14ac:dyDescent="0.25">
      <c r="A4" s="653" t="s">
        <v>195</v>
      </c>
      <c r="B4" s="654"/>
      <c r="C4" s="654"/>
      <c r="D4" s="654"/>
      <c r="E4" s="654"/>
      <c r="F4" s="654"/>
      <c r="G4" s="661" t="s">
        <v>261</v>
      </c>
      <c r="H4" s="661"/>
      <c r="I4" s="662"/>
      <c r="K4" s="653" t="s">
        <v>195</v>
      </c>
      <c r="L4" s="654"/>
      <c r="M4" s="654"/>
      <c r="N4" s="654"/>
      <c r="O4" s="654"/>
      <c r="P4" s="654"/>
      <c r="Q4" s="661" t="s">
        <v>261</v>
      </c>
      <c r="R4" s="661"/>
      <c r="S4" s="662"/>
    </row>
    <row r="5" spans="1:19" ht="19.5" customHeight="1" x14ac:dyDescent="0.2">
      <c r="A5" s="643" t="s">
        <v>196</v>
      </c>
      <c r="B5" s="644"/>
      <c r="C5" s="644"/>
      <c r="D5" s="644"/>
      <c r="E5" s="644"/>
      <c r="F5" s="645"/>
      <c r="G5" s="646" t="s">
        <v>197</v>
      </c>
      <c r="H5" s="644"/>
      <c r="I5" s="647"/>
      <c r="K5" s="643" t="s">
        <v>196</v>
      </c>
      <c r="L5" s="644"/>
      <c r="M5" s="644"/>
      <c r="N5" s="644"/>
      <c r="O5" s="644"/>
      <c r="P5" s="645"/>
      <c r="Q5" s="646" t="s">
        <v>197</v>
      </c>
      <c r="R5" s="644"/>
      <c r="S5" s="647"/>
    </row>
    <row r="6" spans="1:19" ht="19.5" customHeight="1" thickBot="1" x14ac:dyDescent="0.25">
      <c r="A6" s="648" t="s">
        <v>198</v>
      </c>
      <c r="B6" s="649"/>
      <c r="C6" s="649"/>
      <c r="D6" s="649"/>
      <c r="E6" s="649"/>
      <c r="F6" s="650"/>
      <c r="G6" s="651" t="s">
        <v>199</v>
      </c>
      <c r="H6" s="649"/>
      <c r="I6" s="652"/>
      <c r="K6" s="648" t="s">
        <v>198</v>
      </c>
      <c r="L6" s="649"/>
      <c r="M6" s="649"/>
      <c r="N6" s="649"/>
      <c r="O6" s="649"/>
      <c r="P6" s="650"/>
      <c r="Q6" s="651" t="s">
        <v>199</v>
      </c>
      <c r="R6" s="649"/>
      <c r="S6" s="652"/>
    </row>
    <row r="7" spans="1:19" ht="22.5" customHeight="1" thickBot="1" x14ac:dyDescent="0.25">
      <c r="A7" s="653" t="s">
        <v>200</v>
      </c>
      <c r="B7" s="654"/>
      <c r="C7" s="655"/>
      <c r="D7" s="656" t="s">
        <v>201</v>
      </c>
      <c r="E7" s="654"/>
      <c r="F7" s="655"/>
      <c r="G7" s="640" t="s">
        <v>202</v>
      </c>
      <c r="H7" s="641"/>
      <c r="I7" s="642"/>
      <c r="K7" s="653" t="s">
        <v>200</v>
      </c>
      <c r="L7" s="654"/>
      <c r="M7" s="655"/>
      <c r="N7" s="656" t="s">
        <v>201</v>
      </c>
      <c r="O7" s="654"/>
      <c r="P7" s="655"/>
      <c r="Q7" s="640" t="s">
        <v>202</v>
      </c>
      <c r="R7" s="641"/>
      <c r="S7" s="642"/>
    </row>
    <row r="8" spans="1:19" ht="14.25" customHeight="1" x14ac:dyDescent="0.2">
      <c r="A8" s="631" t="s">
        <v>203</v>
      </c>
      <c r="B8" s="633" t="s">
        <v>204</v>
      </c>
      <c r="C8" s="301"/>
      <c r="D8" s="302"/>
      <c r="E8" s="303"/>
      <c r="F8" s="635" t="s">
        <v>205</v>
      </c>
      <c r="G8" s="304"/>
      <c r="H8" s="302"/>
      <c r="I8" s="305"/>
      <c r="K8" s="631" t="s">
        <v>203</v>
      </c>
      <c r="L8" s="633" t="s">
        <v>204</v>
      </c>
      <c r="M8" s="301"/>
      <c r="N8" s="302"/>
      <c r="O8" s="303"/>
      <c r="P8" s="635" t="s">
        <v>205</v>
      </c>
      <c r="Q8" s="304"/>
      <c r="R8" s="302"/>
      <c r="S8" s="305"/>
    </row>
    <row r="9" spans="1:19" ht="14.25" customHeight="1" thickBot="1" x14ac:dyDescent="0.25">
      <c r="A9" s="632"/>
      <c r="B9" s="634"/>
      <c r="C9" s="306"/>
      <c r="D9" s="307"/>
      <c r="E9" s="308" t="s">
        <v>206</v>
      </c>
      <c r="F9" s="636"/>
      <c r="G9" s="309"/>
      <c r="H9" s="307"/>
      <c r="I9" s="310" t="s">
        <v>206</v>
      </c>
      <c r="K9" s="632"/>
      <c r="L9" s="634"/>
      <c r="M9" s="306"/>
      <c r="N9" s="307"/>
      <c r="O9" s="308" t="s">
        <v>206</v>
      </c>
      <c r="P9" s="636"/>
      <c r="Q9" s="309"/>
      <c r="R9" s="307"/>
      <c r="S9" s="310" t="s">
        <v>206</v>
      </c>
    </row>
    <row r="10" spans="1:19" ht="24" customHeight="1" x14ac:dyDescent="0.2">
      <c r="A10" s="212"/>
      <c r="B10" s="637" t="s">
        <v>207</v>
      </c>
      <c r="C10" s="638"/>
      <c r="D10" s="639" t="s">
        <v>208</v>
      </c>
      <c r="E10" s="630"/>
      <c r="F10" s="213" t="s">
        <v>209</v>
      </c>
      <c r="G10" s="629" t="s">
        <v>210</v>
      </c>
      <c r="H10" s="630"/>
      <c r="I10" s="224" t="s">
        <v>209</v>
      </c>
      <c r="K10" s="212"/>
      <c r="L10" s="637" t="s">
        <v>207</v>
      </c>
      <c r="M10" s="638"/>
      <c r="N10" s="639" t="s">
        <v>208</v>
      </c>
      <c r="O10" s="630"/>
      <c r="P10" s="213" t="s">
        <v>209</v>
      </c>
      <c r="Q10" s="629" t="s">
        <v>210</v>
      </c>
      <c r="R10" s="630"/>
      <c r="S10" s="224" t="s">
        <v>209</v>
      </c>
    </row>
    <row r="11" spans="1:19" ht="19.5" customHeight="1" x14ac:dyDescent="0.2">
      <c r="A11" s="115">
        <v>1</v>
      </c>
      <c r="B11" s="627"/>
      <c r="C11" s="628"/>
      <c r="D11" s="259"/>
      <c r="E11" s="116" t="s">
        <v>262</v>
      </c>
      <c r="F11" s="117"/>
      <c r="G11" s="118" t="s">
        <v>262</v>
      </c>
      <c r="H11" s="261"/>
      <c r="I11" s="119"/>
      <c r="K11" s="115">
        <v>1</v>
      </c>
      <c r="L11" s="627"/>
      <c r="M11" s="628"/>
      <c r="N11" s="259"/>
      <c r="O11" s="116" t="s">
        <v>262</v>
      </c>
      <c r="P11" s="117"/>
      <c r="Q11" s="118" t="s">
        <v>262</v>
      </c>
      <c r="R11" s="261"/>
      <c r="S11" s="119"/>
    </row>
    <row r="12" spans="1:19" ht="19.5" customHeight="1" x14ac:dyDescent="0.2">
      <c r="A12" s="115">
        <v>2</v>
      </c>
      <c r="B12" s="627"/>
      <c r="C12" s="628"/>
      <c r="D12" s="259"/>
      <c r="E12" s="116" t="s">
        <v>262</v>
      </c>
      <c r="F12" s="117"/>
      <c r="G12" s="118" t="s">
        <v>262</v>
      </c>
      <c r="H12" s="261"/>
      <c r="I12" s="119"/>
      <c r="K12" s="115">
        <v>2</v>
      </c>
      <c r="L12" s="627"/>
      <c r="M12" s="628"/>
      <c r="N12" s="259"/>
      <c r="O12" s="116" t="s">
        <v>262</v>
      </c>
      <c r="P12" s="117"/>
      <c r="Q12" s="118" t="s">
        <v>262</v>
      </c>
      <c r="R12" s="261"/>
      <c r="S12" s="119"/>
    </row>
    <row r="13" spans="1:19" ht="19.5" customHeight="1" x14ac:dyDescent="0.2">
      <c r="A13" s="115">
        <v>3</v>
      </c>
      <c r="B13" s="627"/>
      <c r="C13" s="628"/>
      <c r="D13" s="259"/>
      <c r="E13" s="116" t="s">
        <v>262</v>
      </c>
      <c r="F13" s="117"/>
      <c r="G13" s="118" t="s">
        <v>262</v>
      </c>
      <c r="H13" s="261"/>
      <c r="I13" s="119"/>
      <c r="K13" s="115">
        <v>3</v>
      </c>
      <c r="L13" s="627"/>
      <c r="M13" s="628"/>
      <c r="N13" s="259"/>
      <c r="O13" s="116" t="s">
        <v>262</v>
      </c>
      <c r="P13" s="117"/>
      <c r="Q13" s="118" t="s">
        <v>262</v>
      </c>
      <c r="R13" s="261"/>
      <c r="S13" s="119"/>
    </row>
    <row r="14" spans="1:19" ht="19.5" customHeight="1" x14ac:dyDescent="0.2">
      <c r="A14" s="115">
        <v>4</v>
      </c>
      <c r="B14" s="627"/>
      <c r="C14" s="628"/>
      <c r="D14" s="259"/>
      <c r="E14" s="116" t="s">
        <v>262</v>
      </c>
      <c r="F14" s="117"/>
      <c r="G14" s="118" t="s">
        <v>262</v>
      </c>
      <c r="H14" s="261"/>
      <c r="I14" s="119"/>
      <c r="K14" s="115">
        <v>4</v>
      </c>
      <c r="L14" s="627"/>
      <c r="M14" s="628"/>
      <c r="N14" s="259"/>
      <c r="O14" s="116" t="s">
        <v>262</v>
      </c>
      <c r="P14" s="117"/>
      <c r="Q14" s="118" t="s">
        <v>262</v>
      </c>
      <c r="R14" s="261"/>
      <c r="S14" s="119"/>
    </row>
    <row r="15" spans="1:19" ht="19.5" customHeight="1" x14ac:dyDescent="0.2">
      <c r="A15" s="115">
        <v>5</v>
      </c>
      <c r="B15" s="627"/>
      <c r="C15" s="628"/>
      <c r="D15" s="259"/>
      <c r="E15" s="116" t="s">
        <v>262</v>
      </c>
      <c r="F15" s="117"/>
      <c r="G15" s="118" t="s">
        <v>262</v>
      </c>
      <c r="H15" s="261"/>
      <c r="I15" s="119"/>
      <c r="K15" s="115">
        <v>5</v>
      </c>
      <c r="L15" s="627"/>
      <c r="M15" s="628"/>
      <c r="N15" s="259"/>
      <c r="O15" s="116" t="s">
        <v>262</v>
      </c>
      <c r="P15" s="117"/>
      <c r="Q15" s="118" t="s">
        <v>262</v>
      </c>
      <c r="R15" s="261"/>
      <c r="S15" s="119"/>
    </row>
    <row r="16" spans="1:19" ht="19.5" customHeight="1" x14ac:dyDescent="0.2">
      <c r="A16" s="115">
        <v>6</v>
      </c>
      <c r="B16" s="627"/>
      <c r="C16" s="628"/>
      <c r="D16" s="259"/>
      <c r="E16" s="116" t="s">
        <v>262</v>
      </c>
      <c r="F16" s="117"/>
      <c r="G16" s="118" t="s">
        <v>262</v>
      </c>
      <c r="H16" s="261"/>
      <c r="I16" s="119"/>
      <c r="K16" s="115">
        <v>6</v>
      </c>
      <c r="L16" s="627"/>
      <c r="M16" s="628"/>
      <c r="N16" s="259"/>
      <c r="O16" s="116" t="s">
        <v>262</v>
      </c>
      <c r="P16" s="117"/>
      <c r="Q16" s="118" t="s">
        <v>262</v>
      </c>
      <c r="R16" s="261"/>
      <c r="S16" s="119"/>
    </row>
    <row r="17" spans="1:19" ht="19.5" customHeight="1" x14ac:dyDescent="0.2">
      <c r="A17" s="115">
        <v>7</v>
      </c>
      <c r="B17" s="627"/>
      <c r="C17" s="628"/>
      <c r="D17" s="259"/>
      <c r="E17" s="116" t="s">
        <v>262</v>
      </c>
      <c r="F17" s="117"/>
      <c r="G17" s="118" t="s">
        <v>262</v>
      </c>
      <c r="H17" s="261"/>
      <c r="I17" s="119"/>
      <c r="K17" s="115">
        <v>7</v>
      </c>
      <c r="L17" s="627"/>
      <c r="M17" s="628"/>
      <c r="N17" s="259"/>
      <c r="O17" s="116" t="s">
        <v>262</v>
      </c>
      <c r="P17" s="117"/>
      <c r="Q17" s="118" t="s">
        <v>262</v>
      </c>
      <c r="R17" s="261"/>
      <c r="S17" s="119"/>
    </row>
    <row r="18" spans="1:19" ht="19.5" customHeight="1" x14ac:dyDescent="0.2">
      <c r="A18" s="115">
        <v>8</v>
      </c>
      <c r="B18" s="627"/>
      <c r="C18" s="628"/>
      <c r="D18" s="259"/>
      <c r="E18" s="116" t="s">
        <v>262</v>
      </c>
      <c r="F18" s="117"/>
      <c r="G18" s="118" t="s">
        <v>262</v>
      </c>
      <c r="H18" s="261"/>
      <c r="I18" s="119"/>
      <c r="K18" s="115">
        <v>8</v>
      </c>
      <c r="L18" s="627"/>
      <c r="M18" s="628"/>
      <c r="N18" s="259"/>
      <c r="O18" s="116" t="s">
        <v>262</v>
      </c>
      <c r="P18" s="117"/>
      <c r="Q18" s="118" t="s">
        <v>262</v>
      </c>
      <c r="R18" s="261"/>
      <c r="S18" s="119"/>
    </row>
    <row r="19" spans="1:19" ht="19.5" customHeight="1" x14ac:dyDescent="0.2">
      <c r="A19" s="115">
        <v>9</v>
      </c>
      <c r="B19" s="627"/>
      <c r="C19" s="628"/>
      <c r="D19" s="259"/>
      <c r="E19" s="116" t="s">
        <v>262</v>
      </c>
      <c r="F19" s="117"/>
      <c r="G19" s="118" t="s">
        <v>262</v>
      </c>
      <c r="H19" s="261"/>
      <c r="I19" s="119"/>
      <c r="K19" s="115">
        <v>9</v>
      </c>
      <c r="L19" s="627"/>
      <c r="M19" s="628"/>
      <c r="N19" s="259"/>
      <c r="O19" s="116" t="s">
        <v>262</v>
      </c>
      <c r="P19" s="117"/>
      <c r="Q19" s="118" t="s">
        <v>262</v>
      </c>
      <c r="R19" s="261"/>
      <c r="S19" s="119"/>
    </row>
    <row r="20" spans="1:19" ht="19.5" customHeight="1" x14ac:dyDescent="0.2">
      <c r="A20" s="115">
        <v>10</v>
      </c>
      <c r="B20" s="627"/>
      <c r="C20" s="628"/>
      <c r="D20" s="259"/>
      <c r="E20" s="116" t="s">
        <v>262</v>
      </c>
      <c r="F20" s="117"/>
      <c r="G20" s="118" t="s">
        <v>262</v>
      </c>
      <c r="H20" s="261"/>
      <c r="I20" s="119"/>
      <c r="K20" s="115">
        <v>10</v>
      </c>
      <c r="L20" s="627"/>
      <c r="M20" s="628"/>
      <c r="N20" s="259"/>
      <c r="O20" s="116" t="s">
        <v>262</v>
      </c>
      <c r="P20" s="117"/>
      <c r="Q20" s="118" t="s">
        <v>262</v>
      </c>
      <c r="R20" s="261"/>
      <c r="S20" s="119"/>
    </row>
    <row r="21" spans="1:19" ht="19.5" customHeight="1" x14ac:dyDescent="0.2">
      <c r="A21" s="115">
        <v>11</v>
      </c>
      <c r="B21" s="627"/>
      <c r="C21" s="628"/>
      <c r="D21" s="259"/>
      <c r="E21" s="116" t="s">
        <v>262</v>
      </c>
      <c r="F21" s="117"/>
      <c r="G21" s="118" t="s">
        <v>262</v>
      </c>
      <c r="H21" s="261"/>
      <c r="I21" s="119"/>
      <c r="K21" s="115">
        <v>11</v>
      </c>
      <c r="L21" s="627"/>
      <c r="M21" s="628"/>
      <c r="N21" s="259"/>
      <c r="O21" s="116" t="s">
        <v>262</v>
      </c>
      <c r="P21" s="117"/>
      <c r="Q21" s="118" t="s">
        <v>262</v>
      </c>
      <c r="R21" s="261"/>
      <c r="S21" s="119"/>
    </row>
    <row r="22" spans="1:19" ht="19.5" customHeight="1" x14ac:dyDescent="0.2">
      <c r="A22" s="115">
        <v>12</v>
      </c>
      <c r="B22" s="627"/>
      <c r="C22" s="628"/>
      <c r="D22" s="259"/>
      <c r="E22" s="116" t="s">
        <v>262</v>
      </c>
      <c r="F22" s="117"/>
      <c r="G22" s="118" t="s">
        <v>262</v>
      </c>
      <c r="H22" s="261"/>
      <c r="I22" s="119"/>
      <c r="K22" s="115">
        <v>12</v>
      </c>
      <c r="L22" s="627"/>
      <c r="M22" s="628"/>
      <c r="N22" s="259"/>
      <c r="O22" s="116" t="s">
        <v>262</v>
      </c>
      <c r="P22" s="117"/>
      <c r="Q22" s="118" t="s">
        <v>262</v>
      </c>
      <c r="R22" s="261"/>
      <c r="S22" s="119"/>
    </row>
    <row r="23" spans="1:19" ht="19.5" customHeight="1" x14ac:dyDescent="0.2">
      <c r="A23" s="115">
        <v>13</v>
      </c>
      <c r="B23" s="627"/>
      <c r="C23" s="628"/>
      <c r="D23" s="259"/>
      <c r="E23" s="116" t="s">
        <v>262</v>
      </c>
      <c r="F23" s="117"/>
      <c r="G23" s="118" t="s">
        <v>262</v>
      </c>
      <c r="H23" s="261"/>
      <c r="I23" s="119"/>
      <c r="K23" s="115">
        <v>13</v>
      </c>
      <c r="L23" s="627"/>
      <c r="M23" s="628"/>
      <c r="N23" s="259"/>
      <c r="O23" s="116" t="s">
        <v>262</v>
      </c>
      <c r="P23" s="117"/>
      <c r="Q23" s="118" t="s">
        <v>262</v>
      </c>
      <c r="R23" s="261"/>
      <c r="S23" s="119"/>
    </row>
    <row r="24" spans="1:19" ht="19.5" customHeight="1" x14ac:dyDescent="0.2">
      <c r="A24" s="115">
        <v>14</v>
      </c>
      <c r="B24" s="627"/>
      <c r="C24" s="628"/>
      <c r="D24" s="259"/>
      <c r="E24" s="116" t="s">
        <v>262</v>
      </c>
      <c r="F24" s="117"/>
      <c r="G24" s="118" t="s">
        <v>262</v>
      </c>
      <c r="H24" s="261"/>
      <c r="I24" s="119"/>
      <c r="K24" s="115">
        <v>14</v>
      </c>
      <c r="L24" s="627"/>
      <c r="M24" s="628"/>
      <c r="N24" s="259"/>
      <c r="O24" s="116" t="s">
        <v>262</v>
      </c>
      <c r="P24" s="117"/>
      <c r="Q24" s="118" t="s">
        <v>262</v>
      </c>
      <c r="R24" s="261"/>
      <c r="S24" s="119"/>
    </row>
    <row r="25" spans="1:19" ht="19.5" customHeight="1" x14ac:dyDescent="0.2">
      <c r="A25" s="115">
        <v>15</v>
      </c>
      <c r="B25" s="627"/>
      <c r="C25" s="628"/>
      <c r="D25" s="259"/>
      <c r="E25" s="116" t="s">
        <v>262</v>
      </c>
      <c r="F25" s="117"/>
      <c r="G25" s="118" t="s">
        <v>262</v>
      </c>
      <c r="H25" s="261"/>
      <c r="I25" s="119"/>
      <c r="K25" s="115">
        <v>15</v>
      </c>
      <c r="L25" s="627"/>
      <c r="M25" s="628"/>
      <c r="N25" s="259"/>
      <c r="O25" s="116" t="s">
        <v>262</v>
      </c>
      <c r="P25" s="117"/>
      <c r="Q25" s="118" t="s">
        <v>262</v>
      </c>
      <c r="R25" s="261"/>
      <c r="S25" s="119"/>
    </row>
    <row r="26" spans="1:19" ht="19.5" customHeight="1" x14ac:dyDescent="0.2">
      <c r="A26" s="115">
        <v>16</v>
      </c>
      <c r="B26" s="627"/>
      <c r="C26" s="628"/>
      <c r="D26" s="259"/>
      <c r="E26" s="116" t="s">
        <v>262</v>
      </c>
      <c r="F26" s="117"/>
      <c r="G26" s="118" t="s">
        <v>262</v>
      </c>
      <c r="H26" s="261"/>
      <c r="I26" s="119"/>
      <c r="K26" s="115">
        <v>16</v>
      </c>
      <c r="L26" s="627"/>
      <c r="M26" s="628"/>
      <c r="N26" s="259"/>
      <c r="O26" s="116" t="s">
        <v>262</v>
      </c>
      <c r="P26" s="117"/>
      <c r="Q26" s="118" t="s">
        <v>262</v>
      </c>
      <c r="R26" s="261"/>
      <c r="S26" s="119"/>
    </row>
    <row r="27" spans="1:19" ht="19.5" customHeight="1" x14ac:dyDescent="0.2">
      <c r="A27" s="115">
        <v>17</v>
      </c>
      <c r="B27" s="627"/>
      <c r="C27" s="628"/>
      <c r="D27" s="259"/>
      <c r="E27" s="116" t="s">
        <v>262</v>
      </c>
      <c r="F27" s="117"/>
      <c r="G27" s="118" t="s">
        <v>262</v>
      </c>
      <c r="H27" s="261"/>
      <c r="I27" s="119"/>
      <c r="K27" s="115">
        <v>17</v>
      </c>
      <c r="L27" s="627"/>
      <c r="M27" s="628"/>
      <c r="N27" s="259"/>
      <c r="O27" s="116" t="s">
        <v>262</v>
      </c>
      <c r="P27" s="117"/>
      <c r="Q27" s="118" t="s">
        <v>262</v>
      </c>
      <c r="R27" s="261"/>
      <c r="S27" s="119"/>
    </row>
    <row r="28" spans="1:19" ht="19.5" customHeight="1" x14ac:dyDescent="0.2">
      <c r="A28" s="115">
        <v>18</v>
      </c>
      <c r="B28" s="627"/>
      <c r="C28" s="628"/>
      <c r="D28" s="259"/>
      <c r="E28" s="116" t="s">
        <v>262</v>
      </c>
      <c r="F28" s="117"/>
      <c r="G28" s="118" t="s">
        <v>262</v>
      </c>
      <c r="H28" s="261"/>
      <c r="I28" s="119"/>
      <c r="K28" s="115">
        <v>18</v>
      </c>
      <c r="L28" s="627"/>
      <c r="M28" s="628"/>
      <c r="N28" s="259"/>
      <c r="O28" s="116" t="s">
        <v>262</v>
      </c>
      <c r="P28" s="117"/>
      <c r="Q28" s="118" t="s">
        <v>262</v>
      </c>
      <c r="R28" s="261"/>
      <c r="S28" s="119"/>
    </row>
    <row r="29" spans="1:19" ht="19.5" customHeight="1" x14ac:dyDescent="0.2">
      <c r="A29" s="115">
        <v>19</v>
      </c>
      <c r="B29" s="627"/>
      <c r="C29" s="628"/>
      <c r="D29" s="259"/>
      <c r="E29" s="116" t="s">
        <v>262</v>
      </c>
      <c r="F29" s="117"/>
      <c r="G29" s="118" t="s">
        <v>262</v>
      </c>
      <c r="H29" s="261"/>
      <c r="I29" s="119"/>
      <c r="K29" s="115">
        <v>19</v>
      </c>
      <c r="L29" s="627"/>
      <c r="M29" s="628"/>
      <c r="N29" s="259"/>
      <c r="O29" s="116" t="s">
        <v>262</v>
      </c>
      <c r="P29" s="117"/>
      <c r="Q29" s="118" t="s">
        <v>262</v>
      </c>
      <c r="R29" s="261"/>
      <c r="S29" s="119"/>
    </row>
    <row r="30" spans="1:19" ht="19.5" customHeight="1" thickBot="1" x14ac:dyDescent="0.25">
      <c r="A30" s="120">
        <v>20</v>
      </c>
      <c r="B30" s="625"/>
      <c r="C30" s="626"/>
      <c r="D30" s="260"/>
      <c r="E30" s="121" t="s">
        <v>262</v>
      </c>
      <c r="F30" s="122"/>
      <c r="G30" s="123" t="s">
        <v>262</v>
      </c>
      <c r="H30" s="262"/>
      <c r="I30" s="124"/>
      <c r="K30" s="120">
        <v>20</v>
      </c>
      <c r="L30" s="625"/>
      <c r="M30" s="626"/>
      <c r="N30" s="260"/>
      <c r="O30" s="121" t="s">
        <v>262</v>
      </c>
      <c r="P30" s="122"/>
      <c r="Q30" s="123" t="s">
        <v>262</v>
      </c>
      <c r="R30" s="262"/>
      <c r="S30" s="124"/>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A3" sqref="A3:I3"/>
    </sheetView>
  </sheetViews>
  <sheetFormatPr defaultColWidth="9" defaultRowHeight="19.5" customHeight="1" x14ac:dyDescent="0.2"/>
  <cols>
    <col min="1" max="1" width="3.109375" style="333" customWidth="1"/>
    <col min="2" max="2" width="7.109375" style="333" customWidth="1"/>
    <col min="3" max="3" width="10.6640625" style="333" customWidth="1"/>
    <col min="4" max="4" width="8.6640625" style="333" customWidth="1"/>
    <col min="5" max="5" width="6.6640625" style="333" customWidth="1"/>
    <col min="6" max="6" width="7.109375" style="333" customWidth="1"/>
    <col min="7" max="8" width="8.6640625" style="333" customWidth="1"/>
    <col min="9" max="9" width="13" style="333" customWidth="1"/>
    <col min="10" max="10" width="3.6640625" style="333" customWidth="1"/>
    <col min="11" max="11" width="3.109375" style="333" customWidth="1"/>
    <col min="12" max="12" width="7.109375" style="333" customWidth="1"/>
    <col min="13" max="13" width="10.6640625" style="333" customWidth="1"/>
    <col min="14" max="14" width="8.6640625" style="333" customWidth="1"/>
    <col min="15" max="15" width="6.6640625" style="333" customWidth="1"/>
    <col min="16" max="16" width="7.109375" style="333" customWidth="1"/>
    <col min="17" max="18" width="8.6640625" style="333" customWidth="1"/>
    <col min="19" max="19" width="13" style="333" customWidth="1"/>
    <col min="20" max="20" width="3.6640625" style="333" customWidth="1"/>
    <col min="21" max="16384" width="9" style="333"/>
  </cols>
  <sheetData>
    <row r="1" spans="1:21" ht="19.5" customHeight="1" x14ac:dyDescent="0.2">
      <c r="A1" s="113" t="s">
        <v>264</v>
      </c>
      <c r="K1" s="113" t="s">
        <v>264</v>
      </c>
    </row>
    <row r="2" spans="1:21" ht="19.5" customHeight="1" thickBot="1" x14ac:dyDescent="0.25">
      <c r="A2" s="675" t="s">
        <v>263</v>
      </c>
      <c r="B2" s="675"/>
      <c r="C2" s="675"/>
      <c r="D2" s="675"/>
      <c r="E2" s="675"/>
      <c r="F2" s="675"/>
      <c r="G2" s="675"/>
      <c r="H2" s="675"/>
      <c r="I2" s="675"/>
      <c r="K2" s="675" t="s">
        <v>263</v>
      </c>
      <c r="L2" s="675"/>
      <c r="M2" s="675"/>
      <c r="N2" s="675"/>
      <c r="O2" s="675"/>
      <c r="P2" s="675"/>
      <c r="Q2" s="675"/>
      <c r="R2" s="675"/>
      <c r="S2" s="675"/>
    </row>
    <row r="3" spans="1:21" ht="22.5" customHeight="1" thickBot="1" x14ac:dyDescent="0.25">
      <c r="A3" s="689" t="s">
        <v>194</v>
      </c>
      <c r="B3" s="690"/>
      <c r="C3" s="690"/>
      <c r="D3" s="690"/>
      <c r="E3" s="690"/>
      <c r="F3" s="690"/>
      <c r="G3" s="690"/>
      <c r="H3" s="690"/>
      <c r="I3" s="691"/>
      <c r="K3" s="689" t="s">
        <v>194</v>
      </c>
      <c r="L3" s="690"/>
      <c r="M3" s="690"/>
      <c r="N3" s="690"/>
      <c r="O3" s="690"/>
      <c r="P3" s="690"/>
      <c r="Q3" s="690"/>
      <c r="R3" s="690"/>
      <c r="S3" s="691"/>
    </row>
    <row r="4" spans="1:21" ht="24.75" customHeight="1" thickBot="1" x14ac:dyDescent="0.25">
      <c r="A4" s="692" t="s">
        <v>195</v>
      </c>
      <c r="B4" s="693"/>
      <c r="C4" s="693"/>
      <c r="D4" s="693"/>
      <c r="E4" s="693"/>
      <c r="F4" s="693"/>
      <c r="G4" s="694" t="s">
        <v>261</v>
      </c>
      <c r="H4" s="694"/>
      <c r="I4" s="695"/>
      <c r="K4" s="692" t="s">
        <v>195</v>
      </c>
      <c r="L4" s="693"/>
      <c r="M4" s="693"/>
      <c r="N4" s="693"/>
      <c r="O4" s="693"/>
      <c r="P4" s="693"/>
      <c r="Q4" s="694" t="s">
        <v>261</v>
      </c>
      <c r="R4" s="694"/>
      <c r="S4" s="695"/>
    </row>
    <row r="5" spans="1:21" ht="19.5" customHeight="1" x14ac:dyDescent="0.2">
      <c r="A5" s="696" t="s">
        <v>196</v>
      </c>
      <c r="B5" s="697"/>
      <c r="C5" s="697"/>
      <c r="D5" s="697"/>
      <c r="E5" s="697"/>
      <c r="F5" s="698"/>
      <c r="G5" s="699" t="s">
        <v>197</v>
      </c>
      <c r="H5" s="697"/>
      <c r="I5" s="700"/>
      <c r="K5" s="696" t="s">
        <v>196</v>
      </c>
      <c r="L5" s="697"/>
      <c r="M5" s="697"/>
      <c r="N5" s="697"/>
      <c r="O5" s="697"/>
      <c r="P5" s="698"/>
      <c r="Q5" s="699" t="s">
        <v>197</v>
      </c>
      <c r="R5" s="697"/>
      <c r="S5" s="700"/>
    </row>
    <row r="6" spans="1:21" ht="19.5" customHeight="1" thickBot="1" x14ac:dyDescent="0.25">
      <c r="A6" s="678" t="s">
        <v>198</v>
      </c>
      <c r="B6" s="679"/>
      <c r="C6" s="679"/>
      <c r="D6" s="679"/>
      <c r="E6" s="679"/>
      <c r="F6" s="680"/>
      <c r="G6" s="681" t="s">
        <v>199</v>
      </c>
      <c r="H6" s="679"/>
      <c r="I6" s="682"/>
      <c r="K6" s="678" t="s">
        <v>198</v>
      </c>
      <c r="L6" s="679"/>
      <c r="M6" s="679"/>
      <c r="N6" s="679"/>
      <c r="O6" s="679"/>
      <c r="P6" s="680"/>
      <c r="Q6" s="681" t="s">
        <v>199</v>
      </c>
      <c r="R6" s="679"/>
      <c r="S6" s="682"/>
    </row>
    <row r="7" spans="1:21" ht="14.25" customHeight="1" x14ac:dyDescent="0.2">
      <c r="A7" s="683" t="s">
        <v>203</v>
      </c>
      <c r="B7" s="685" t="s">
        <v>204</v>
      </c>
      <c r="C7" s="334"/>
      <c r="D7" s="335"/>
      <c r="E7" s="336"/>
      <c r="F7" s="676" t="s">
        <v>205</v>
      </c>
      <c r="G7" s="337"/>
      <c r="H7" s="335"/>
      <c r="I7" s="338"/>
      <c r="K7" s="683" t="s">
        <v>203</v>
      </c>
      <c r="L7" s="685" t="s">
        <v>204</v>
      </c>
      <c r="M7" s="334"/>
      <c r="N7" s="335"/>
      <c r="O7" s="336"/>
      <c r="P7" s="676" t="s">
        <v>205</v>
      </c>
      <c r="Q7" s="337"/>
      <c r="R7" s="335"/>
      <c r="S7" s="338"/>
    </row>
    <row r="8" spans="1:21" ht="14.25" customHeight="1" thickBot="1" x14ac:dyDescent="0.25">
      <c r="A8" s="684"/>
      <c r="B8" s="686"/>
      <c r="C8" s="339"/>
      <c r="D8" s="340"/>
      <c r="E8" s="341" t="s">
        <v>206</v>
      </c>
      <c r="F8" s="677"/>
      <c r="G8" s="342"/>
      <c r="H8" s="340"/>
      <c r="I8" s="343" t="s">
        <v>206</v>
      </c>
      <c r="K8" s="684"/>
      <c r="L8" s="686"/>
      <c r="M8" s="339"/>
      <c r="N8" s="340"/>
      <c r="O8" s="341" t="s">
        <v>206</v>
      </c>
      <c r="P8" s="677"/>
      <c r="Q8" s="342"/>
      <c r="R8" s="340"/>
      <c r="S8" s="343" t="s">
        <v>206</v>
      </c>
    </row>
    <row r="9" spans="1:21" ht="18.75" customHeight="1" thickBot="1" x14ac:dyDescent="0.25">
      <c r="A9" s="366" t="s">
        <v>286</v>
      </c>
      <c r="B9" s="367"/>
      <c r="C9" s="367"/>
      <c r="D9" s="367"/>
      <c r="E9" s="367"/>
      <c r="F9" s="367"/>
      <c r="G9" s="367"/>
      <c r="H9" s="367"/>
      <c r="I9" s="367"/>
      <c r="J9" s="368"/>
      <c r="K9" s="366" t="s">
        <v>286</v>
      </c>
      <c r="L9" s="367"/>
      <c r="M9" s="233"/>
      <c r="N9" s="233"/>
      <c r="O9" s="233"/>
      <c r="P9" s="233"/>
      <c r="Q9" s="233"/>
      <c r="R9" s="233"/>
      <c r="S9" s="233"/>
    </row>
    <row r="10" spans="1:21" ht="19.5" customHeight="1" x14ac:dyDescent="0.2">
      <c r="A10" s="212"/>
      <c r="B10" s="637" t="s">
        <v>257</v>
      </c>
      <c r="C10" s="638"/>
      <c r="D10" s="670" t="s">
        <v>237</v>
      </c>
      <c r="E10" s="671"/>
      <c r="F10" s="213" t="s">
        <v>209</v>
      </c>
      <c r="G10" s="672" t="s">
        <v>238</v>
      </c>
      <c r="H10" s="671"/>
      <c r="I10" s="214" t="s">
        <v>256</v>
      </c>
      <c r="K10" s="212"/>
      <c r="L10" s="637" t="s">
        <v>257</v>
      </c>
      <c r="M10" s="638"/>
      <c r="N10" s="670" t="s">
        <v>237</v>
      </c>
      <c r="O10" s="671"/>
      <c r="P10" s="213" t="s">
        <v>209</v>
      </c>
      <c r="Q10" s="672" t="s">
        <v>238</v>
      </c>
      <c r="R10" s="671"/>
      <c r="S10" s="214" t="s">
        <v>256</v>
      </c>
    </row>
    <row r="11" spans="1:21" ht="19.5" customHeight="1" x14ac:dyDescent="0.2">
      <c r="A11" s="115">
        <v>1</v>
      </c>
      <c r="B11" s="663"/>
      <c r="C11" s="664"/>
      <c r="D11" s="188"/>
      <c r="E11" s="116" t="s">
        <v>0</v>
      </c>
      <c r="F11" s="117"/>
      <c r="G11" s="118" t="s">
        <v>0</v>
      </c>
      <c r="H11" s="188"/>
      <c r="I11" s="252">
        <f t="shared" ref="I11:I25" si="0">+H11-D11</f>
        <v>0</v>
      </c>
      <c r="K11" s="115">
        <v>1</v>
      </c>
      <c r="L11" s="663"/>
      <c r="M11" s="664"/>
      <c r="N11" s="188"/>
      <c r="O11" s="116" t="s">
        <v>0</v>
      </c>
      <c r="P11" s="117"/>
      <c r="Q11" s="118" t="s">
        <v>0</v>
      </c>
      <c r="R11" s="188"/>
      <c r="S11" s="252">
        <f t="shared" ref="S11:S25" si="1">+R11-N11</f>
        <v>0</v>
      </c>
      <c r="U11" s="258" t="s">
        <v>260</v>
      </c>
    </row>
    <row r="12" spans="1:21" ht="19.5" customHeight="1" x14ac:dyDescent="0.2">
      <c r="A12" s="115">
        <v>2</v>
      </c>
      <c r="B12" s="663"/>
      <c r="C12" s="664"/>
      <c r="D12" s="188"/>
      <c r="E12" s="116" t="s">
        <v>0</v>
      </c>
      <c r="F12" s="117"/>
      <c r="G12" s="118" t="s">
        <v>0</v>
      </c>
      <c r="H12" s="188"/>
      <c r="I12" s="252">
        <f t="shared" si="0"/>
        <v>0</v>
      </c>
      <c r="K12" s="115">
        <v>2</v>
      </c>
      <c r="L12" s="663"/>
      <c r="M12" s="664"/>
      <c r="N12" s="188"/>
      <c r="O12" s="116" t="s">
        <v>0</v>
      </c>
      <c r="P12" s="117"/>
      <c r="Q12" s="118" t="s">
        <v>0</v>
      </c>
      <c r="R12" s="188"/>
      <c r="S12" s="252">
        <f t="shared" si="1"/>
        <v>0</v>
      </c>
    </row>
    <row r="13" spans="1:21" ht="19.5" customHeight="1" x14ac:dyDescent="0.2">
      <c r="A13" s="115">
        <v>3</v>
      </c>
      <c r="B13" s="663"/>
      <c r="C13" s="664"/>
      <c r="D13" s="188"/>
      <c r="E13" s="116" t="s">
        <v>0</v>
      </c>
      <c r="F13" s="117"/>
      <c r="G13" s="118" t="s">
        <v>0</v>
      </c>
      <c r="H13" s="188"/>
      <c r="I13" s="252">
        <f t="shared" si="0"/>
        <v>0</v>
      </c>
      <c r="K13" s="115">
        <v>3</v>
      </c>
      <c r="L13" s="663"/>
      <c r="M13" s="664"/>
      <c r="N13" s="188"/>
      <c r="O13" s="116" t="s">
        <v>0</v>
      </c>
      <c r="P13" s="117"/>
      <c r="Q13" s="118" t="s">
        <v>0</v>
      </c>
      <c r="R13" s="188"/>
      <c r="S13" s="252">
        <f t="shared" si="1"/>
        <v>0</v>
      </c>
    </row>
    <row r="14" spans="1:21" ht="19.5" customHeight="1" x14ac:dyDescent="0.2">
      <c r="A14" s="115">
        <v>4</v>
      </c>
      <c r="B14" s="663"/>
      <c r="C14" s="664"/>
      <c r="D14" s="188"/>
      <c r="E14" s="116" t="s">
        <v>0</v>
      </c>
      <c r="F14" s="117"/>
      <c r="G14" s="118" t="s">
        <v>0</v>
      </c>
      <c r="H14" s="188"/>
      <c r="I14" s="252">
        <f t="shared" si="0"/>
        <v>0</v>
      </c>
      <c r="K14" s="115">
        <v>4</v>
      </c>
      <c r="L14" s="663"/>
      <c r="M14" s="664"/>
      <c r="N14" s="188"/>
      <c r="O14" s="116" t="s">
        <v>0</v>
      </c>
      <c r="P14" s="117"/>
      <c r="Q14" s="118" t="s">
        <v>0</v>
      </c>
      <c r="R14" s="188"/>
      <c r="S14" s="252">
        <f t="shared" si="1"/>
        <v>0</v>
      </c>
    </row>
    <row r="15" spans="1:21" ht="19.5" customHeight="1" x14ac:dyDescent="0.2">
      <c r="A15" s="115">
        <v>5</v>
      </c>
      <c r="B15" s="663"/>
      <c r="C15" s="664"/>
      <c r="D15" s="188"/>
      <c r="E15" s="116" t="s">
        <v>0</v>
      </c>
      <c r="F15" s="117"/>
      <c r="G15" s="118" t="s">
        <v>0</v>
      </c>
      <c r="H15" s="189"/>
      <c r="I15" s="253">
        <f t="shared" si="0"/>
        <v>0</v>
      </c>
      <c r="K15" s="115">
        <v>5</v>
      </c>
      <c r="L15" s="663"/>
      <c r="M15" s="664"/>
      <c r="N15" s="188"/>
      <c r="O15" s="116" t="s">
        <v>0</v>
      </c>
      <c r="P15" s="117"/>
      <c r="Q15" s="118" t="s">
        <v>0</v>
      </c>
      <c r="R15" s="189"/>
      <c r="S15" s="253">
        <f t="shared" si="1"/>
        <v>0</v>
      </c>
    </row>
    <row r="16" spans="1:21" ht="19.5" customHeight="1" x14ac:dyDescent="0.2">
      <c r="A16" s="115">
        <v>6</v>
      </c>
      <c r="B16" s="673"/>
      <c r="C16" s="674"/>
      <c r="D16" s="248"/>
      <c r="E16" s="209" t="s">
        <v>0</v>
      </c>
      <c r="F16" s="210"/>
      <c r="G16" s="211" t="s">
        <v>0</v>
      </c>
      <c r="H16" s="248"/>
      <c r="I16" s="252">
        <f t="shared" si="0"/>
        <v>0</v>
      </c>
      <c r="K16" s="115">
        <v>6</v>
      </c>
      <c r="L16" s="673"/>
      <c r="M16" s="674"/>
      <c r="N16" s="248"/>
      <c r="O16" s="209" t="s">
        <v>0</v>
      </c>
      <c r="P16" s="210"/>
      <c r="Q16" s="211" t="s">
        <v>0</v>
      </c>
      <c r="R16" s="248"/>
      <c r="S16" s="252">
        <f t="shared" si="1"/>
        <v>0</v>
      </c>
    </row>
    <row r="17" spans="1:21" ht="19.5" customHeight="1" x14ac:dyDescent="0.2">
      <c r="A17" s="115">
        <v>7</v>
      </c>
      <c r="B17" s="663"/>
      <c r="C17" s="664"/>
      <c r="D17" s="188"/>
      <c r="E17" s="116" t="s">
        <v>0</v>
      </c>
      <c r="F17" s="117"/>
      <c r="G17" s="118" t="s">
        <v>0</v>
      </c>
      <c r="H17" s="188"/>
      <c r="I17" s="252">
        <f t="shared" si="0"/>
        <v>0</v>
      </c>
      <c r="K17" s="115">
        <v>7</v>
      </c>
      <c r="L17" s="663"/>
      <c r="M17" s="664"/>
      <c r="N17" s="188"/>
      <c r="O17" s="116" t="s">
        <v>0</v>
      </c>
      <c r="P17" s="117"/>
      <c r="Q17" s="118" t="s">
        <v>0</v>
      </c>
      <c r="R17" s="188"/>
      <c r="S17" s="252">
        <f t="shared" si="1"/>
        <v>0</v>
      </c>
    </row>
    <row r="18" spans="1:21" ht="19.5" customHeight="1" x14ac:dyDescent="0.2">
      <c r="A18" s="115">
        <v>8</v>
      </c>
      <c r="B18" s="663"/>
      <c r="C18" s="664"/>
      <c r="D18" s="188"/>
      <c r="E18" s="116" t="s">
        <v>0</v>
      </c>
      <c r="F18" s="117"/>
      <c r="G18" s="118" t="s">
        <v>0</v>
      </c>
      <c r="H18" s="188"/>
      <c r="I18" s="252">
        <f t="shared" si="0"/>
        <v>0</v>
      </c>
      <c r="K18" s="115">
        <v>8</v>
      </c>
      <c r="L18" s="663"/>
      <c r="M18" s="664"/>
      <c r="N18" s="188"/>
      <c r="O18" s="116" t="s">
        <v>0</v>
      </c>
      <c r="P18" s="117"/>
      <c r="Q18" s="118" t="s">
        <v>0</v>
      </c>
      <c r="R18" s="188"/>
      <c r="S18" s="252">
        <f t="shared" si="1"/>
        <v>0</v>
      </c>
    </row>
    <row r="19" spans="1:21" ht="19.5" customHeight="1" x14ac:dyDescent="0.2">
      <c r="A19" s="115">
        <v>9</v>
      </c>
      <c r="B19" s="663"/>
      <c r="C19" s="664"/>
      <c r="D19" s="188"/>
      <c r="E19" s="116" t="s">
        <v>0</v>
      </c>
      <c r="F19" s="117"/>
      <c r="G19" s="118" t="s">
        <v>0</v>
      </c>
      <c r="H19" s="188"/>
      <c r="I19" s="252">
        <f t="shared" si="0"/>
        <v>0</v>
      </c>
      <c r="K19" s="115">
        <v>9</v>
      </c>
      <c r="L19" s="663"/>
      <c r="M19" s="664"/>
      <c r="N19" s="188"/>
      <c r="O19" s="116" t="s">
        <v>0</v>
      </c>
      <c r="P19" s="117"/>
      <c r="Q19" s="118" t="s">
        <v>0</v>
      </c>
      <c r="R19" s="188"/>
      <c r="S19" s="252">
        <f t="shared" si="1"/>
        <v>0</v>
      </c>
    </row>
    <row r="20" spans="1:21" ht="19.5" customHeight="1" x14ac:dyDescent="0.2">
      <c r="A20" s="115">
        <v>10</v>
      </c>
      <c r="B20" s="663"/>
      <c r="C20" s="664"/>
      <c r="D20" s="188"/>
      <c r="E20" s="116" t="s">
        <v>0</v>
      </c>
      <c r="F20" s="117"/>
      <c r="G20" s="118" t="s">
        <v>0</v>
      </c>
      <c r="H20" s="188"/>
      <c r="I20" s="252">
        <f t="shared" si="0"/>
        <v>0</v>
      </c>
      <c r="K20" s="115">
        <v>10</v>
      </c>
      <c r="L20" s="663"/>
      <c r="M20" s="664"/>
      <c r="N20" s="188"/>
      <c r="O20" s="116" t="s">
        <v>0</v>
      </c>
      <c r="P20" s="117"/>
      <c r="Q20" s="118" t="s">
        <v>0</v>
      </c>
      <c r="R20" s="188"/>
      <c r="S20" s="252">
        <f t="shared" si="1"/>
        <v>0</v>
      </c>
    </row>
    <row r="21" spans="1:21" ht="19.5" customHeight="1" x14ac:dyDescent="0.2">
      <c r="A21" s="115">
        <v>11</v>
      </c>
      <c r="B21" s="663"/>
      <c r="C21" s="664"/>
      <c r="D21" s="188"/>
      <c r="E21" s="116" t="s">
        <v>0</v>
      </c>
      <c r="F21" s="117"/>
      <c r="G21" s="118" t="s">
        <v>0</v>
      </c>
      <c r="H21" s="188"/>
      <c r="I21" s="252">
        <f t="shared" si="0"/>
        <v>0</v>
      </c>
      <c r="K21" s="115">
        <v>11</v>
      </c>
      <c r="L21" s="663"/>
      <c r="M21" s="664"/>
      <c r="N21" s="188"/>
      <c r="O21" s="116" t="s">
        <v>0</v>
      </c>
      <c r="P21" s="117"/>
      <c r="Q21" s="118" t="s">
        <v>0</v>
      </c>
      <c r="R21" s="188"/>
      <c r="S21" s="252">
        <f t="shared" si="1"/>
        <v>0</v>
      </c>
      <c r="U21" s="258"/>
    </row>
    <row r="22" spans="1:21" ht="19.5" customHeight="1" x14ac:dyDescent="0.2">
      <c r="A22" s="115">
        <v>12</v>
      </c>
      <c r="B22" s="663"/>
      <c r="C22" s="664"/>
      <c r="D22" s="188"/>
      <c r="E22" s="116" t="s">
        <v>0</v>
      </c>
      <c r="F22" s="117"/>
      <c r="G22" s="118" t="s">
        <v>0</v>
      </c>
      <c r="H22" s="188"/>
      <c r="I22" s="252">
        <f t="shared" si="0"/>
        <v>0</v>
      </c>
      <c r="K22" s="115">
        <v>12</v>
      </c>
      <c r="L22" s="663"/>
      <c r="M22" s="664"/>
      <c r="N22" s="188"/>
      <c r="O22" s="116" t="s">
        <v>0</v>
      </c>
      <c r="P22" s="117"/>
      <c r="Q22" s="118" t="s">
        <v>0</v>
      </c>
      <c r="R22" s="188"/>
      <c r="S22" s="252">
        <f t="shared" si="1"/>
        <v>0</v>
      </c>
    </row>
    <row r="23" spans="1:21" ht="19.5" customHeight="1" x14ac:dyDescent="0.2">
      <c r="A23" s="115">
        <v>13</v>
      </c>
      <c r="B23" s="663"/>
      <c r="C23" s="664"/>
      <c r="D23" s="188"/>
      <c r="E23" s="116" t="s">
        <v>0</v>
      </c>
      <c r="F23" s="117"/>
      <c r="G23" s="118" t="s">
        <v>0</v>
      </c>
      <c r="H23" s="188"/>
      <c r="I23" s="252">
        <f t="shared" si="0"/>
        <v>0</v>
      </c>
      <c r="K23" s="115">
        <v>13</v>
      </c>
      <c r="L23" s="663"/>
      <c r="M23" s="664"/>
      <c r="N23" s="188"/>
      <c r="O23" s="116" t="s">
        <v>0</v>
      </c>
      <c r="P23" s="117"/>
      <c r="Q23" s="118" t="s">
        <v>0</v>
      </c>
      <c r="R23" s="188"/>
      <c r="S23" s="252">
        <f t="shared" si="1"/>
        <v>0</v>
      </c>
    </row>
    <row r="24" spans="1:21" ht="19.5" customHeight="1" x14ac:dyDescent="0.2">
      <c r="A24" s="115">
        <v>14</v>
      </c>
      <c r="B24" s="663"/>
      <c r="C24" s="664"/>
      <c r="D24" s="188"/>
      <c r="E24" s="116" t="s">
        <v>0</v>
      </c>
      <c r="F24" s="117"/>
      <c r="G24" s="118" t="s">
        <v>0</v>
      </c>
      <c r="H24" s="188"/>
      <c r="I24" s="252">
        <f t="shared" si="0"/>
        <v>0</v>
      </c>
      <c r="K24" s="115">
        <v>14</v>
      </c>
      <c r="L24" s="663"/>
      <c r="M24" s="664"/>
      <c r="N24" s="188"/>
      <c r="O24" s="116" t="s">
        <v>0</v>
      </c>
      <c r="P24" s="117"/>
      <c r="Q24" s="118" t="s">
        <v>0</v>
      </c>
      <c r="R24" s="188"/>
      <c r="S24" s="252">
        <f t="shared" si="1"/>
        <v>0</v>
      </c>
    </row>
    <row r="25" spans="1:21" ht="19.5" customHeight="1" thickBot="1" x14ac:dyDescent="0.25">
      <c r="A25" s="216">
        <v>15</v>
      </c>
      <c r="B25" s="665"/>
      <c r="C25" s="666"/>
      <c r="D25" s="222"/>
      <c r="E25" s="217" t="s">
        <v>0</v>
      </c>
      <c r="F25" s="218"/>
      <c r="G25" s="219" t="s">
        <v>0</v>
      </c>
      <c r="H25" s="263"/>
      <c r="I25" s="254">
        <f t="shared" si="0"/>
        <v>0</v>
      </c>
      <c r="K25" s="216">
        <v>15</v>
      </c>
      <c r="L25" s="665"/>
      <c r="M25" s="666"/>
      <c r="N25" s="222"/>
      <c r="O25" s="217" t="s">
        <v>0</v>
      </c>
      <c r="P25" s="218"/>
      <c r="Q25" s="219" t="s">
        <v>0</v>
      </c>
      <c r="R25" s="263"/>
      <c r="S25" s="254">
        <f t="shared" si="1"/>
        <v>0</v>
      </c>
    </row>
    <row r="26" spans="1:21" ht="19.5" customHeight="1" thickTop="1" thickBot="1" x14ac:dyDescent="0.25">
      <c r="A26" s="667" t="s">
        <v>239</v>
      </c>
      <c r="B26" s="668"/>
      <c r="C26" s="668"/>
      <c r="D26" s="668"/>
      <c r="E26" s="668"/>
      <c r="F26" s="668"/>
      <c r="G26" s="668"/>
      <c r="H26" s="669"/>
      <c r="I26" s="249">
        <f>SUM(I11:I25)</f>
        <v>0</v>
      </c>
      <c r="K26" s="667" t="s">
        <v>239</v>
      </c>
      <c r="L26" s="668"/>
      <c r="M26" s="668"/>
      <c r="N26" s="668"/>
      <c r="O26" s="668"/>
      <c r="P26" s="668"/>
      <c r="Q26" s="668"/>
      <c r="R26" s="669"/>
      <c r="S26" s="249">
        <f>SUM(S11:S25)</f>
        <v>0</v>
      </c>
    </row>
    <row r="27" spans="1:21" ht="18" customHeight="1" thickBot="1" x14ac:dyDescent="0.25">
      <c r="A27" s="369" t="s">
        <v>287</v>
      </c>
      <c r="B27" s="370"/>
      <c r="C27" s="370"/>
      <c r="D27" s="370"/>
      <c r="E27" s="370"/>
      <c r="F27" s="370"/>
      <c r="G27" s="371"/>
      <c r="H27" s="372"/>
      <c r="I27" s="373"/>
      <c r="J27" s="368"/>
      <c r="K27" s="369" t="s">
        <v>287</v>
      </c>
      <c r="L27" s="370"/>
      <c r="M27" s="370"/>
      <c r="N27" s="332"/>
      <c r="O27" s="332"/>
      <c r="P27" s="332"/>
      <c r="Q27" s="225"/>
      <c r="R27" s="226"/>
      <c r="S27" s="227"/>
    </row>
    <row r="28" spans="1:21" ht="19.5" customHeight="1" x14ac:dyDescent="0.2">
      <c r="A28" s="212"/>
      <c r="B28" s="637" t="s">
        <v>257</v>
      </c>
      <c r="C28" s="638"/>
      <c r="D28" s="670" t="s">
        <v>237</v>
      </c>
      <c r="E28" s="671"/>
      <c r="F28" s="213" t="s">
        <v>209</v>
      </c>
      <c r="G28" s="672" t="s">
        <v>238</v>
      </c>
      <c r="H28" s="671"/>
      <c r="I28" s="214" t="s">
        <v>256</v>
      </c>
      <c r="K28" s="212"/>
      <c r="L28" s="637" t="s">
        <v>257</v>
      </c>
      <c r="M28" s="638"/>
      <c r="N28" s="670" t="s">
        <v>237</v>
      </c>
      <c r="O28" s="671"/>
      <c r="P28" s="213" t="s">
        <v>209</v>
      </c>
      <c r="Q28" s="672" t="s">
        <v>238</v>
      </c>
      <c r="R28" s="671"/>
      <c r="S28" s="214" t="s">
        <v>256</v>
      </c>
    </row>
    <row r="29" spans="1:21" ht="19.5" customHeight="1" x14ac:dyDescent="0.2">
      <c r="A29" s="115">
        <v>1</v>
      </c>
      <c r="B29" s="663"/>
      <c r="C29" s="664"/>
      <c r="D29" s="188"/>
      <c r="E29" s="116" t="s">
        <v>0</v>
      </c>
      <c r="F29" s="117"/>
      <c r="G29" s="118" t="s">
        <v>0</v>
      </c>
      <c r="H29" s="188"/>
      <c r="I29" s="252">
        <f t="shared" ref="I29:I43" si="2">+H29-D29</f>
        <v>0</v>
      </c>
      <c r="K29" s="115">
        <v>1</v>
      </c>
      <c r="L29" s="663"/>
      <c r="M29" s="664"/>
      <c r="N29" s="188"/>
      <c r="O29" s="116" t="s">
        <v>0</v>
      </c>
      <c r="P29" s="117"/>
      <c r="Q29" s="118" t="s">
        <v>0</v>
      </c>
      <c r="R29" s="188"/>
      <c r="S29" s="252">
        <f t="shared" ref="S29:S43" si="3">+R29-N29</f>
        <v>0</v>
      </c>
      <c r="U29" s="258" t="s">
        <v>260</v>
      </c>
    </row>
    <row r="30" spans="1:21" ht="19.5" customHeight="1" x14ac:dyDescent="0.2">
      <c r="A30" s="115">
        <v>2</v>
      </c>
      <c r="B30" s="663"/>
      <c r="C30" s="664"/>
      <c r="D30" s="188"/>
      <c r="E30" s="116" t="s">
        <v>0</v>
      </c>
      <c r="F30" s="117"/>
      <c r="G30" s="118" t="s">
        <v>0</v>
      </c>
      <c r="H30" s="188"/>
      <c r="I30" s="252">
        <f t="shared" si="2"/>
        <v>0</v>
      </c>
      <c r="K30" s="115">
        <v>2</v>
      </c>
      <c r="L30" s="663"/>
      <c r="M30" s="664"/>
      <c r="N30" s="188"/>
      <c r="O30" s="116" t="s">
        <v>0</v>
      </c>
      <c r="P30" s="117"/>
      <c r="Q30" s="118" t="s">
        <v>0</v>
      </c>
      <c r="R30" s="188"/>
      <c r="S30" s="252">
        <f t="shared" si="3"/>
        <v>0</v>
      </c>
    </row>
    <row r="31" spans="1:21" ht="19.5" customHeight="1" x14ac:dyDescent="0.2">
      <c r="A31" s="115">
        <v>3</v>
      </c>
      <c r="B31" s="663"/>
      <c r="C31" s="664"/>
      <c r="D31" s="188"/>
      <c r="E31" s="116" t="s">
        <v>0</v>
      </c>
      <c r="F31" s="117"/>
      <c r="G31" s="118" t="s">
        <v>0</v>
      </c>
      <c r="H31" s="188"/>
      <c r="I31" s="252">
        <f t="shared" si="2"/>
        <v>0</v>
      </c>
      <c r="K31" s="115">
        <v>3</v>
      </c>
      <c r="L31" s="663"/>
      <c r="M31" s="664"/>
      <c r="N31" s="188"/>
      <c r="O31" s="116" t="s">
        <v>0</v>
      </c>
      <c r="P31" s="117"/>
      <c r="Q31" s="118" t="s">
        <v>0</v>
      </c>
      <c r="R31" s="188"/>
      <c r="S31" s="252">
        <f t="shared" si="3"/>
        <v>0</v>
      </c>
    </row>
    <row r="32" spans="1:21" ht="19.5" customHeight="1" x14ac:dyDescent="0.2">
      <c r="A32" s="115">
        <v>4</v>
      </c>
      <c r="B32" s="663"/>
      <c r="C32" s="664"/>
      <c r="D32" s="188"/>
      <c r="E32" s="116" t="s">
        <v>0</v>
      </c>
      <c r="F32" s="117"/>
      <c r="G32" s="118" t="s">
        <v>0</v>
      </c>
      <c r="H32" s="188"/>
      <c r="I32" s="252">
        <f t="shared" si="2"/>
        <v>0</v>
      </c>
      <c r="K32" s="115">
        <v>4</v>
      </c>
      <c r="L32" s="663"/>
      <c r="M32" s="664"/>
      <c r="N32" s="188"/>
      <c r="O32" s="116" t="s">
        <v>0</v>
      </c>
      <c r="P32" s="117"/>
      <c r="Q32" s="118" t="s">
        <v>0</v>
      </c>
      <c r="R32" s="188"/>
      <c r="S32" s="252">
        <f t="shared" si="3"/>
        <v>0</v>
      </c>
    </row>
    <row r="33" spans="1:19" ht="19.5" customHeight="1" x14ac:dyDescent="0.2">
      <c r="A33" s="115">
        <v>5</v>
      </c>
      <c r="B33" s="663"/>
      <c r="C33" s="664"/>
      <c r="D33" s="188"/>
      <c r="E33" s="116" t="s">
        <v>0</v>
      </c>
      <c r="F33" s="117"/>
      <c r="G33" s="118" t="s">
        <v>0</v>
      </c>
      <c r="H33" s="189"/>
      <c r="I33" s="253">
        <f t="shared" si="2"/>
        <v>0</v>
      </c>
      <c r="K33" s="115">
        <v>5</v>
      </c>
      <c r="L33" s="663"/>
      <c r="M33" s="664"/>
      <c r="N33" s="188"/>
      <c r="O33" s="116" t="s">
        <v>0</v>
      </c>
      <c r="P33" s="117"/>
      <c r="Q33" s="118" t="s">
        <v>0</v>
      </c>
      <c r="R33" s="189"/>
      <c r="S33" s="253">
        <f t="shared" si="3"/>
        <v>0</v>
      </c>
    </row>
    <row r="34" spans="1:19" ht="19.5" customHeight="1" x14ac:dyDescent="0.2">
      <c r="A34" s="115">
        <v>6</v>
      </c>
      <c r="B34" s="673"/>
      <c r="C34" s="674"/>
      <c r="D34" s="248"/>
      <c r="E34" s="209" t="s">
        <v>0</v>
      </c>
      <c r="F34" s="210"/>
      <c r="G34" s="211" t="s">
        <v>0</v>
      </c>
      <c r="H34" s="248"/>
      <c r="I34" s="252">
        <f t="shared" si="2"/>
        <v>0</v>
      </c>
      <c r="K34" s="115">
        <v>6</v>
      </c>
      <c r="L34" s="673"/>
      <c r="M34" s="674"/>
      <c r="N34" s="248"/>
      <c r="O34" s="209" t="s">
        <v>0</v>
      </c>
      <c r="P34" s="210"/>
      <c r="Q34" s="211" t="s">
        <v>0</v>
      </c>
      <c r="R34" s="248"/>
      <c r="S34" s="252">
        <f t="shared" si="3"/>
        <v>0</v>
      </c>
    </row>
    <row r="35" spans="1:19" ht="19.5" customHeight="1" x14ac:dyDescent="0.2">
      <c r="A35" s="115">
        <v>7</v>
      </c>
      <c r="B35" s="663"/>
      <c r="C35" s="664"/>
      <c r="D35" s="188"/>
      <c r="E35" s="116" t="s">
        <v>0</v>
      </c>
      <c r="F35" s="117"/>
      <c r="G35" s="118" t="s">
        <v>0</v>
      </c>
      <c r="H35" s="188"/>
      <c r="I35" s="252">
        <f t="shared" si="2"/>
        <v>0</v>
      </c>
      <c r="K35" s="115">
        <v>7</v>
      </c>
      <c r="L35" s="663"/>
      <c r="M35" s="664"/>
      <c r="N35" s="188"/>
      <c r="O35" s="116" t="s">
        <v>0</v>
      </c>
      <c r="P35" s="117"/>
      <c r="Q35" s="118" t="s">
        <v>0</v>
      </c>
      <c r="R35" s="188"/>
      <c r="S35" s="252">
        <f t="shared" si="3"/>
        <v>0</v>
      </c>
    </row>
    <row r="36" spans="1:19" ht="19.5" customHeight="1" x14ac:dyDescent="0.2">
      <c r="A36" s="115">
        <v>8</v>
      </c>
      <c r="B36" s="663"/>
      <c r="C36" s="664"/>
      <c r="D36" s="188"/>
      <c r="E36" s="116" t="s">
        <v>0</v>
      </c>
      <c r="F36" s="117"/>
      <c r="G36" s="118" t="s">
        <v>0</v>
      </c>
      <c r="H36" s="188"/>
      <c r="I36" s="252">
        <f t="shared" si="2"/>
        <v>0</v>
      </c>
      <c r="K36" s="115">
        <v>8</v>
      </c>
      <c r="L36" s="663"/>
      <c r="M36" s="664"/>
      <c r="N36" s="188"/>
      <c r="O36" s="116" t="s">
        <v>0</v>
      </c>
      <c r="P36" s="117"/>
      <c r="Q36" s="118" t="s">
        <v>0</v>
      </c>
      <c r="R36" s="188"/>
      <c r="S36" s="252">
        <f t="shared" si="3"/>
        <v>0</v>
      </c>
    </row>
    <row r="37" spans="1:19" ht="19.5" customHeight="1" x14ac:dyDescent="0.2">
      <c r="A37" s="115">
        <v>9</v>
      </c>
      <c r="B37" s="663"/>
      <c r="C37" s="664"/>
      <c r="D37" s="188"/>
      <c r="E37" s="116" t="s">
        <v>0</v>
      </c>
      <c r="F37" s="117"/>
      <c r="G37" s="118" t="s">
        <v>0</v>
      </c>
      <c r="H37" s="188"/>
      <c r="I37" s="252">
        <f t="shared" si="2"/>
        <v>0</v>
      </c>
      <c r="K37" s="115">
        <v>9</v>
      </c>
      <c r="L37" s="663"/>
      <c r="M37" s="664"/>
      <c r="N37" s="188"/>
      <c r="O37" s="116" t="s">
        <v>0</v>
      </c>
      <c r="P37" s="117"/>
      <c r="Q37" s="118" t="s">
        <v>0</v>
      </c>
      <c r="R37" s="188"/>
      <c r="S37" s="252">
        <f t="shared" si="3"/>
        <v>0</v>
      </c>
    </row>
    <row r="38" spans="1:19" ht="19.5" customHeight="1" x14ac:dyDescent="0.2">
      <c r="A38" s="115">
        <v>10</v>
      </c>
      <c r="B38" s="663"/>
      <c r="C38" s="664"/>
      <c r="D38" s="188"/>
      <c r="E38" s="116" t="s">
        <v>0</v>
      </c>
      <c r="F38" s="117"/>
      <c r="G38" s="118" t="s">
        <v>0</v>
      </c>
      <c r="H38" s="188"/>
      <c r="I38" s="252">
        <f t="shared" si="2"/>
        <v>0</v>
      </c>
      <c r="K38" s="115">
        <v>10</v>
      </c>
      <c r="L38" s="663"/>
      <c r="M38" s="664"/>
      <c r="N38" s="188"/>
      <c r="O38" s="116" t="s">
        <v>0</v>
      </c>
      <c r="P38" s="117"/>
      <c r="Q38" s="118" t="s">
        <v>0</v>
      </c>
      <c r="R38" s="188"/>
      <c r="S38" s="252">
        <f t="shared" si="3"/>
        <v>0</v>
      </c>
    </row>
    <row r="39" spans="1:19" ht="19.5" customHeight="1" x14ac:dyDescent="0.2">
      <c r="A39" s="115">
        <v>11</v>
      </c>
      <c r="B39" s="663"/>
      <c r="C39" s="664"/>
      <c r="D39" s="188"/>
      <c r="E39" s="116" t="s">
        <v>0</v>
      </c>
      <c r="F39" s="117"/>
      <c r="G39" s="118" t="s">
        <v>0</v>
      </c>
      <c r="H39" s="188"/>
      <c r="I39" s="252">
        <f t="shared" si="2"/>
        <v>0</v>
      </c>
      <c r="K39" s="115">
        <v>11</v>
      </c>
      <c r="L39" s="663"/>
      <c r="M39" s="664"/>
      <c r="N39" s="188"/>
      <c r="O39" s="116" t="s">
        <v>0</v>
      </c>
      <c r="P39" s="117"/>
      <c r="Q39" s="118" t="s">
        <v>0</v>
      </c>
      <c r="R39" s="188"/>
      <c r="S39" s="252">
        <f t="shared" si="3"/>
        <v>0</v>
      </c>
    </row>
    <row r="40" spans="1:19" ht="19.5" customHeight="1" x14ac:dyDescent="0.2">
      <c r="A40" s="115">
        <v>12</v>
      </c>
      <c r="B40" s="663"/>
      <c r="C40" s="664"/>
      <c r="D40" s="188"/>
      <c r="E40" s="116" t="s">
        <v>0</v>
      </c>
      <c r="F40" s="117"/>
      <c r="G40" s="118" t="s">
        <v>0</v>
      </c>
      <c r="H40" s="188"/>
      <c r="I40" s="252">
        <f t="shared" si="2"/>
        <v>0</v>
      </c>
      <c r="K40" s="115">
        <v>12</v>
      </c>
      <c r="L40" s="663"/>
      <c r="M40" s="664"/>
      <c r="N40" s="188"/>
      <c r="O40" s="116" t="s">
        <v>0</v>
      </c>
      <c r="P40" s="117"/>
      <c r="Q40" s="118" t="s">
        <v>0</v>
      </c>
      <c r="R40" s="188"/>
      <c r="S40" s="252">
        <f t="shared" si="3"/>
        <v>0</v>
      </c>
    </row>
    <row r="41" spans="1:19" ht="19.5" customHeight="1" x14ac:dyDescent="0.2">
      <c r="A41" s="115">
        <v>13</v>
      </c>
      <c r="B41" s="663"/>
      <c r="C41" s="664"/>
      <c r="D41" s="188"/>
      <c r="E41" s="116" t="s">
        <v>0</v>
      </c>
      <c r="F41" s="117"/>
      <c r="G41" s="118" t="s">
        <v>0</v>
      </c>
      <c r="H41" s="188"/>
      <c r="I41" s="252">
        <f t="shared" si="2"/>
        <v>0</v>
      </c>
      <c r="K41" s="115">
        <v>13</v>
      </c>
      <c r="L41" s="663"/>
      <c r="M41" s="664"/>
      <c r="N41" s="188"/>
      <c r="O41" s="116" t="s">
        <v>0</v>
      </c>
      <c r="P41" s="117"/>
      <c r="Q41" s="118" t="s">
        <v>0</v>
      </c>
      <c r="R41" s="188"/>
      <c r="S41" s="252">
        <f t="shared" si="3"/>
        <v>0</v>
      </c>
    </row>
    <row r="42" spans="1:19" ht="19.5" customHeight="1" x14ac:dyDescent="0.2">
      <c r="A42" s="115">
        <v>14</v>
      </c>
      <c r="B42" s="663"/>
      <c r="C42" s="664"/>
      <c r="D42" s="188"/>
      <c r="E42" s="116" t="s">
        <v>0</v>
      </c>
      <c r="F42" s="117"/>
      <c r="G42" s="118" t="s">
        <v>0</v>
      </c>
      <c r="H42" s="188"/>
      <c r="I42" s="252">
        <f t="shared" si="2"/>
        <v>0</v>
      </c>
      <c r="K42" s="115">
        <v>14</v>
      </c>
      <c r="L42" s="663"/>
      <c r="M42" s="664"/>
      <c r="N42" s="188"/>
      <c r="O42" s="116" t="s">
        <v>0</v>
      </c>
      <c r="P42" s="117"/>
      <c r="Q42" s="118" t="s">
        <v>0</v>
      </c>
      <c r="R42" s="188"/>
      <c r="S42" s="252">
        <f t="shared" si="3"/>
        <v>0</v>
      </c>
    </row>
    <row r="43" spans="1:19" ht="19.5" customHeight="1" thickBot="1" x14ac:dyDescent="0.25">
      <c r="A43" s="216">
        <v>15</v>
      </c>
      <c r="B43" s="665"/>
      <c r="C43" s="666"/>
      <c r="D43" s="222"/>
      <c r="E43" s="217" t="s">
        <v>0</v>
      </c>
      <c r="F43" s="218"/>
      <c r="G43" s="219" t="s">
        <v>0</v>
      </c>
      <c r="H43" s="263"/>
      <c r="I43" s="254">
        <f t="shared" si="2"/>
        <v>0</v>
      </c>
      <c r="K43" s="216">
        <v>15</v>
      </c>
      <c r="L43" s="665"/>
      <c r="M43" s="666"/>
      <c r="N43" s="222"/>
      <c r="O43" s="217" t="s">
        <v>0</v>
      </c>
      <c r="P43" s="218"/>
      <c r="Q43" s="219" t="s">
        <v>0</v>
      </c>
      <c r="R43" s="263"/>
      <c r="S43" s="254">
        <f t="shared" si="3"/>
        <v>0</v>
      </c>
    </row>
    <row r="44" spans="1:19" ht="19.5" customHeight="1" thickTop="1" thickBot="1" x14ac:dyDescent="0.25">
      <c r="A44" s="667" t="s">
        <v>239</v>
      </c>
      <c r="B44" s="668"/>
      <c r="C44" s="668"/>
      <c r="D44" s="668"/>
      <c r="E44" s="668"/>
      <c r="F44" s="668"/>
      <c r="G44" s="668"/>
      <c r="H44" s="669"/>
      <c r="I44" s="249">
        <f>SUM(I29:I43)</f>
        <v>0</v>
      </c>
      <c r="K44" s="667" t="s">
        <v>239</v>
      </c>
      <c r="L44" s="668"/>
      <c r="M44" s="668"/>
      <c r="N44" s="668"/>
      <c r="O44" s="668"/>
      <c r="P44" s="668"/>
      <c r="Q44" s="668"/>
      <c r="R44" s="669"/>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7" t="s">
        <v>283</v>
      </c>
      <c r="C46" s="687"/>
      <c r="D46" s="300">
        <f>I26+I44</f>
        <v>0</v>
      </c>
      <c r="E46" s="688" t="s">
        <v>284</v>
      </c>
      <c r="F46" s="688"/>
      <c r="G46" s="251">
        <f>FLOOR(D46,"0:30")*24</f>
        <v>0</v>
      </c>
      <c r="H46" s="374" t="s">
        <v>285</v>
      </c>
      <c r="L46" s="687" t="s">
        <v>283</v>
      </c>
      <c r="M46" s="687"/>
      <c r="N46" s="299">
        <f>S26+S44</f>
        <v>0</v>
      </c>
      <c r="O46" s="688" t="s">
        <v>284</v>
      </c>
      <c r="P46" s="688"/>
      <c r="Q46" s="251">
        <f>FLOOR(N46,"0:30")*24</f>
        <v>0</v>
      </c>
      <c r="R46" s="374" t="s">
        <v>285</v>
      </c>
    </row>
    <row r="47" spans="1:19" ht="19.5" customHeight="1" thickTop="1" x14ac:dyDescent="0.2"/>
  </sheetData>
  <mergeCells count="102">
    <mergeCell ref="A44:H44"/>
    <mergeCell ref="K44:R44"/>
    <mergeCell ref="B46:C46"/>
    <mergeCell ref="E46:F46"/>
    <mergeCell ref="L46:M46"/>
    <mergeCell ref="O46:P46"/>
    <mergeCell ref="B41:C41"/>
    <mergeCell ref="L41:M41"/>
    <mergeCell ref="B42:C42"/>
    <mergeCell ref="L42:M42"/>
    <mergeCell ref="B43:C43"/>
    <mergeCell ref="L43:M43"/>
    <mergeCell ref="B38:C38"/>
    <mergeCell ref="L38:M38"/>
    <mergeCell ref="B39:C39"/>
    <mergeCell ref="L39:M39"/>
    <mergeCell ref="B40:C40"/>
    <mergeCell ref="L40:M40"/>
    <mergeCell ref="B35:C35"/>
    <mergeCell ref="L35:M35"/>
    <mergeCell ref="B36:C36"/>
    <mergeCell ref="L36:M36"/>
    <mergeCell ref="B37:C37"/>
    <mergeCell ref="L37:M37"/>
    <mergeCell ref="B32:C32"/>
    <mergeCell ref="L32:M32"/>
    <mergeCell ref="B33:C33"/>
    <mergeCell ref="L33:M33"/>
    <mergeCell ref="B34:C34"/>
    <mergeCell ref="L34:M34"/>
    <mergeCell ref="B29:C29"/>
    <mergeCell ref="L29:M29"/>
    <mergeCell ref="B30:C30"/>
    <mergeCell ref="L30:M30"/>
    <mergeCell ref="B31:C31"/>
    <mergeCell ref="L31:M31"/>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A3" sqref="A3:H3"/>
    </sheetView>
  </sheetViews>
  <sheetFormatPr defaultColWidth="9" defaultRowHeight="13.2" x14ac:dyDescent="0.2"/>
  <cols>
    <col min="1" max="1" width="4" style="94" customWidth="1"/>
    <col min="2" max="2" width="12.6640625" style="93" customWidth="1"/>
    <col min="3" max="7" width="15.6640625" style="94" customWidth="1"/>
    <col min="8" max="16384" width="9" style="94"/>
  </cols>
  <sheetData>
    <row r="1" spans="1:7" ht="19.2" x14ac:dyDescent="0.2">
      <c r="A1" s="105" t="s">
        <v>179</v>
      </c>
    </row>
    <row r="2" spans="1:7" ht="14.4" x14ac:dyDescent="0.2">
      <c r="A2" s="95" t="s">
        <v>145</v>
      </c>
    </row>
    <row r="3" spans="1:7" ht="17.25" customHeight="1" x14ac:dyDescent="0.2">
      <c r="A3" s="842" t="s">
        <v>37</v>
      </c>
      <c r="B3" s="842"/>
      <c r="C3" s="842"/>
      <c r="D3" s="842"/>
      <c r="E3" s="842"/>
      <c r="F3" s="842"/>
      <c r="G3" s="842"/>
    </row>
    <row r="4" spans="1:7" ht="17.25" customHeight="1" x14ac:dyDescent="0.2">
      <c r="B4" s="96"/>
      <c r="C4" s="96"/>
      <c r="D4" s="96"/>
      <c r="E4" s="96"/>
      <c r="F4" s="96"/>
      <c r="G4" s="96"/>
    </row>
    <row r="5" spans="1:7" ht="25.5" customHeight="1" x14ac:dyDescent="0.2">
      <c r="C5" s="97"/>
      <c r="D5" s="97"/>
      <c r="E5" s="98" t="s">
        <v>233</v>
      </c>
      <c r="F5" s="505">
        <f>別紙１!E5</f>
        <v>0</v>
      </c>
      <c r="G5" s="505"/>
    </row>
    <row r="6" spans="1:7" ht="7.5" customHeight="1" x14ac:dyDescent="0.2">
      <c r="C6" s="97"/>
      <c r="D6" s="97"/>
      <c r="E6" s="97"/>
      <c r="F6" s="99"/>
      <c r="G6" s="97"/>
    </row>
    <row r="7" spans="1:7" ht="25.5" customHeight="1" x14ac:dyDescent="0.2">
      <c r="A7" s="849" t="s">
        <v>5</v>
      </c>
      <c r="B7" s="850"/>
      <c r="C7" s="4"/>
      <c r="D7" s="100" t="s">
        <v>6</v>
      </c>
      <c r="E7" s="4"/>
      <c r="F7" s="3" t="s">
        <v>54</v>
      </c>
      <c r="G7" s="195">
        <f>C7+E7</f>
        <v>0</v>
      </c>
    </row>
    <row r="8" spans="1:7" ht="7.5" customHeight="1" x14ac:dyDescent="0.2">
      <c r="C8" s="97"/>
      <c r="D8" s="97"/>
      <c r="E8" s="97"/>
      <c r="F8" s="99"/>
      <c r="G8" s="97"/>
    </row>
    <row r="9" spans="1:7" ht="25.5" customHeight="1" x14ac:dyDescent="0.2">
      <c r="A9" s="101"/>
      <c r="B9" s="3" t="s">
        <v>30</v>
      </c>
      <c r="C9" s="843" t="s">
        <v>31</v>
      </c>
      <c r="D9" s="844"/>
      <c r="E9" s="845"/>
      <c r="F9" s="3" t="s">
        <v>32</v>
      </c>
      <c r="G9" s="3" t="s">
        <v>33</v>
      </c>
    </row>
    <row r="10" spans="1:7" ht="25.5" customHeight="1" x14ac:dyDescent="0.2">
      <c r="A10" s="102" t="s">
        <v>53</v>
      </c>
      <c r="B10" s="103" t="s">
        <v>34</v>
      </c>
      <c r="C10" s="846" t="s">
        <v>35</v>
      </c>
      <c r="D10" s="847"/>
      <c r="E10" s="848"/>
      <c r="F10" s="104" t="s">
        <v>36</v>
      </c>
      <c r="G10" s="104"/>
    </row>
    <row r="11" spans="1:7" ht="25.5" customHeight="1" x14ac:dyDescent="0.2">
      <c r="A11" s="3">
        <v>1</v>
      </c>
      <c r="B11" s="91"/>
      <c r="C11" s="448"/>
      <c r="D11" s="840"/>
      <c r="E11" s="841"/>
      <c r="F11" s="92"/>
      <c r="G11" s="92"/>
    </row>
    <row r="12" spans="1:7" ht="25.5" customHeight="1" x14ac:dyDescent="0.2">
      <c r="A12" s="3">
        <v>2</v>
      </c>
      <c r="B12" s="4"/>
      <c r="C12" s="448"/>
      <c r="D12" s="840"/>
      <c r="E12" s="841"/>
      <c r="F12" s="92"/>
      <c r="G12" s="92"/>
    </row>
    <row r="13" spans="1:7" ht="25.5" customHeight="1" x14ac:dyDescent="0.2">
      <c r="A13" s="3">
        <v>3</v>
      </c>
      <c r="B13" s="4"/>
      <c r="C13" s="448"/>
      <c r="D13" s="840"/>
      <c r="E13" s="841"/>
      <c r="F13" s="92"/>
      <c r="G13" s="92"/>
    </row>
    <row r="14" spans="1:7" ht="25.5" customHeight="1" x14ac:dyDescent="0.2">
      <c r="A14" s="3">
        <v>4</v>
      </c>
      <c r="B14" s="4"/>
      <c r="C14" s="448"/>
      <c r="D14" s="840"/>
      <c r="E14" s="841"/>
      <c r="F14" s="92"/>
      <c r="G14" s="92"/>
    </row>
    <row r="15" spans="1:7" ht="25.5" customHeight="1" x14ac:dyDescent="0.2">
      <c r="A15" s="3">
        <v>5</v>
      </c>
      <c r="B15" s="91"/>
      <c r="C15" s="448"/>
      <c r="D15" s="840"/>
      <c r="E15" s="841"/>
      <c r="F15" s="92"/>
      <c r="G15" s="92"/>
    </row>
    <row r="16" spans="1:7" ht="25.5" customHeight="1" x14ac:dyDescent="0.2">
      <c r="A16" s="3">
        <v>6</v>
      </c>
      <c r="B16" s="91"/>
      <c r="C16" s="448"/>
      <c r="D16" s="840"/>
      <c r="E16" s="841"/>
      <c r="F16" s="92"/>
      <c r="G16" s="92"/>
    </row>
    <row r="17" spans="1:7" ht="25.5" customHeight="1" x14ac:dyDescent="0.2">
      <c r="A17" s="3">
        <v>7</v>
      </c>
      <c r="B17" s="91"/>
      <c r="C17" s="448"/>
      <c r="D17" s="840"/>
      <c r="E17" s="841"/>
      <c r="F17" s="92"/>
      <c r="G17" s="92"/>
    </row>
    <row r="18" spans="1:7" ht="25.5" customHeight="1" x14ac:dyDescent="0.2">
      <c r="A18" s="3">
        <v>8</v>
      </c>
      <c r="B18" s="91"/>
      <c r="C18" s="448"/>
      <c r="D18" s="840"/>
      <c r="E18" s="841"/>
      <c r="F18" s="92"/>
      <c r="G18" s="92"/>
    </row>
    <row r="19" spans="1:7" ht="25.5" customHeight="1" x14ac:dyDescent="0.2">
      <c r="A19" s="3">
        <v>9</v>
      </c>
      <c r="B19" s="91"/>
      <c r="C19" s="448"/>
      <c r="D19" s="840"/>
      <c r="E19" s="841"/>
      <c r="F19" s="92"/>
      <c r="G19" s="92"/>
    </row>
    <row r="20" spans="1:7" ht="25.5" customHeight="1" x14ac:dyDescent="0.2">
      <c r="A20" s="3">
        <v>10</v>
      </c>
      <c r="B20" s="91"/>
      <c r="C20" s="448"/>
      <c r="D20" s="840"/>
      <c r="E20" s="841"/>
      <c r="F20" s="92"/>
      <c r="G20" s="92"/>
    </row>
    <row r="21" spans="1:7" ht="25.5" customHeight="1" x14ac:dyDescent="0.2">
      <c r="A21" s="3">
        <v>11</v>
      </c>
      <c r="B21" s="91"/>
      <c r="C21" s="448"/>
      <c r="D21" s="840"/>
      <c r="E21" s="841"/>
      <c r="F21" s="92"/>
      <c r="G21" s="92"/>
    </row>
    <row r="22" spans="1:7" ht="25.5" customHeight="1" x14ac:dyDescent="0.2">
      <c r="A22" s="3">
        <v>12</v>
      </c>
      <c r="B22" s="91"/>
      <c r="C22" s="448"/>
      <c r="D22" s="840"/>
      <c r="E22" s="841"/>
      <c r="F22" s="92"/>
      <c r="G22" s="92"/>
    </row>
    <row r="23" spans="1:7" ht="25.5" customHeight="1" x14ac:dyDescent="0.2">
      <c r="A23" s="3">
        <v>13</v>
      </c>
      <c r="B23" s="91"/>
      <c r="C23" s="448"/>
      <c r="D23" s="840"/>
      <c r="E23" s="841"/>
      <c r="F23" s="92"/>
      <c r="G23" s="92"/>
    </row>
    <row r="24" spans="1:7" ht="25.5" customHeight="1" x14ac:dyDescent="0.2">
      <c r="A24" s="3">
        <v>14</v>
      </c>
      <c r="B24" s="4"/>
      <c r="C24" s="448"/>
      <c r="D24" s="840"/>
      <c r="E24" s="841"/>
      <c r="F24" s="92"/>
      <c r="G24" s="92"/>
    </row>
    <row r="25" spans="1:7" ht="25.5" customHeight="1" x14ac:dyDescent="0.2">
      <c r="A25" s="3">
        <v>15</v>
      </c>
      <c r="B25" s="4"/>
      <c r="C25" s="448"/>
      <c r="D25" s="840"/>
      <c r="E25" s="841"/>
      <c r="F25" s="92"/>
      <c r="G25" s="92"/>
    </row>
    <row r="26" spans="1:7" ht="25.5" customHeight="1" x14ac:dyDescent="0.2">
      <c r="A26" s="3">
        <v>16</v>
      </c>
      <c r="B26" s="4"/>
      <c r="C26" s="448"/>
      <c r="D26" s="840"/>
      <c r="E26" s="841"/>
      <c r="F26" s="92"/>
      <c r="G26" s="92"/>
    </row>
    <row r="27" spans="1:7" ht="25.5" customHeight="1" x14ac:dyDescent="0.2">
      <c r="A27" s="3">
        <v>17</v>
      </c>
      <c r="B27" s="4"/>
      <c r="C27" s="448"/>
      <c r="D27" s="840"/>
      <c r="E27" s="841"/>
      <c r="F27" s="92"/>
      <c r="G27" s="92"/>
    </row>
    <row r="28" spans="1:7" ht="25.5" customHeight="1" x14ac:dyDescent="0.2">
      <c r="A28" s="3">
        <v>18</v>
      </c>
      <c r="B28" s="4"/>
      <c r="C28" s="448"/>
      <c r="D28" s="840"/>
      <c r="E28" s="841"/>
      <c r="F28" s="92"/>
      <c r="G28" s="92"/>
    </row>
    <row r="29" spans="1:7" ht="25.5" customHeight="1" x14ac:dyDescent="0.2">
      <c r="A29" s="3">
        <v>19</v>
      </c>
      <c r="B29" s="4"/>
      <c r="C29" s="448"/>
      <c r="D29" s="840"/>
      <c r="E29" s="841"/>
      <c r="F29" s="92"/>
      <c r="G29" s="92"/>
    </row>
    <row r="30" spans="1:7" ht="25.5" customHeight="1" x14ac:dyDescent="0.2">
      <c r="A30" s="3">
        <v>20</v>
      </c>
      <c r="B30" s="4"/>
      <c r="C30" s="448"/>
      <c r="D30" s="840"/>
      <c r="E30" s="841"/>
      <c r="F30" s="92"/>
      <c r="G30" s="92"/>
    </row>
    <row r="31" spans="1:7" ht="25.5" customHeight="1" x14ac:dyDescent="0.2">
      <c r="A31" s="3">
        <v>21</v>
      </c>
      <c r="B31" s="4"/>
      <c r="C31" s="448"/>
      <c r="D31" s="840"/>
      <c r="E31" s="841"/>
      <c r="F31" s="92"/>
      <c r="G31" s="92"/>
    </row>
    <row r="32" spans="1:7" ht="25.5" customHeight="1" x14ac:dyDescent="0.2">
      <c r="A32" s="3">
        <v>22</v>
      </c>
      <c r="B32" s="4"/>
      <c r="C32" s="448"/>
      <c r="D32" s="840"/>
      <c r="E32" s="841"/>
      <c r="F32" s="92"/>
      <c r="G32" s="92"/>
    </row>
    <row r="33" spans="1:7" ht="25.5" customHeight="1" x14ac:dyDescent="0.2">
      <c r="A33" s="3">
        <v>23</v>
      </c>
      <c r="B33" s="4"/>
      <c r="C33" s="448"/>
      <c r="D33" s="840"/>
      <c r="E33" s="841"/>
      <c r="F33" s="92"/>
      <c r="G33" s="92"/>
    </row>
    <row r="34" spans="1:7" ht="25.5" customHeight="1" x14ac:dyDescent="0.2">
      <c r="A34" s="3">
        <v>24</v>
      </c>
      <c r="B34" s="4"/>
      <c r="C34" s="448"/>
      <c r="D34" s="840"/>
      <c r="E34" s="841"/>
      <c r="F34" s="92"/>
      <c r="G34" s="92"/>
    </row>
    <row r="35" spans="1:7" ht="25.5" customHeight="1" x14ac:dyDescent="0.2">
      <c r="A35" s="3">
        <v>25</v>
      </c>
      <c r="B35" s="4"/>
      <c r="C35" s="448"/>
      <c r="D35" s="840"/>
      <c r="E35" s="841"/>
      <c r="F35" s="92"/>
      <c r="G35" s="92"/>
    </row>
    <row r="36" spans="1:7" ht="25.5" customHeight="1" x14ac:dyDescent="0.2">
      <c r="A36" s="3">
        <v>26</v>
      </c>
      <c r="B36" s="4"/>
      <c r="C36" s="448"/>
      <c r="D36" s="840"/>
      <c r="E36" s="841"/>
      <c r="F36" s="92"/>
      <c r="G36" s="92"/>
    </row>
    <row r="37" spans="1:7" ht="25.5" customHeight="1" x14ac:dyDescent="0.2">
      <c r="A37" s="3">
        <v>27</v>
      </c>
      <c r="B37" s="4"/>
      <c r="C37" s="448"/>
      <c r="D37" s="840"/>
      <c r="E37" s="841"/>
      <c r="F37" s="92"/>
      <c r="G37" s="92"/>
    </row>
    <row r="38" spans="1:7" ht="25.5" customHeight="1" x14ac:dyDescent="0.2">
      <c r="A38" s="3">
        <v>28</v>
      </c>
      <c r="B38" s="4"/>
      <c r="C38" s="448"/>
      <c r="D38" s="840"/>
      <c r="E38" s="841"/>
      <c r="F38" s="92"/>
      <c r="G38" s="92"/>
    </row>
    <row r="39" spans="1:7" ht="25.5" customHeight="1" x14ac:dyDescent="0.2">
      <c r="A39" s="3">
        <v>29</v>
      </c>
      <c r="B39" s="4"/>
      <c r="C39" s="448"/>
      <c r="D39" s="840"/>
      <c r="E39" s="841"/>
      <c r="F39" s="92"/>
      <c r="G39" s="92"/>
    </row>
    <row r="40" spans="1:7" ht="25.5" customHeight="1" x14ac:dyDescent="0.2">
      <c r="A40" s="3">
        <v>30</v>
      </c>
      <c r="B40" s="4"/>
      <c r="C40" s="448"/>
      <c r="D40" s="840"/>
      <c r="E40" s="841"/>
      <c r="F40" s="92"/>
      <c r="G40" s="92"/>
    </row>
    <row r="41" spans="1:7" ht="25.5" customHeight="1" x14ac:dyDescent="0.2">
      <c r="A41" s="3">
        <v>31</v>
      </c>
      <c r="B41" s="4"/>
      <c r="C41" s="448"/>
      <c r="D41" s="840"/>
      <c r="E41" s="841"/>
      <c r="F41" s="92"/>
      <c r="G41" s="92"/>
    </row>
    <row r="42" spans="1:7" ht="25.5" customHeight="1" x14ac:dyDescent="0.2">
      <c r="A42" s="3">
        <v>32</v>
      </c>
      <c r="B42" s="4"/>
      <c r="C42" s="448"/>
      <c r="D42" s="840"/>
      <c r="E42" s="841"/>
      <c r="F42" s="92"/>
      <c r="G42" s="92"/>
    </row>
    <row r="43" spans="1:7" ht="25.5" customHeight="1" x14ac:dyDescent="0.2">
      <c r="A43" s="3">
        <v>33</v>
      </c>
      <c r="B43" s="4"/>
      <c r="C43" s="448"/>
      <c r="D43" s="840"/>
      <c r="E43" s="841"/>
      <c r="F43" s="92"/>
      <c r="G43" s="92"/>
    </row>
    <row r="44" spans="1:7" ht="25.5" customHeight="1" x14ac:dyDescent="0.2">
      <c r="A44" s="3">
        <v>34</v>
      </c>
      <c r="B44" s="4"/>
      <c r="C44" s="448"/>
      <c r="D44" s="840"/>
      <c r="E44" s="841"/>
      <c r="F44" s="92"/>
      <c r="G44" s="92"/>
    </row>
    <row r="45" spans="1:7" ht="25.5" customHeight="1" x14ac:dyDescent="0.2">
      <c r="A45" s="3">
        <v>35</v>
      </c>
      <c r="B45" s="4"/>
      <c r="C45" s="448"/>
      <c r="D45" s="840"/>
      <c r="E45" s="841"/>
      <c r="F45" s="92"/>
      <c r="G45" s="92"/>
    </row>
    <row r="46" spans="1:7" ht="25.5" customHeight="1" x14ac:dyDescent="0.2">
      <c r="A46" s="3">
        <v>36</v>
      </c>
      <c r="B46" s="4"/>
      <c r="C46" s="448"/>
      <c r="D46" s="840"/>
      <c r="E46" s="841"/>
      <c r="F46" s="92"/>
      <c r="G46" s="92"/>
    </row>
    <row r="47" spans="1:7" ht="25.5" customHeight="1" x14ac:dyDescent="0.2">
      <c r="A47" s="3">
        <v>37</v>
      </c>
      <c r="B47" s="4"/>
      <c r="C47" s="448"/>
      <c r="D47" s="840"/>
      <c r="E47" s="841"/>
      <c r="F47" s="92"/>
      <c r="G47" s="92"/>
    </row>
    <row r="48" spans="1:7" ht="25.5" customHeight="1" x14ac:dyDescent="0.2">
      <c r="A48" s="3">
        <v>38</v>
      </c>
      <c r="B48" s="4"/>
      <c r="C48" s="448"/>
      <c r="D48" s="840"/>
      <c r="E48" s="841"/>
      <c r="F48" s="92"/>
      <c r="G48" s="92"/>
    </row>
    <row r="49" spans="1:7" ht="25.5" customHeight="1" x14ac:dyDescent="0.2">
      <c r="A49" s="3">
        <v>39</v>
      </c>
      <c r="B49" s="4"/>
      <c r="C49" s="448"/>
      <c r="D49" s="840"/>
      <c r="E49" s="841"/>
      <c r="F49" s="92"/>
      <c r="G49" s="92"/>
    </row>
    <row r="50" spans="1:7" ht="25.5" customHeight="1" x14ac:dyDescent="0.2">
      <c r="A50" s="3">
        <v>40</v>
      </c>
      <c r="B50" s="4"/>
      <c r="C50" s="448"/>
      <c r="D50" s="840"/>
      <c r="E50" s="841"/>
      <c r="F50" s="92"/>
      <c r="G50" s="92"/>
    </row>
    <row r="51" spans="1:7" ht="25.5" customHeight="1" x14ac:dyDescent="0.2">
      <c r="A51" s="3">
        <v>41</v>
      </c>
      <c r="B51" s="4"/>
      <c r="C51" s="448"/>
      <c r="D51" s="840"/>
      <c r="E51" s="841"/>
      <c r="F51" s="92"/>
      <c r="G51" s="92"/>
    </row>
    <row r="52" spans="1:7" ht="25.5" customHeight="1" x14ac:dyDescent="0.2">
      <c r="A52" s="3">
        <v>42</v>
      </c>
      <c r="B52" s="4"/>
      <c r="C52" s="448"/>
      <c r="D52" s="840"/>
      <c r="E52" s="841"/>
      <c r="F52" s="92"/>
      <c r="G52" s="92"/>
    </row>
    <row r="53" spans="1:7" ht="25.5" customHeight="1" x14ac:dyDescent="0.2">
      <c r="A53" s="3">
        <v>43</v>
      </c>
      <c r="B53" s="4"/>
      <c r="C53" s="448"/>
      <c r="D53" s="840"/>
      <c r="E53" s="841"/>
      <c r="F53" s="92"/>
      <c r="G53" s="92"/>
    </row>
    <row r="54" spans="1:7" ht="25.5" customHeight="1" x14ac:dyDescent="0.2">
      <c r="A54" s="3">
        <v>44</v>
      </c>
      <c r="B54" s="4"/>
      <c r="C54" s="448"/>
      <c r="D54" s="840"/>
      <c r="E54" s="841"/>
      <c r="F54" s="92"/>
      <c r="G54" s="92"/>
    </row>
    <row r="55" spans="1:7" ht="25.5" customHeight="1" x14ac:dyDescent="0.2">
      <c r="A55" s="3">
        <v>45</v>
      </c>
      <c r="B55" s="4"/>
      <c r="C55" s="448"/>
      <c r="D55" s="840"/>
      <c r="E55" s="841"/>
      <c r="F55" s="92"/>
      <c r="G55" s="92"/>
    </row>
    <row r="56" spans="1:7" ht="25.5" customHeight="1" x14ac:dyDescent="0.2">
      <c r="A56" s="3">
        <v>46</v>
      </c>
      <c r="B56" s="4"/>
      <c r="C56" s="448"/>
      <c r="D56" s="840"/>
      <c r="E56" s="841"/>
      <c r="F56" s="92"/>
      <c r="G56" s="92"/>
    </row>
    <row r="57" spans="1:7" ht="25.5" customHeight="1" x14ac:dyDescent="0.2">
      <c r="A57" s="3">
        <v>47</v>
      </c>
      <c r="B57" s="4"/>
      <c r="C57" s="448"/>
      <c r="D57" s="840"/>
      <c r="E57" s="841"/>
      <c r="F57" s="92"/>
      <c r="G57" s="92"/>
    </row>
    <row r="58" spans="1:7" ht="25.5" customHeight="1" x14ac:dyDescent="0.2">
      <c r="A58" s="3">
        <v>48</v>
      </c>
      <c r="B58" s="4"/>
      <c r="C58" s="448"/>
      <c r="D58" s="840"/>
      <c r="E58" s="841"/>
      <c r="F58" s="92"/>
      <c r="G58" s="92"/>
    </row>
    <row r="59" spans="1:7" ht="25.5" customHeight="1" x14ac:dyDescent="0.2">
      <c r="A59" s="3">
        <v>49</v>
      </c>
      <c r="B59" s="4"/>
      <c r="C59" s="448"/>
      <c r="D59" s="840"/>
      <c r="E59" s="841"/>
      <c r="F59" s="92"/>
      <c r="G59" s="92"/>
    </row>
    <row r="60" spans="1:7" ht="25.5" customHeight="1" x14ac:dyDescent="0.2">
      <c r="A60" s="3">
        <v>50</v>
      </c>
      <c r="B60" s="4"/>
      <c r="C60" s="448"/>
      <c r="D60" s="840"/>
      <c r="E60" s="841"/>
      <c r="F60" s="92"/>
      <c r="G60" s="92"/>
    </row>
    <row r="61" spans="1:7" ht="25.5" customHeight="1" x14ac:dyDescent="0.2">
      <c r="A61" s="3">
        <v>51</v>
      </c>
      <c r="B61" s="4"/>
      <c r="C61" s="448"/>
      <c r="D61" s="840"/>
      <c r="E61" s="841"/>
      <c r="F61" s="92"/>
      <c r="G61" s="92"/>
    </row>
    <row r="62" spans="1:7" ht="25.5" customHeight="1" x14ac:dyDescent="0.2">
      <c r="A62" s="3">
        <v>52</v>
      </c>
      <c r="B62" s="4"/>
      <c r="C62" s="448"/>
      <c r="D62" s="840"/>
      <c r="E62" s="841"/>
      <c r="F62" s="92"/>
      <c r="G62" s="92"/>
    </row>
    <row r="63" spans="1:7" ht="25.5" customHeight="1" x14ac:dyDescent="0.2">
      <c r="A63" s="3">
        <v>53</v>
      </c>
      <c r="B63" s="4"/>
      <c r="C63" s="448"/>
      <c r="D63" s="840"/>
      <c r="E63" s="841"/>
      <c r="F63" s="92"/>
      <c r="G63" s="92"/>
    </row>
    <row r="64" spans="1:7" ht="25.5" customHeight="1" x14ac:dyDescent="0.2">
      <c r="A64" s="3">
        <v>54</v>
      </c>
      <c r="B64" s="4"/>
      <c r="C64" s="448"/>
      <c r="D64" s="840"/>
      <c r="E64" s="841"/>
      <c r="F64" s="92"/>
      <c r="G64" s="92"/>
    </row>
    <row r="65" spans="1:7" ht="25.5" customHeight="1" x14ac:dyDescent="0.2">
      <c r="A65" s="3">
        <v>55</v>
      </c>
      <c r="B65" s="4"/>
      <c r="C65" s="448"/>
      <c r="D65" s="840"/>
      <c r="E65" s="841"/>
      <c r="F65" s="92"/>
      <c r="G65" s="92"/>
    </row>
    <row r="66" spans="1:7" ht="25.5" customHeight="1" x14ac:dyDescent="0.2">
      <c r="A66" s="3">
        <v>56</v>
      </c>
      <c r="B66" s="4"/>
      <c r="C66" s="448"/>
      <c r="D66" s="840"/>
      <c r="E66" s="841"/>
      <c r="F66" s="92"/>
      <c r="G66" s="92"/>
    </row>
    <row r="67" spans="1:7" ht="25.5" customHeight="1" x14ac:dyDescent="0.2">
      <c r="A67" s="3">
        <v>57</v>
      </c>
      <c r="B67" s="4"/>
      <c r="C67" s="448"/>
      <c r="D67" s="840"/>
      <c r="E67" s="841"/>
      <c r="F67" s="92"/>
      <c r="G67" s="92"/>
    </row>
    <row r="68" spans="1:7" ht="25.5" customHeight="1" x14ac:dyDescent="0.2">
      <c r="A68" s="3">
        <v>58</v>
      </c>
      <c r="B68" s="4"/>
      <c r="C68" s="448"/>
      <c r="D68" s="840"/>
      <c r="E68" s="841"/>
      <c r="F68" s="92"/>
      <c r="G68" s="92"/>
    </row>
    <row r="69" spans="1:7" ht="25.5" customHeight="1" x14ac:dyDescent="0.2">
      <c r="A69" s="3">
        <v>59</v>
      </c>
      <c r="B69" s="4"/>
      <c r="C69" s="448"/>
      <c r="D69" s="840"/>
      <c r="E69" s="841"/>
      <c r="F69" s="92"/>
      <c r="G69" s="92"/>
    </row>
    <row r="70" spans="1:7" ht="25.5" customHeight="1" x14ac:dyDescent="0.2">
      <c r="A70" s="3">
        <v>60</v>
      </c>
      <c r="B70" s="4"/>
      <c r="C70" s="448"/>
      <c r="D70" s="840"/>
      <c r="E70" s="841"/>
      <c r="F70" s="92"/>
      <c r="G70" s="92"/>
    </row>
    <row r="71" spans="1:7" ht="25.5" customHeight="1" x14ac:dyDescent="0.2">
      <c r="A71" s="3">
        <v>61</v>
      </c>
      <c r="B71" s="4"/>
      <c r="C71" s="448"/>
      <c r="D71" s="840"/>
      <c r="E71" s="841"/>
      <c r="F71" s="92"/>
      <c r="G71" s="92"/>
    </row>
    <row r="72" spans="1:7" ht="25.5" customHeight="1" x14ac:dyDescent="0.2">
      <c r="A72" s="3">
        <v>62</v>
      </c>
      <c r="B72" s="4"/>
      <c r="C72" s="448"/>
      <c r="D72" s="840"/>
      <c r="E72" s="841"/>
      <c r="F72" s="92"/>
      <c r="G72" s="92"/>
    </row>
    <row r="73" spans="1:7" ht="25.5" customHeight="1" x14ac:dyDescent="0.2">
      <c r="A73" s="3">
        <v>63</v>
      </c>
      <c r="B73" s="4"/>
      <c r="C73" s="448"/>
      <c r="D73" s="840"/>
      <c r="E73" s="841"/>
      <c r="F73" s="92"/>
      <c r="G73" s="92"/>
    </row>
    <row r="74" spans="1:7" ht="25.5" customHeight="1" x14ac:dyDescent="0.2">
      <c r="A74" s="3">
        <v>64</v>
      </c>
      <c r="B74" s="4"/>
      <c r="C74" s="448"/>
      <c r="D74" s="840"/>
      <c r="E74" s="841"/>
      <c r="F74" s="92"/>
      <c r="G74" s="92"/>
    </row>
    <row r="75" spans="1:7" ht="25.5" customHeight="1" x14ac:dyDescent="0.2">
      <c r="A75" s="3">
        <v>65</v>
      </c>
      <c r="B75" s="4"/>
      <c r="C75" s="448"/>
      <c r="D75" s="840"/>
      <c r="E75" s="841"/>
      <c r="F75" s="92"/>
      <c r="G75" s="92"/>
    </row>
    <row r="76" spans="1:7" ht="25.5" customHeight="1" x14ac:dyDescent="0.2">
      <c r="A76" s="3">
        <v>66</v>
      </c>
      <c r="B76" s="4"/>
      <c r="C76" s="448"/>
      <c r="D76" s="840"/>
      <c r="E76" s="841"/>
      <c r="F76" s="92"/>
      <c r="G76" s="92"/>
    </row>
    <row r="77" spans="1:7" ht="25.5" customHeight="1" x14ac:dyDescent="0.2">
      <c r="A77" s="3">
        <v>67</v>
      </c>
      <c r="B77" s="4"/>
      <c r="C77" s="448"/>
      <c r="D77" s="840"/>
      <c r="E77" s="841"/>
      <c r="F77" s="92"/>
      <c r="G77" s="92"/>
    </row>
    <row r="78" spans="1:7" ht="25.5" customHeight="1" x14ac:dyDescent="0.2">
      <c r="A78" s="3">
        <v>68</v>
      </c>
      <c r="B78" s="4"/>
      <c r="C78" s="448"/>
      <c r="D78" s="840"/>
      <c r="E78" s="841"/>
      <c r="F78" s="92"/>
      <c r="G78" s="92"/>
    </row>
    <row r="79" spans="1:7" ht="25.5" customHeight="1" x14ac:dyDescent="0.2">
      <c r="A79" s="3">
        <v>69</v>
      </c>
      <c r="B79" s="4"/>
      <c r="C79" s="448"/>
      <c r="D79" s="840"/>
      <c r="E79" s="841"/>
      <c r="F79" s="92"/>
      <c r="G79" s="92"/>
    </row>
    <row r="80" spans="1:7" ht="25.5" customHeight="1" x14ac:dyDescent="0.2">
      <c r="A80" s="3">
        <v>70</v>
      </c>
      <c r="B80" s="4"/>
      <c r="C80" s="448"/>
      <c r="D80" s="840"/>
      <c r="E80" s="841"/>
      <c r="F80" s="92"/>
      <c r="G80" s="92"/>
    </row>
    <row r="81" spans="1:7" ht="25.5" customHeight="1" x14ac:dyDescent="0.2">
      <c r="A81" s="3">
        <v>71</v>
      </c>
      <c r="B81" s="4"/>
      <c r="C81" s="448"/>
      <c r="D81" s="840"/>
      <c r="E81" s="841"/>
      <c r="F81" s="92"/>
      <c r="G81" s="92"/>
    </row>
    <row r="82" spans="1:7" ht="25.5" customHeight="1" x14ac:dyDescent="0.2">
      <c r="A82" s="3">
        <v>72</v>
      </c>
      <c r="B82" s="4"/>
      <c r="C82" s="448"/>
      <c r="D82" s="840"/>
      <c r="E82" s="841"/>
      <c r="F82" s="92"/>
      <c r="G82" s="92"/>
    </row>
    <row r="83" spans="1:7" ht="25.5" customHeight="1" x14ac:dyDescent="0.2">
      <c r="A83" s="3">
        <v>73</v>
      </c>
      <c r="B83" s="4"/>
      <c r="C83" s="448"/>
      <c r="D83" s="840"/>
      <c r="E83" s="841"/>
      <c r="F83" s="92"/>
      <c r="G83" s="92"/>
    </row>
    <row r="84" spans="1:7" ht="25.5" customHeight="1" x14ac:dyDescent="0.2">
      <c r="A84" s="3">
        <v>74</v>
      </c>
      <c r="B84" s="4"/>
      <c r="C84" s="448"/>
      <c r="D84" s="840"/>
      <c r="E84" s="841"/>
      <c r="F84" s="92"/>
      <c r="G84" s="92"/>
    </row>
    <row r="85" spans="1:7" ht="25.5" customHeight="1" x14ac:dyDescent="0.2">
      <c r="A85" s="3">
        <v>75</v>
      </c>
      <c r="B85" s="4"/>
      <c r="C85" s="448"/>
      <c r="D85" s="840"/>
      <c r="E85" s="841"/>
      <c r="F85" s="92"/>
      <c r="G85" s="92"/>
    </row>
    <row r="86" spans="1:7" ht="25.5" customHeight="1" x14ac:dyDescent="0.2">
      <c r="A86" s="3">
        <v>76</v>
      </c>
      <c r="B86" s="4"/>
      <c r="C86" s="448"/>
      <c r="D86" s="840"/>
      <c r="E86" s="841"/>
      <c r="F86" s="92"/>
      <c r="G86" s="92"/>
    </row>
    <row r="87" spans="1:7" ht="25.5" customHeight="1" x14ac:dyDescent="0.2">
      <c r="A87" s="3">
        <v>77</v>
      </c>
      <c r="B87" s="4"/>
      <c r="C87" s="448"/>
      <c r="D87" s="840"/>
      <c r="E87" s="841"/>
      <c r="F87" s="92"/>
      <c r="G87" s="92"/>
    </row>
    <row r="88" spans="1:7" ht="25.5" customHeight="1" x14ac:dyDescent="0.2">
      <c r="A88" s="3">
        <v>78</v>
      </c>
      <c r="B88" s="4"/>
      <c r="C88" s="448"/>
      <c r="D88" s="840"/>
      <c r="E88" s="841"/>
      <c r="F88" s="92"/>
      <c r="G88" s="92"/>
    </row>
    <row r="89" spans="1:7" ht="25.5" customHeight="1" x14ac:dyDescent="0.2">
      <c r="A89" s="3">
        <v>79</v>
      </c>
      <c r="B89" s="4"/>
      <c r="C89" s="448"/>
      <c r="D89" s="840"/>
      <c r="E89" s="841"/>
      <c r="F89" s="92"/>
      <c r="G89" s="92"/>
    </row>
    <row r="90" spans="1:7" ht="25.5" customHeight="1" x14ac:dyDescent="0.2">
      <c r="A90" s="3">
        <v>80</v>
      </c>
      <c r="B90" s="4"/>
      <c r="C90" s="448"/>
      <c r="D90" s="840"/>
      <c r="E90" s="841"/>
      <c r="F90" s="92"/>
      <c r="G90" s="92"/>
    </row>
    <row r="91" spans="1:7" ht="25.5" customHeight="1" x14ac:dyDescent="0.2">
      <c r="A91" s="3">
        <v>81</v>
      </c>
      <c r="B91" s="4"/>
      <c r="C91" s="448"/>
      <c r="D91" s="840"/>
      <c r="E91" s="841"/>
      <c r="F91" s="92"/>
      <c r="G91" s="92"/>
    </row>
    <row r="92" spans="1:7" ht="25.5" customHeight="1" x14ac:dyDescent="0.2">
      <c r="A92" s="3">
        <v>82</v>
      </c>
      <c r="B92" s="4"/>
      <c r="C92" s="448"/>
      <c r="D92" s="840"/>
      <c r="E92" s="841"/>
      <c r="F92" s="92"/>
      <c r="G92" s="92"/>
    </row>
    <row r="93" spans="1:7" ht="25.5" customHeight="1" x14ac:dyDescent="0.2">
      <c r="A93" s="3">
        <v>83</v>
      </c>
      <c r="B93" s="4"/>
      <c r="C93" s="448"/>
      <c r="D93" s="840"/>
      <c r="E93" s="841"/>
      <c r="F93" s="92"/>
      <c r="G93" s="92"/>
    </row>
    <row r="94" spans="1:7" ht="25.5" customHeight="1" x14ac:dyDescent="0.2">
      <c r="A94" s="3">
        <v>84</v>
      </c>
      <c r="B94" s="4"/>
      <c r="C94" s="448"/>
      <c r="D94" s="840"/>
      <c r="E94" s="841"/>
      <c r="F94" s="92"/>
      <c r="G94" s="92"/>
    </row>
    <row r="95" spans="1:7" ht="25.5" customHeight="1" x14ac:dyDescent="0.2">
      <c r="A95" s="3">
        <v>85</v>
      </c>
      <c r="B95" s="4"/>
      <c r="C95" s="448"/>
      <c r="D95" s="840"/>
      <c r="E95" s="841"/>
      <c r="F95" s="92"/>
      <c r="G95" s="92"/>
    </row>
    <row r="96" spans="1:7" ht="25.5" customHeight="1" x14ac:dyDescent="0.2">
      <c r="A96" s="3">
        <v>86</v>
      </c>
      <c r="B96" s="4"/>
      <c r="C96" s="448"/>
      <c r="D96" s="840"/>
      <c r="E96" s="841"/>
      <c r="F96" s="92"/>
      <c r="G96" s="92"/>
    </row>
    <row r="97" spans="1:7" ht="25.5" customHeight="1" x14ac:dyDescent="0.2">
      <c r="A97" s="3">
        <v>87</v>
      </c>
      <c r="B97" s="4"/>
      <c r="C97" s="448"/>
      <c r="D97" s="840"/>
      <c r="E97" s="841"/>
      <c r="F97" s="92"/>
      <c r="G97" s="92"/>
    </row>
    <row r="98" spans="1:7" ht="25.5" customHeight="1" x14ac:dyDescent="0.2">
      <c r="A98" s="3">
        <v>88</v>
      </c>
      <c r="B98" s="4"/>
      <c r="C98" s="448"/>
      <c r="D98" s="840"/>
      <c r="E98" s="841"/>
      <c r="F98" s="92"/>
      <c r="G98" s="92"/>
    </row>
    <row r="99" spans="1:7" ht="25.5" customHeight="1" x14ac:dyDescent="0.2">
      <c r="A99" s="3">
        <v>89</v>
      </c>
      <c r="B99" s="4"/>
      <c r="C99" s="448"/>
      <c r="D99" s="840"/>
      <c r="E99" s="841"/>
      <c r="F99" s="92"/>
      <c r="G99" s="92"/>
    </row>
    <row r="100" spans="1:7" ht="25.5" customHeight="1" x14ac:dyDescent="0.2">
      <c r="A100" s="3">
        <v>90</v>
      </c>
      <c r="B100" s="4"/>
      <c r="C100" s="448"/>
      <c r="D100" s="840"/>
      <c r="E100" s="841"/>
      <c r="F100" s="92"/>
      <c r="G100" s="92"/>
    </row>
    <row r="101" spans="1:7" ht="25.5" customHeight="1" x14ac:dyDescent="0.2">
      <c r="A101" s="3">
        <v>91</v>
      </c>
      <c r="B101" s="4"/>
      <c r="C101" s="448"/>
      <c r="D101" s="840"/>
      <c r="E101" s="841"/>
      <c r="F101" s="92"/>
      <c r="G101" s="92"/>
    </row>
    <row r="102" spans="1:7" ht="25.5" customHeight="1" x14ac:dyDescent="0.2">
      <c r="A102" s="3">
        <v>92</v>
      </c>
      <c r="B102" s="4"/>
      <c r="C102" s="448"/>
      <c r="D102" s="840"/>
      <c r="E102" s="841"/>
      <c r="F102" s="92"/>
      <c r="G102" s="92"/>
    </row>
    <row r="103" spans="1:7" ht="25.5" customHeight="1" x14ac:dyDescent="0.2">
      <c r="A103" s="3">
        <v>93</v>
      </c>
      <c r="B103" s="4"/>
      <c r="C103" s="448"/>
      <c r="D103" s="840"/>
      <c r="E103" s="841"/>
      <c r="F103" s="92"/>
      <c r="G103" s="92"/>
    </row>
    <row r="104" spans="1:7" ht="25.5" customHeight="1" x14ac:dyDescent="0.2">
      <c r="A104" s="3">
        <v>94</v>
      </c>
      <c r="B104" s="4"/>
      <c r="C104" s="448"/>
      <c r="D104" s="840"/>
      <c r="E104" s="841"/>
      <c r="F104" s="92"/>
      <c r="G104" s="92"/>
    </row>
    <row r="105" spans="1:7" ht="25.5" customHeight="1" x14ac:dyDescent="0.2">
      <c r="A105" s="3">
        <v>95</v>
      </c>
      <c r="B105" s="4"/>
      <c r="C105" s="448"/>
      <c r="D105" s="840"/>
      <c r="E105" s="841"/>
      <c r="F105" s="92"/>
      <c r="G105" s="92"/>
    </row>
    <row r="106" spans="1:7" ht="25.5" customHeight="1" x14ac:dyDescent="0.2">
      <c r="A106" s="3">
        <v>96</v>
      </c>
      <c r="B106" s="4"/>
      <c r="C106" s="448"/>
      <c r="D106" s="840"/>
      <c r="E106" s="841"/>
      <c r="F106" s="92"/>
      <c r="G106" s="92"/>
    </row>
    <row r="107" spans="1:7" ht="25.5" customHeight="1" x14ac:dyDescent="0.2">
      <c r="A107" s="3">
        <v>97</v>
      </c>
      <c r="B107" s="4"/>
      <c r="C107" s="448"/>
      <c r="D107" s="840"/>
      <c r="E107" s="841"/>
      <c r="F107" s="92"/>
      <c r="G107" s="92"/>
    </row>
    <row r="108" spans="1:7" ht="25.5" customHeight="1" x14ac:dyDescent="0.2">
      <c r="A108" s="3">
        <v>98</v>
      </c>
      <c r="B108" s="4"/>
      <c r="C108" s="448"/>
      <c r="D108" s="840"/>
      <c r="E108" s="841"/>
      <c r="F108" s="92"/>
      <c r="G108" s="92"/>
    </row>
    <row r="109" spans="1:7" ht="25.5" customHeight="1" x14ac:dyDescent="0.2">
      <c r="A109" s="3">
        <v>99</v>
      </c>
      <c r="B109" s="4"/>
      <c r="C109" s="448"/>
      <c r="D109" s="840"/>
      <c r="E109" s="841"/>
      <c r="F109" s="92"/>
      <c r="G109" s="92"/>
    </row>
    <row r="110" spans="1:7" ht="25.5" customHeight="1" x14ac:dyDescent="0.2">
      <c r="A110" s="3">
        <v>100</v>
      </c>
      <c r="B110" s="4"/>
      <c r="C110" s="448"/>
      <c r="D110" s="840"/>
      <c r="E110" s="841"/>
      <c r="F110" s="92"/>
      <c r="G110" s="92"/>
    </row>
  </sheetData>
  <sheetProtection password="CC55" sheet="1" objects="1" scenarios="1"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topLeftCell="A51" zoomScale="95" zoomScaleNormal="100" zoomScaleSheetLayoutView="95" workbookViewId="0">
      <selection activeCell="C68" sqref="C68:G68"/>
    </sheetView>
  </sheetViews>
  <sheetFormatPr defaultColWidth="9" defaultRowHeight="13.2" x14ac:dyDescent="0.2"/>
  <cols>
    <col min="1" max="1" width="3.6640625" style="6" customWidth="1"/>
    <col min="2" max="2" width="10.6640625" style="6" customWidth="1"/>
    <col min="3" max="3" width="46.21875" style="2" customWidth="1"/>
    <col min="4" max="4" width="3.6640625" style="2" customWidth="1"/>
    <col min="5" max="5" width="9.44140625" style="2" customWidth="1"/>
    <col min="6" max="6" width="3.6640625" style="2" customWidth="1"/>
    <col min="7" max="7" width="9.6640625" style="2" customWidth="1"/>
    <col min="8" max="16384" width="9" style="2"/>
  </cols>
  <sheetData>
    <row r="1" spans="1:14" ht="19.2" x14ac:dyDescent="0.2">
      <c r="A1" s="503" t="s">
        <v>22</v>
      </c>
      <c r="B1" s="503"/>
      <c r="C1" s="503"/>
      <c r="D1" s="503"/>
      <c r="E1" s="503"/>
      <c r="F1" s="503"/>
      <c r="G1" s="503"/>
      <c r="H1" s="503"/>
      <c r="I1" s="503"/>
      <c r="J1" s="503"/>
      <c r="K1" s="503"/>
      <c r="L1" s="503"/>
      <c r="M1" s="503"/>
      <c r="N1" s="503"/>
    </row>
    <row r="2" spans="1:14" ht="16.5" customHeight="1" x14ac:dyDescent="0.2">
      <c r="A2" s="132" t="s">
        <v>231</v>
      </c>
      <c r="B2" s="143"/>
      <c r="C2" s="130"/>
      <c r="D2" s="130"/>
      <c r="E2" s="130"/>
      <c r="F2" s="130"/>
      <c r="G2" s="130"/>
    </row>
    <row r="3" spans="1:14" ht="6.75" customHeight="1" x14ac:dyDescent="0.2">
      <c r="A3" s="144"/>
      <c r="B3" s="143"/>
      <c r="C3" s="130"/>
      <c r="D3" s="130"/>
      <c r="E3" s="130"/>
      <c r="F3" s="130"/>
      <c r="G3" s="130"/>
    </row>
    <row r="4" spans="1:14" s="10" customFormat="1" ht="16.5" customHeight="1" x14ac:dyDescent="0.2">
      <c r="A4" s="426" t="s">
        <v>327</v>
      </c>
      <c r="B4" s="426"/>
      <c r="C4" s="426"/>
      <c r="D4" s="426"/>
      <c r="E4" s="426"/>
      <c r="F4" s="426"/>
      <c r="G4" s="426"/>
    </row>
    <row r="5" spans="1:14" ht="8.25" customHeight="1" x14ac:dyDescent="0.2">
      <c r="A5" s="145"/>
      <c r="B5" s="143"/>
      <c r="C5" s="130"/>
      <c r="D5" s="130"/>
      <c r="E5" s="130"/>
      <c r="F5" s="130"/>
      <c r="G5" s="130"/>
    </row>
    <row r="6" spans="1:14" ht="16.5" customHeight="1" x14ac:dyDescent="0.2">
      <c r="A6" s="146"/>
      <c r="B6" s="147"/>
      <c r="C6" s="131" t="s">
        <v>232</v>
      </c>
      <c r="D6" s="504">
        <f>別紙１!E5</f>
        <v>0</v>
      </c>
      <c r="E6" s="504"/>
      <c r="F6" s="504"/>
      <c r="G6" s="504"/>
    </row>
    <row r="7" spans="1:14" ht="5.25" customHeight="1" x14ac:dyDescent="0.2">
      <c r="A7" s="132"/>
      <c r="B7" s="143"/>
      <c r="C7" s="130"/>
      <c r="D7" s="130"/>
      <c r="E7" s="130"/>
      <c r="F7" s="130"/>
      <c r="G7" s="130"/>
    </row>
    <row r="8" spans="1:14" ht="16.5" customHeight="1" x14ac:dyDescent="0.2">
      <c r="A8" s="143" t="s">
        <v>98</v>
      </c>
      <c r="B8" s="143"/>
      <c r="C8" s="130"/>
      <c r="D8" s="130"/>
      <c r="E8" s="130"/>
      <c r="F8" s="130"/>
      <c r="G8" s="130"/>
    </row>
    <row r="9" spans="1:14" ht="16.5" customHeight="1" x14ac:dyDescent="0.2">
      <c r="A9" s="143" t="s">
        <v>215</v>
      </c>
      <c r="B9" s="143"/>
      <c r="C9" s="130"/>
      <c r="D9" s="130"/>
      <c r="E9" s="130"/>
      <c r="F9" s="130"/>
      <c r="G9" s="130"/>
    </row>
    <row r="10" spans="1:14" ht="5.25" customHeight="1" x14ac:dyDescent="0.2">
      <c r="A10" s="143"/>
      <c r="B10" s="143"/>
      <c r="C10" s="130"/>
      <c r="D10" s="130"/>
      <c r="E10" s="130"/>
      <c r="F10" s="130"/>
      <c r="G10" s="130"/>
    </row>
    <row r="11" spans="1:14" ht="16.5" customHeight="1" x14ac:dyDescent="0.2">
      <c r="A11" s="143" t="s">
        <v>99</v>
      </c>
      <c r="B11" s="143"/>
      <c r="C11" s="130"/>
      <c r="D11" s="130"/>
      <c r="E11" s="130"/>
      <c r="F11" s="130"/>
      <c r="G11" s="130"/>
    </row>
    <row r="12" spans="1:14" ht="16.5" customHeight="1" x14ac:dyDescent="0.2">
      <c r="A12" s="143" t="s">
        <v>100</v>
      </c>
      <c r="B12" s="143"/>
      <c r="C12" s="130"/>
      <c r="D12" s="130"/>
      <c r="E12" s="130"/>
      <c r="F12" s="130"/>
      <c r="G12" s="130"/>
    </row>
    <row r="13" spans="1:14" s="7" customFormat="1" ht="30" customHeight="1" thickBot="1" x14ac:dyDescent="0.25">
      <c r="A13" s="148"/>
      <c r="B13" s="149" t="s">
        <v>113</v>
      </c>
      <c r="C13" s="466" t="s">
        <v>328</v>
      </c>
      <c r="D13" s="467"/>
      <c r="E13" s="467"/>
      <c r="F13" s="467"/>
      <c r="G13" s="468"/>
    </row>
    <row r="14" spans="1:14" s="7" customFormat="1" ht="16.5" customHeight="1" x14ac:dyDescent="0.2">
      <c r="A14" s="148"/>
      <c r="B14" s="472" t="s">
        <v>329</v>
      </c>
      <c r="C14" s="481" t="s">
        <v>141</v>
      </c>
      <c r="D14" s="482"/>
      <c r="E14" s="483">
        <f>別紙2!P10</f>
        <v>0</v>
      </c>
      <c r="F14" s="483"/>
      <c r="G14" s="150" t="s">
        <v>50</v>
      </c>
    </row>
    <row r="15" spans="1:14" s="7" customFormat="1" ht="16.5" customHeight="1" x14ac:dyDescent="0.2">
      <c r="A15" s="148"/>
      <c r="B15" s="473"/>
      <c r="C15" s="463" t="s">
        <v>140</v>
      </c>
      <c r="D15" s="464"/>
      <c r="E15" s="486">
        <f>別紙2!P11</f>
        <v>0</v>
      </c>
      <c r="F15" s="486"/>
      <c r="G15" s="151" t="s">
        <v>50</v>
      </c>
    </row>
    <row r="16" spans="1:14" s="7" customFormat="1" ht="16.5" customHeight="1" x14ac:dyDescent="0.2">
      <c r="A16" s="148"/>
      <c r="B16" s="473"/>
      <c r="C16" s="463" t="s">
        <v>139</v>
      </c>
      <c r="D16" s="464"/>
      <c r="E16" s="484" t="e">
        <f>'別紙3-1'!C13</f>
        <v>#DIV/0!</v>
      </c>
      <c r="F16" s="484"/>
      <c r="G16" s="152" t="s">
        <v>241</v>
      </c>
    </row>
    <row r="17" spans="1:7" s="7" customFormat="1" ht="16.5" customHeight="1" x14ac:dyDescent="0.2">
      <c r="A17" s="148"/>
      <c r="B17" s="473"/>
      <c r="C17" s="463" t="s">
        <v>114</v>
      </c>
      <c r="D17" s="464"/>
      <c r="E17" s="485" t="e">
        <f>'別紙3-1'!C21</f>
        <v>#DIV/0!</v>
      </c>
      <c r="F17" s="486"/>
      <c r="G17" s="153" t="s">
        <v>115</v>
      </c>
    </row>
    <row r="18" spans="1:7" s="7" customFormat="1" ht="16.5" customHeight="1" thickBot="1" x14ac:dyDescent="0.25">
      <c r="A18" s="148"/>
      <c r="B18" s="474"/>
      <c r="C18" s="470" t="s">
        <v>116</v>
      </c>
      <c r="D18" s="471"/>
      <c r="E18" s="487" t="e">
        <f>'別紙3-1'!C29</f>
        <v>#DIV/0!</v>
      </c>
      <c r="F18" s="488"/>
      <c r="G18" s="154" t="s">
        <v>115</v>
      </c>
    </row>
    <row r="19" spans="1:7" s="7" customFormat="1" ht="16.5" customHeight="1" x14ac:dyDescent="0.2">
      <c r="A19" s="148"/>
      <c r="B19" s="458" t="s">
        <v>105</v>
      </c>
      <c r="C19" s="451" t="s">
        <v>183</v>
      </c>
      <c r="D19" s="452"/>
      <c r="E19" s="452"/>
      <c r="F19" s="452"/>
      <c r="G19" s="453"/>
    </row>
    <row r="20" spans="1:7" s="7" customFormat="1" ht="16.5" customHeight="1" x14ac:dyDescent="0.2">
      <c r="A20" s="148"/>
      <c r="B20" s="458"/>
      <c r="C20" s="451" t="s">
        <v>184</v>
      </c>
      <c r="D20" s="452"/>
      <c r="E20" s="452"/>
      <c r="F20" s="452"/>
      <c r="G20" s="453"/>
    </row>
    <row r="21" spans="1:7" s="7" customFormat="1" ht="16.5" customHeight="1" x14ac:dyDescent="0.2">
      <c r="A21" s="148"/>
      <c r="B21" s="458"/>
      <c r="C21" s="451" t="s">
        <v>185</v>
      </c>
      <c r="D21" s="452"/>
      <c r="E21" s="452"/>
      <c r="F21" s="452"/>
      <c r="G21" s="453"/>
    </row>
    <row r="22" spans="1:7" s="7" customFormat="1" ht="30" customHeight="1" x14ac:dyDescent="0.2">
      <c r="A22" s="148"/>
      <c r="B22" s="458"/>
      <c r="C22" s="463" t="s">
        <v>306</v>
      </c>
      <c r="D22" s="464"/>
      <c r="E22" s="464"/>
      <c r="F22" s="464"/>
      <c r="G22" s="465"/>
    </row>
    <row r="23" spans="1:7" s="7" customFormat="1" ht="16.5" customHeight="1" x14ac:dyDescent="0.2">
      <c r="A23" s="148"/>
      <c r="B23" s="458"/>
      <c r="C23" s="451" t="s">
        <v>211</v>
      </c>
      <c r="D23" s="452"/>
      <c r="E23" s="452"/>
      <c r="F23" s="452"/>
      <c r="G23" s="453"/>
    </row>
    <row r="24" spans="1:7" s="7" customFormat="1" ht="16.5" customHeight="1" x14ac:dyDescent="0.2">
      <c r="A24" s="148"/>
      <c r="B24" s="458"/>
      <c r="C24" s="451" t="s">
        <v>265</v>
      </c>
      <c r="D24" s="452"/>
      <c r="E24" s="452"/>
      <c r="F24" s="452"/>
      <c r="G24" s="453"/>
    </row>
    <row r="25" spans="1:7" s="7" customFormat="1" ht="16.5" customHeight="1" x14ac:dyDescent="0.2">
      <c r="A25" s="148"/>
      <c r="B25" s="459"/>
      <c r="C25" s="460" t="s">
        <v>266</v>
      </c>
      <c r="D25" s="461"/>
      <c r="E25" s="461"/>
      <c r="F25" s="461"/>
      <c r="G25" s="462"/>
    </row>
    <row r="26" spans="1:7" s="6" customFormat="1" ht="16.5" customHeight="1" x14ac:dyDescent="0.2">
      <c r="A26" s="143" t="s">
        <v>110</v>
      </c>
      <c r="B26" s="155"/>
      <c r="C26" s="143"/>
      <c r="D26" s="155"/>
      <c r="E26" s="143"/>
      <c r="F26" s="143"/>
      <c r="G26" s="143"/>
    </row>
    <row r="27" spans="1:7" s="11" customFormat="1" ht="30" customHeight="1" thickBot="1" x14ac:dyDescent="0.25">
      <c r="A27" s="148"/>
      <c r="B27" s="149" t="s">
        <v>49</v>
      </c>
      <c r="C27" s="466" t="s">
        <v>103</v>
      </c>
      <c r="D27" s="467"/>
      <c r="E27" s="467"/>
      <c r="F27" s="467"/>
      <c r="G27" s="468"/>
    </row>
    <row r="28" spans="1:7" s="7" customFormat="1" ht="16.5" customHeight="1" x14ac:dyDescent="0.2">
      <c r="A28" s="148"/>
      <c r="B28" s="472" t="s">
        <v>329</v>
      </c>
      <c r="C28" s="481" t="s">
        <v>149</v>
      </c>
      <c r="D28" s="482"/>
      <c r="E28" s="483">
        <f>別紙2!P19</f>
        <v>0</v>
      </c>
      <c r="F28" s="483"/>
      <c r="G28" s="150" t="s">
        <v>50</v>
      </c>
    </row>
    <row r="29" spans="1:7" s="11" customFormat="1" ht="16.5" customHeight="1" x14ac:dyDescent="0.2">
      <c r="A29" s="148"/>
      <c r="B29" s="473"/>
      <c r="C29" s="463" t="s">
        <v>111</v>
      </c>
      <c r="D29" s="464"/>
      <c r="E29" s="475">
        <f>'別紙4-1'!C9</f>
        <v>0</v>
      </c>
      <c r="F29" s="475"/>
      <c r="G29" s="156" t="s">
        <v>8</v>
      </c>
    </row>
    <row r="30" spans="1:7" s="11" customFormat="1" ht="16.5" customHeight="1" thickBot="1" x14ac:dyDescent="0.25">
      <c r="A30" s="148"/>
      <c r="B30" s="474"/>
      <c r="C30" s="470" t="s">
        <v>112</v>
      </c>
      <c r="D30" s="471"/>
      <c r="E30" s="480">
        <f>'別紙4-1'!C11</f>
        <v>0</v>
      </c>
      <c r="F30" s="480"/>
      <c r="G30" s="157" t="s">
        <v>8</v>
      </c>
    </row>
    <row r="31" spans="1:7" s="7" customFormat="1" ht="16.5" customHeight="1" x14ac:dyDescent="0.2">
      <c r="A31" s="148"/>
      <c r="B31" s="457" t="s">
        <v>105</v>
      </c>
      <c r="C31" s="476" t="s">
        <v>183</v>
      </c>
      <c r="D31" s="476"/>
      <c r="E31" s="476"/>
      <c r="F31" s="476"/>
      <c r="G31" s="476"/>
    </row>
    <row r="32" spans="1:7" s="11" customFormat="1" ht="16.5" customHeight="1" x14ac:dyDescent="0.2">
      <c r="A32" s="148"/>
      <c r="B32" s="458"/>
      <c r="C32" s="469" t="s">
        <v>186</v>
      </c>
      <c r="D32" s="469"/>
      <c r="E32" s="469"/>
      <c r="F32" s="469"/>
      <c r="G32" s="469"/>
    </row>
    <row r="33" spans="1:9" s="11" customFormat="1" ht="16.5" customHeight="1" x14ac:dyDescent="0.2">
      <c r="A33" s="148"/>
      <c r="B33" s="458"/>
      <c r="C33" s="469" t="s">
        <v>187</v>
      </c>
      <c r="D33" s="469"/>
      <c r="E33" s="469"/>
      <c r="F33" s="469"/>
      <c r="G33" s="469"/>
    </row>
    <row r="34" spans="1:9" s="11" customFormat="1" ht="30" customHeight="1" x14ac:dyDescent="0.2">
      <c r="A34" s="148"/>
      <c r="B34" s="458"/>
      <c r="C34" s="469" t="s">
        <v>307</v>
      </c>
      <c r="D34" s="469"/>
      <c r="E34" s="469"/>
      <c r="F34" s="469"/>
      <c r="G34" s="469"/>
    </row>
    <row r="35" spans="1:9" s="6" customFormat="1" ht="16.5" customHeight="1" x14ac:dyDescent="0.2">
      <c r="A35" s="143"/>
      <c r="B35" s="458"/>
      <c r="C35" s="469" t="s">
        <v>212</v>
      </c>
      <c r="D35" s="469"/>
      <c r="E35" s="469"/>
      <c r="F35" s="469"/>
      <c r="G35" s="469"/>
    </row>
    <row r="36" spans="1:9" s="7" customFormat="1" ht="16.5" customHeight="1" x14ac:dyDescent="0.2">
      <c r="A36" s="148"/>
      <c r="B36" s="459"/>
      <c r="C36" s="454" t="s">
        <v>291</v>
      </c>
      <c r="D36" s="455"/>
      <c r="E36" s="455"/>
      <c r="F36" s="455"/>
      <c r="G36" s="456"/>
    </row>
    <row r="37" spans="1:9" s="6" customFormat="1" ht="16.5" customHeight="1" x14ac:dyDescent="0.2">
      <c r="A37" s="143" t="s">
        <v>150</v>
      </c>
      <c r="B37" s="155"/>
      <c r="C37" s="143"/>
      <c r="D37" s="155"/>
      <c r="E37" s="143"/>
      <c r="F37" s="143"/>
      <c r="G37" s="143"/>
    </row>
    <row r="38" spans="1:9" s="11" customFormat="1" ht="30" customHeight="1" thickBot="1" x14ac:dyDescent="0.25">
      <c r="A38" s="148"/>
      <c r="B38" s="149" t="s">
        <v>49</v>
      </c>
      <c r="C38" s="466" t="s">
        <v>104</v>
      </c>
      <c r="D38" s="467"/>
      <c r="E38" s="467"/>
      <c r="F38" s="467"/>
      <c r="G38" s="468"/>
    </row>
    <row r="39" spans="1:9" s="7" customFormat="1" ht="16.5" customHeight="1" x14ac:dyDescent="0.2">
      <c r="A39" s="148"/>
      <c r="B39" s="472" t="s">
        <v>329</v>
      </c>
      <c r="C39" s="481" t="s">
        <v>149</v>
      </c>
      <c r="D39" s="482"/>
      <c r="E39" s="483">
        <f>別紙2!P22</f>
        <v>0</v>
      </c>
      <c r="F39" s="483"/>
      <c r="G39" s="150" t="s">
        <v>50</v>
      </c>
    </row>
    <row r="40" spans="1:9" s="11" customFormat="1" ht="16.5" customHeight="1" x14ac:dyDescent="0.2">
      <c r="A40" s="148"/>
      <c r="B40" s="473"/>
      <c r="C40" s="463" t="s">
        <v>151</v>
      </c>
      <c r="D40" s="464"/>
      <c r="E40" s="489" t="e">
        <f>'別紙5-1'!C13</f>
        <v>#DIV/0!</v>
      </c>
      <c r="F40" s="475"/>
      <c r="G40" s="156" t="s">
        <v>8</v>
      </c>
      <c r="H40" s="8"/>
      <c r="I40" s="8"/>
    </row>
    <row r="41" spans="1:9" s="11" customFormat="1" ht="16.5" customHeight="1" thickBot="1" x14ac:dyDescent="0.25">
      <c r="A41" s="148"/>
      <c r="B41" s="474"/>
      <c r="C41" s="470" t="s">
        <v>154</v>
      </c>
      <c r="D41" s="471"/>
      <c r="E41" s="490" t="e">
        <f>'別紙5-1'!C21</f>
        <v>#DIV/0!</v>
      </c>
      <c r="F41" s="480"/>
      <c r="G41" s="157" t="s">
        <v>8</v>
      </c>
      <c r="H41" s="8"/>
      <c r="I41" s="8"/>
    </row>
    <row r="42" spans="1:9" s="7" customFormat="1" ht="16.5" customHeight="1" x14ac:dyDescent="0.2">
      <c r="A42" s="148"/>
      <c r="B42" s="457" t="s">
        <v>105</v>
      </c>
      <c r="C42" s="477" t="s">
        <v>183</v>
      </c>
      <c r="D42" s="478"/>
      <c r="E42" s="478"/>
      <c r="F42" s="478"/>
      <c r="G42" s="479"/>
    </row>
    <row r="43" spans="1:9" s="11" customFormat="1" ht="16.5" customHeight="1" x14ac:dyDescent="0.2">
      <c r="A43" s="148"/>
      <c r="B43" s="458"/>
      <c r="C43" s="463" t="s">
        <v>188</v>
      </c>
      <c r="D43" s="464"/>
      <c r="E43" s="464"/>
      <c r="F43" s="464"/>
      <c r="G43" s="465"/>
    </row>
    <row r="44" spans="1:9" s="11" customFormat="1" ht="16.5" customHeight="1" x14ac:dyDescent="0.2">
      <c r="A44" s="148"/>
      <c r="B44" s="458"/>
      <c r="C44" s="463" t="s">
        <v>189</v>
      </c>
      <c r="D44" s="464"/>
      <c r="E44" s="464"/>
      <c r="F44" s="464"/>
      <c r="G44" s="465"/>
    </row>
    <row r="45" spans="1:9" s="11" customFormat="1" ht="30" customHeight="1" x14ac:dyDescent="0.2">
      <c r="A45" s="148"/>
      <c r="B45" s="458"/>
      <c r="C45" s="463" t="s">
        <v>308</v>
      </c>
      <c r="D45" s="464"/>
      <c r="E45" s="464"/>
      <c r="F45" s="464"/>
      <c r="G45" s="465"/>
    </row>
    <row r="46" spans="1:9" s="11" customFormat="1" ht="16.5" customHeight="1" x14ac:dyDescent="0.2">
      <c r="A46" s="148"/>
      <c r="B46" s="458"/>
      <c r="C46" s="469" t="s">
        <v>213</v>
      </c>
      <c r="D46" s="469"/>
      <c r="E46" s="469"/>
      <c r="F46" s="469"/>
      <c r="G46" s="469"/>
    </row>
    <row r="47" spans="1:9" s="7" customFormat="1" ht="16.5" customHeight="1" x14ac:dyDescent="0.2">
      <c r="A47" s="148"/>
      <c r="B47" s="459"/>
      <c r="C47" s="454" t="s">
        <v>292</v>
      </c>
      <c r="D47" s="455"/>
      <c r="E47" s="455"/>
      <c r="F47" s="455"/>
      <c r="G47" s="456"/>
    </row>
    <row r="48" spans="1:9" ht="16.5" customHeight="1" x14ac:dyDescent="0.2">
      <c r="A48" s="143" t="s">
        <v>155</v>
      </c>
      <c r="B48" s="155"/>
      <c r="C48" s="143"/>
      <c r="D48" s="143"/>
      <c r="E48" s="143"/>
      <c r="F48" s="155"/>
      <c r="G48" s="130"/>
    </row>
    <row r="49" spans="1:7" s="7" customFormat="1" ht="16.5" customHeight="1" x14ac:dyDescent="0.2">
      <c r="A49" s="159"/>
      <c r="B49" s="502" t="s">
        <v>49</v>
      </c>
      <c r="C49" s="466" t="s">
        <v>152</v>
      </c>
      <c r="D49" s="467"/>
      <c r="E49" s="467"/>
      <c r="F49" s="467"/>
      <c r="G49" s="468"/>
    </row>
    <row r="50" spans="1:7" s="7" customFormat="1" ht="16.5" customHeight="1" x14ac:dyDescent="0.2">
      <c r="A50" s="159"/>
      <c r="B50" s="458"/>
      <c r="C50" s="463" t="s">
        <v>153</v>
      </c>
      <c r="D50" s="464"/>
      <c r="E50" s="464"/>
      <c r="F50" s="464"/>
      <c r="G50" s="465"/>
    </row>
    <row r="51" spans="1:7" s="7" customFormat="1" ht="16.5" customHeight="1" x14ac:dyDescent="0.2">
      <c r="A51" s="159"/>
      <c r="B51" s="458"/>
      <c r="C51" s="463" t="s">
        <v>101</v>
      </c>
      <c r="D51" s="464"/>
      <c r="E51" s="464"/>
      <c r="F51" s="464"/>
      <c r="G51" s="465"/>
    </row>
    <row r="52" spans="1:7" s="7" customFormat="1" ht="30" customHeight="1" x14ac:dyDescent="0.2">
      <c r="A52" s="159"/>
      <c r="B52" s="458"/>
      <c r="C52" s="463" t="s">
        <v>117</v>
      </c>
      <c r="D52" s="464"/>
      <c r="E52" s="464"/>
      <c r="F52" s="464"/>
      <c r="G52" s="465"/>
    </row>
    <row r="53" spans="1:7" s="7" customFormat="1" ht="16.5" customHeight="1" x14ac:dyDescent="0.2">
      <c r="A53" s="159"/>
      <c r="B53" s="458"/>
      <c r="C53" s="463" t="s">
        <v>102</v>
      </c>
      <c r="D53" s="464"/>
      <c r="E53" s="464"/>
      <c r="F53" s="464"/>
      <c r="G53" s="465"/>
    </row>
    <row r="54" spans="1:7" s="7" customFormat="1" ht="30" customHeight="1" thickBot="1" x14ac:dyDescent="0.25">
      <c r="A54" s="159"/>
      <c r="B54" s="458"/>
      <c r="C54" s="463" t="s">
        <v>156</v>
      </c>
      <c r="D54" s="464"/>
      <c r="E54" s="464"/>
      <c r="F54" s="464"/>
      <c r="G54" s="465"/>
    </row>
    <row r="55" spans="1:7" s="7" customFormat="1" ht="16.5" customHeight="1" x14ac:dyDescent="0.2">
      <c r="A55" s="159"/>
      <c r="B55" s="472" t="s">
        <v>329</v>
      </c>
      <c r="C55" s="481" t="s">
        <v>157</v>
      </c>
      <c r="D55" s="482"/>
      <c r="E55" s="482"/>
      <c r="F55" s="482"/>
      <c r="G55" s="500"/>
    </row>
    <row r="56" spans="1:7" s="7" customFormat="1" ht="16.5" customHeight="1" x14ac:dyDescent="0.2">
      <c r="A56" s="159"/>
      <c r="B56" s="473"/>
      <c r="C56" s="491"/>
      <c r="D56" s="492"/>
      <c r="E56" s="492"/>
      <c r="F56" s="492"/>
      <c r="G56" s="493"/>
    </row>
    <row r="57" spans="1:7" s="7" customFormat="1" ht="16.5" customHeight="1" x14ac:dyDescent="0.2">
      <c r="A57" s="159"/>
      <c r="B57" s="473"/>
      <c r="C57" s="491"/>
      <c r="D57" s="492"/>
      <c r="E57" s="492"/>
      <c r="F57" s="492"/>
      <c r="G57" s="493"/>
    </row>
    <row r="58" spans="1:7" s="7" customFormat="1" ht="16.5" customHeight="1" x14ac:dyDescent="0.2">
      <c r="A58" s="159"/>
      <c r="B58" s="473"/>
      <c r="C58" s="491"/>
      <c r="D58" s="492"/>
      <c r="E58" s="492"/>
      <c r="F58" s="492"/>
      <c r="G58" s="493"/>
    </row>
    <row r="59" spans="1:7" s="7" customFormat="1" ht="16.5" customHeight="1" x14ac:dyDescent="0.2">
      <c r="A59" s="159"/>
      <c r="B59" s="473"/>
      <c r="C59" s="463" t="s">
        <v>158</v>
      </c>
      <c r="D59" s="464"/>
      <c r="E59" s="464"/>
      <c r="F59" s="464"/>
      <c r="G59" s="501"/>
    </row>
    <row r="60" spans="1:7" s="7" customFormat="1" ht="16.5" customHeight="1" x14ac:dyDescent="0.2">
      <c r="A60" s="159"/>
      <c r="B60" s="473"/>
      <c r="C60" s="161" t="s">
        <v>159</v>
      </c>
      <c r="D60" s="161"/>
      <c r="E60" s="193">
        <f>別紙６!C7</f>
        <v>0</v>
      </c>
      <c r="F60" s="162" t="s">
        <v>51</v>
      </c>
      <c r="G60" s="160"/>
    </row>
    <row r="61" spans="1:7" s="7" customFormat="1" ht="16.5" customHeight="1" x14ac:dyDescent="0.2">
      <c r="A61" s="159"/>
      <c r="B61" s="473"/>
      <c r="C61" s="163" t="s">
        <v>160</v>
      </c>
      <c r="D61" s="163"/>
      <c r="E61" s="194">
        <f>別紙６!E7</f>
        <v>0</v>
      </c>
      <c r="F61" s="164" t="s">
        <v>51</v>
      </c>
      <c r="G61" s="160"/>
    </row>
    <row r="62" spans="1:7" s="7" customFormat="1" ht="16.5" customHeight="1" x14ac:dyDescent="0.2">
      <c r="A62" s="159"/>
      <c r="B62" s="473"/>
      <c r="C62" s="163" t="s">
        <v>161</v>
      </c>
      <c r="D62" s="158"/>
      <c r="E62" s="194">
        <f>別紙６!G7</f>
        <v>0</v>
      </c>
      <c r="F62" s="164" t="s">
        <v>51</v>
      </c>
      <c r="G62" s="160"/>
    </row>
    <row r="63" spans="1:7" s="7" customFormat="1" ht="16.5" customHeight="1" x14ac:dyDescent="0.2">
      <c r="A63" s="159"/>
      <c r="B63" s="473"/>
      <c r="C63" s="463" t="s">
        <v>162</v>
      </c>
      <c r="D63" s="464"/>
      <c r="E63" s="464"/>
      <c r="F63" s="464"/>
      <c r="G63" s="501"/>
    </row>
    <row r="64" spans="1:7" s="7" customFormat="1" ht="16.5" customHeight="1" x14ac:dyDescent="0.2">
      <c r="A64" s="159"/>
      <c r="B64" s="473"/>
      <c r="C64" s="491"/>
      <c r="D64" s="492"/>
      <c r="E64" s="492"/>
      <c r="F64" s="492"/>
      <c r="G64" s="493"/>
    </row>
    <row r="65" spans="1:7" s="7" customFormat="1" ht="16.5" customHeight="1" x14ac:dyDescent="0.2">
      <c r="A65" s="159"/>
      <c r="B65" s="473"/>
      <c r="C65" s="491"/>
      <c r="D65" s="492"/>
      <c r="E65" s="492"/>
      <c r="F65" s="492"/>
      <c r="G65" s="493"/>
    </row>
    <row r="66" spans="1:7" s="7" customFormat="1" ht="16.5" customHeight="1" x14ac:dyDescent="0.2">
      <c r="A66" s="159"/>
      <c r="B66" s="473"/>
      <c r="C66" s="491"/>
      <c r="D66" s="492"/>
      <c r="E66" s="492"/>
      <c r="F66" s="492"/>
      <c r="G66" s="493"/>
    </row>
    <row r="67" spans="1:7" s="7" customFormat="1" ht="54" customHeight="1" thickBot="1" x14ac:dyDescent="0.25">
      <c r="A67" s="159"/>
      <c r="B67" s="474"/>
      <c r="C67" s="470" t="s">
        <v>214</v>
      </c>
      <c r="D67" s="471"/>
      <c r="E67" s="471"/>
      <c r="F67" s="471"/>
      <c r="G67" s="494"/>
    </row>
    <row r="68" spans="1:7" s="7" customFormat="1" ht="16.5" customHeight="1" x14ac:dyDescent="0.2">
      <c r="A68" s="159"/>
      <c r="B68" s="458" t="s">
        <v>105</v>
      </c>
      <c r="C68" s="463" t="s">
        <v>52</v>
      </c>
      <c r="D68" s="464"/>
      <c r="E68" s="464"/>
      <c r="F68" s="464"/>
      <c r="G68" s="465"/>
    </row>
    <row r="69" spans="1:7" s="7" customFormat="1" ht="16.5" customHeight="1" x14ac:dyDescent="0.2">
      <c r="A69" s="159"/>
      <c r="B69" s="458"/>
      <c r="C69" s="463" t="s">
        <v>106</v>
      </c>
      <c r="D69" s="499"/>
      <c r="E69" s="499"/>
      <c r="F69" s="499"/>
      <c r="G69" s="465"/>
    </row>
    <row r="70" spans="1:7" s="7" customFormat="1" ht="16.5" customHeight="1" x14ac:dyDescent="0.2">
      <c r="A70" s="159"/>
      <c r="B70" s="458"/>
      <c r="C70" s="495" t="s">
        <v>235</v>
      </c>
      <c r="D70" s="496"/>
      <c r="E70" s="496"/>
      <c r="F70" s="496"/>
      <c r="G70" s="497"/>
    </row>
    <row r="71" spans="1:7" s="7" customFormat="1" ht="13.5" customHeight="1" x14ac:dyDescent="0.2">
      <c r="A71" s="159"/>
      <c r="B71" s="458"/>
      <c r="C71" s="495"/>
      <c r="D71" s="496"/>
      <c r="E71" s="496"/>
      <c r="F71" s="496"/>
      <c r="G71" s="497"/>
    </row>
    <row r="72" spans="1:7" s="7" customFormat="1" ht="54" customHeight="1" x14ac:dyDescent="0.2">
      <c r="A72" s="159"/>
      <c r="B72" s="459"/>
      <c r="C72" s="460" t="s">
        <v>234</v>
      </c>
      <c r="D72" s="461"/>
      <c r="E72" s="461"/>
      <c r="F72" s="461"/>
      <c r="G72" s="462"/>
    </row>
    <row r="73" spans="1:7" ht="16.5" customHeight="1" x14ac:dyDescent="0.2">
      <c r="A73" s="143"/>
      <c r="B73" s="143"/>
      <c r="C73" s="130"/>
      <c r="D73" s="130"/>
      <c r="E73" s="130"/>
      <c r="F73" s="130"/>
      <c r="G73" s="130"/>
    </row>
    <row r="74" spans="1:7" ht="16.5" customHeight="1" x14ac:dyDescent="0.2">
      <c r="A74" s="132" t="s">
        <v>142</v>
      </c>
      <c r="B74" s="132"/>
      <c r="C74" s="128"/>
      <c r="D74" s="128"/>
      <c r="E74" s="128"/>
      <c r="F74" s="128"/>
      <c r="G74" s="128"/>
    </row>
    <row r="75" spans="1:7" ht="41.25" customHeight="1" x14ac:dyDescent="0.2">
      <c r="A75" s="498" t="s">
        <v>190</v>
      </c>
      <c r="B75" s="498"/>
      <c r="C75" s="498"/>
      <c r="D75" s="498"/>
      <c r="E75" s="498"/>
      <c r="F75" s="498"/>
      <c r="G75" s="498"/>
    </row>
    <row r="76" spans="1:7" ht="18" customHeight="1" x14ac:dyDescent="0.2">
      <c r="A76" s="498"/>
      <c r="B76" s="498"/>
      <c r="C76" s="498"/>
      <c r="D76" s="498"/>
      <c r="E76" s="498"/>
      <c r="F76" s="498"/>
      <c r="G76" s="498"/>
    </row>
    <row r="77" spans="1:7" ht="15.75" customHeight="1" x14ac:dyDescent="0.2"/>
  </sheetData>
  <sheetProtection sheet="1" objects="1" scenarios="1"/>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Zeros="0" view="pageBreakPreview" zoomScaleNormal="100" workbookViewId="0">
      <selection activeCell="D12" sqref="D12"/>
    </sheetView>
  </sheetViews>
  <sheetFormatPr defaultColWidth="9" defaultRowHeight="13.2" x14ac:dyDescent="0.2"/>
  <cols>
    <col min="1" max="1" width="1.6640625" style="2" customWidth="1"/>
    <col min="2" max="2" width="9.44140625" style="2" customWidth="1"/>
    <col min="3" max="3" width="12.44140625" style="2" customWidth="1"/>
    <col min="4" max="16" width="5.33203125" style="2" customWidth="1"/>
    <col min="17" max="16384" width="9" style="2"/>
  </cols>
  <sheetData>
    <row r="1" spans="1:17" ht="19.2" x14ac:dyDescent="0.2">
      <c r="A1" s="506" t="s">
        <v>22</v>
      </c>
      <c r="B1" s="506"/>
      <c r="C1" s="506"/>
      <c r="D1" s="506"/>
      <c r="E1" s="506"/>
      <c r="F1" s="506"/>
      <c r="G1" s="506"/>
      <c r="H1" s="506"/>
      <c r="I1" s="506"/>
      <c r="J1" s="506"/>
      <c r="K1" s="506"/>
      <c r="L1" s="506"/>
      <c r="M1" s="506"/>
      <c r="N1" s="506"/>
      <c r="O1" s="506"/>
      <c r="P1" s="506"/>
    </row>
    <row r="2" spans="1:17" ht="14.4" x14ac:dyDescent="0.2">
      <c r="A2" s="132" t="s">
        <v>163</v>
      </c>
      <c r="B2" s="130"/>
      <c r="C2" s="130"/>
      <c r="D2" s="130"/>
      <c r="E2" s="130"/>
      <c r="F2" s="130"/>
      <c r="G2" s="130"/>
      <c r="H2" s="130"/>
      <c r="I2" s="130"/>
      <c r="J2" s="130"/>
      <c r="K2" s="130"/>
      <c r="L2" s="130"/>
      <c r="M2" s="130"/>
      <c r="N2" s="130"/>
      <c r="O2" s="130"/>
      <c r="P2" s="130"/>
    </row>
    <row r="3" spans="1:17" s="10" customFormat="1" ht="21" x14ac:dyDescent="0.2">
      <c r="A3" s="165"/>
      <c r="B3" s="166"/>
      <c r="C3" s="166"/>
      <c r="D3" s="166"/>
      <c r="E3" s="166"/>
      <c r="F3" s="166"/>
      <c r="G3" s="166"/>
      <c r="H3" s="166"/>
      <c r="I3" s="166"/>
      <c r="J3" s="166"/>
      <c r="K3" s="166"/>
      <c r="L3" s="166"/>
      <c r="M3" s="166"/>
      <c r="N3" s="166"/>
      <c r="O3" s="166"/>
      <c r="P3" s="166"/>
    </row>
    <row r="4" spans="1:17" s="10" customFormat="1" ht="16.2" x14ac:dyDescent="0.2">
      <c r="A4" s="426" t="s">
        <v>73</v>
      </c>
      <c r="B4" s="426"/>
      <c r="C4" s="426"/>
      <c r="D4" s="426"/>
      <c r="E4" s="426"/>
      <c r="F4" s="426"/>
      <c r="G4" s="426"/>
      <c r="H4" s="426"/>
      <c r="I4" s="426"/>
      <c r="J4" s="426"/>
      <c r="K4" s="426"/>
      <c r="L4" s="426"/>
      <c r="M4" s="426"/>
      <c r="N4" s="426"/>
      <c r="O4" s="426"/>
      <c r="P4" s="426"/>
    </row>
    <row r="5" spans="1:17" x14ac:dyDescent="0.2">
      <c r="A5" s="130"/>
      <c r="B5" s="130"/>
      <c r="C5" s="130"/>
      <c r="D5" s="130"/>
      <c r="E5" s="130"/>
      <c r="F5" s="130"/>
      <c r="G5" s="130"/>
      <c r="H5" s="130"/>
      <c r="I5" s="130"/>
      <c r="J5" s="130"/>
      <c r="K5" s="130"/>
      <c r="L5" s="130"/>
      <c r="M5" s="130"/>
      <c r="N5" s="130"/>
      <c r="O5" s="130"/>
      <c r="P5" s="130"/>
    </row>
    <row r="6" spans="1:17" x14ac:dyDescent="0.2">
      <c r="A6" s="130"/>
      <c r="B6" s="517" t="e">
        <f>IF((P12/P10)&gt;4/5,"700,000円",IF(((P12+P13)/P10)&gt;4/5,"600,000円",IF(((P12+P13+P14)/P10)&gt;4/5,"500,000円","対象外")))</f>
        <v>#DIV/0!</v>
      </c>
      <c r="C6" s="518"/>
      <c r="D6" s="130"/>
      <c r="E6" s="130"/>
      <c r="F6" s="130"/>
      <c r="G6" s="130"/>
      <c r="H6" s="130"/>
      <c r="I6" s="516" t="s">
        <v>16</v>
      </c>
      <c r="J6" s="516"/>
      <c r="K6" s="505">
        <f>別紙１!E5</f>
        <v>0</v>
      </c>
      <c r="L6" s="505"/>
      <c r="M6" s="505"/>
      <c r="N6" s="505"/>
      <c r="O6" s="505"/>
      <c r="P6" s="505"/>
    </row>
    <row r="7" spans="1:17" x14ac:dyDescent="0.2">
      <c r="A7" s="130"/>
      <c r="B7" s="519"/>
      <c r="C7" s="519"/>
      <c r="D7" s="130"/>
      <c r="E7" s="130"/>
      <c r="F7" s="130"/>
      <c r="G7" s="130"/>
      <c r="H7" s="130"/>
      <c r="I7" s="130"/>
      <c r="J7" s="130"/>
      <c r="K7" s="130"/>
      <c r="L7" s="130"/>
      <c r="M7" s="130"/>
      <c r="N7" s="130"/>
      <c r="O7" s="130"/>
      <c r="P7" s="130"/>
    </row>
    <row r="8" spans="1:17" ht="30" customHeight="1" x14ac:dyDescent="0.2">
      <c r="A8" s="436"/>
      <c r="B8" s="515"/>
      <c r="C8" s="437"/>
      <c r="D8" s="167" t="s">
        <v>56</v>
      </c>
      <c r="E8" s="167" t="s">
        <v>57</v>
      </c>
      <c r="F8" s="167" t="s">
        <v>58</v>
      </c>
      <c r="G8" s="167" t="s">
        <v>59</v>
      </c>
      <c r="H8" s="167" t="s">
        <v>60</v>
      </c>
      <c r="I8" s="167" t="s">
        <v>61</v>
      </c>
      <c r="J8" s="167" t="s">
        <v>164</v>
      </c>
      <c r="K8" s="167" t="s">
        <v>62</v>
      </c>
      <c r="L8" s="167" t="s">
        <v>63</v>
      </c>
      <c r="M8" s="167" t="s">
        <v>64</v>
      </c>
      <c r="N8" s="167" t="s">
        <v>65</v>
      </c>
      <c r="O8" s="167" t="s">
        <v>66</v>
      </c>
      <c r="P8" s="167" t="s">
        <v>54</v>
      </c>
    </row>
    <row r="9" spans="1:17" ht="30" customHeight="1" x14ac:dyDescent="0.2">
      <c r="A9" s="436" t="s">
        <v>67</v>
      </c>
      <c r="B9" s="515"/>
      <c r="C9" s="437"/>
      <c r="D9" s="167">
        <v>30</v>
      </c>
      <c r="E9" s="167">
        <v>31</v>
      </c>
      <c r="F9" s="167">
        <v>30</v>
      </c>
      <c r="G9" s="167">
        <v>31</v>
      </c>
      <c r="H9" s="167">
        <v>31</v>
      </c>
      <c r="I9" s="167">
        <v>30</v>
      </c>
      <c r="J9" s="167">
        <v>31</v>
      </c>
      <c r="K9" s="167">
        <v>30</v>
      </c>
      <c r="L9" s="167">
        <v>31</v>
      </c>
      <c r="M9" s="167">
        <v>31</v>
      </c>
      <c r="N9" s="167">
        <v>28</v>
      </c>
      <c r="O9" s="167">
        <v>31</v>
      </c>
      <c r="P9" s="167">
        <f t="shared" ref="P9:P24" si="0">SUM(D9:O9)</f>
        <v>365</v>
      </c>
    </row>
    <row r="10" spans="1:17" ht="30" customHeight="1" thickBot="1" x14ac:dyDescent="0.25">
      <c r="A10" s="512" t="s">
        <v>69</v>
      </c>
      <c r="B10" s="513"/>
      <c r="C10" s="514"/>
      <c r="D10" s="195">
        <f>SUM(D12:D17)</f>
        <v>0</v>
      </c>
      <c r="E10" s="195">
        <f t="shared" ref="E10:O10" si="1">SUM(E12:E17)</f>
        <v>0</v>
      </c>
      <c r="F10" s="195">
        <f t="shared" si="1"/>
        <v>0</v>
      </c>
      <c r="G10" s="195">
        <f t="shared" si="1"/>
        <v>0</v>
      </c>
      <c r="H10" s="195">
        <f t="shared" si="1"/>
        <v>0</v>
      </c>
      <c r="I10" s="195">
        <f t="shared" si="1"/>
        <v>0</v>
      </c>
      <c r="J10" s="195">
        <f t="shared" si="1"/>
        <v>0</v>
      </c>
      <c r="K10" s="195">
        <f t="shared" si="1"/>
        <v>0</v>
      </c>
      <c r="L10" s="195">
        <f t="shared" si="1"/>
        <v>0</v>
      </c>
      <c r="M10" s="195">
        <f t="shared" si="1"/>
        <v>0</v>
      </c>
      <c r="N10" s="195">
        <f t="shared" si="1"/>
        <v>0</v>
      </c>
      <c r="O10" s="195">
        <f t="shared" si="1"/>
        <v>0</v>
      </c>
      <c r="P10" s="196">
        <f t="shared" ref="P10:P17" si="2">SUM(D10:O10)</f>
        <v>0</v>
      </c>
    </row>
    <row r="11" spans="1:17" ht="30" customHeight="1" thickBot="1" x14ac:dyDescent="0.25">
      <c r="A11" s="507"/>
      <c r="B11" s="508" t="s">
        <v>71</v>
      </c>
      <c r="C11" s="168" t="s">
        <v>165</v>
      </c>
      <c r="D11" s="377">
        <f>SUM(D12:D14)</f>
        <v>0</v>
      </c>
      <c r="E11" s="377">
        <f>SUM(E12:E14)</f>
        <v>0</v>
      </c>
      <c r="F11" s="377">
        <f t="shared" ref="F11:O11" si="3">SUM(F12:F14)</f>
        <v>0</v>
      </c>
      <c r="G11" s="377">
        <f t="shared" si="3"/>
        <v>0</v>
      </c>
      <c r="H11" s="377">
        <f t="shared" si="3"/>
        <v>0</v>
      </c>
      <c r="I11" s="377">
        <f t="shared" si="3"/>
        <v>0</v>
      </c>
      <c r="J11" s="377">
        <f t="shared" si="3"/>
        <v>0</v>
      </c>
      <c r="K11" s="377">
        <f t="shared" si="3"/>
        <v>0</v>
      </c>
      <c r="L11" s="377">
        <f t="shared" si="3"/>
        <v>0</v>
      </c>
      <c r="M11" s="377">
        <f t="shared" si="3"/>
        <v>0</v>
      </c>
      <c r="N11" s="377">
        <f t="shared" si="3"/>
        <v>0</v>
      </c>
      <c r="O11" s="377">
        <f t="shared" si="3"/>
        <v>0</v>
      </c>
      <c r="P11" s="197">
        <f>SUM(D11:O11)</f>
        <v>0</v>
      </c>
      <c r="Q11" s="2" t="s">
        <v>313</v>
      </c>
    </row>
    <row r="12" spans="1:17" ht="39.9" customHeight="1" x14ac:dyDescent="0.2">
      <c r="A12" s="507"/>
      <c r="B12" s="509"/>
      <c r="C12" s="398" t="s">
        <v>314</v>
      </c>
      <c r="D12" s="190"/>
      <c r="E12" s="190"/>
      <c r="F12" s="190"/>
      <c r="G12" s="190"/>
      <c r="H12" s="190"/>
      <c r="I12" s="190"/>
      <c r="J12" s="190"/>
      <c r="K12" s="190"/>
      <c r="L12" s="190"/>
      <c r="M12" s="190"/>
      <c r="N12" s="190"/>
      <c r="O12" s="345"/>
      <c r="P12" s="198">
        <f t="shared" si="2"/>
        <v>0</v>
      </c>
    </row>
    <row r="13" spans="1:17" ht="39.9" customHeight="1" x14ac:dyDescent="0.2">
      <c r="A13" s="507"/>
      <c r="B13" s="509"/>
      <c r="C13" s="398" t="s">
        <v>330</v>
      </c>
      <c r="D13" s="190"/>
      <c r="E13" s="190"/>
      <c r="F13" s="190"/>
      <c r="G13" s="190"/>
      <c r="H13" s="190"/>
      <c r="I13" s="190"/>
      <c r="J13" s="190"/>
      <c r="K13" s="190"/>
      <c r="L13" s="190"/>
      <c r="M13" s="190"/>
      <c r="N13" s="190"/>
      <c r="O13" s="346"/>
      <c r="P13" s="198">
        <f t="shared" si="2"/>
        <v>0</v>
      </c>
    </row>
    <row r="14" spans="1:17" ht="39.9" customHeight="1" x14ac:dyDescent="0.2">
      <c r="A14" s="507"/>
      <c r="B14" s="509"/>
      <c r="C14" s="360" t="s">
        <v>331</v>
      </c>
      <c r="D14" s="190"/>
      <c r="E14" s="190"/>
      <c r="F14" s="190"/>
      <c r="G14" s="190"/>
      <c r="H14" s="190"/>
      <c r="I14" s="190"/>
      <c r="J14" s="190"/>
      <c r="K14" s="190"/>
      <c r="L14" s="190"/>
      <c r="M14" s="190"/>
      <c r="N14" s="190"/>
      <c r="O14" s="376"/>
      <c r="P14" s="198">
        <f t="shared" si="2"/>
        <v>0</v>
      </c>
    </row>
    <row r="15" spans="1:17" ht="39.9" customHeight="1" x14ac:dyDescent="0.2">
      <c r="A15" s="507"/>
      <c r="B15" s="509"/>
      <c r="C15" s="360" t="s">
        <v>332</v>
      </c>
      <c r="D15" s="190"/>
      <c r="E15" s="190"/>
      <c r="F15" s="190"/>
      <c r="G15" s="190"/>
      <c r="H15" s="190"/>
      <c r="I15" s="190"/>
      <c r="J15" s="190"/>
      <c r="K15" s="190"/>
      <c r="L15" s="190"/>
      <c r="M15" s="190"/>
      <c r="N15" s="190"/>
      <c r="O15" s="379"/>
      <c r="P15" s="198">
        <f t="shared" ref="P15" si="4">SUM(D15:O15)</f>
        <v>0</v>
      </c>
    </row>
    <row r="16" spans="1:17" ht="30" customHeight="1" x14ac:dyDescent="0.2">
      <c r="A16" s="507"/>
      <c r="B16" s="509"/>
      <c r="C16" s="168" t="s">
        <v>166</v>
      </c>
      <c r="D16" s="190"/>
      <c r="E16" s="190"/>
      <c r="F16" s="190"/>
      <c r="G16" s="190"/>
      <c r="H16" s="190"/>
      <c r="I16" s="190"/>
      <c r="J16" s="190"/>
      <c r="K16" s="190"/>
      <c r="L16" s="190"/>
      <c r="M16" s="190"/>
      <c r="N16" s="190"/>
      <c r="O16" s="376"/>
      <c r="P16" s="198">
        <f t="shared" si="2"/>
        <v>0</v>
      </c>
    </row>
    <row r="17" spans="1:17" ht="30" customHeight="1" x14ac:dyDescent="0.2">
      <c r="A17" s="511"/>
      <c r="B17" s="510"/>
      <c r="C17" s="169" t="s">
        <v>72</v>
      </c>
      <c r="D17" s="190"/>
      <c r="E17" s="190"/>
      <c r="F17" s="190"/>
      <c r="G17" s="190"/>
      <c r="H17" s="190"/>
      <c r="I17" s="190"/>
      <c r="J17" s="190"/>
      <c r="K17" s="190"/>
      <c r="L17" s="190"/>
      <c r="M17" s="190"/>
      <c r="N17" s="190"/>
      <c r="O17" s="190"/>
      <c r="P17" s="195">
        <f t="shared" si="2"/>
        <v>0</v>
      </c>
    </row>
    <row r="18" spans="1:17" ht="30" customHeight="1" thickBot="1" x14ac:dyDescent="0.25">
      <c r="A18" s="512" t="s">
        <v>68</v>
      </c>
      <c r="B18" s="513"/>
      <c r="C18" s="514"/>
      <c r="D18" s="195">
        <f>SUM(D19:D24)</f>
        <v>0</v>
      </c>
      <c r="E18" s="195">
        <f t="shared" ref="E18:O18" si="5">SUM(E19:E24)</f>
        <v>0</v>
      </c>
      <c r="F18" s="195">
        <f t="shared" si="5"/>
        <v>0</v>
      </c>
      <c r="G18" s="195">
        <f t="shared" si="5"/>
        <v>0</v>
      </c>
      <c r="H18" s="195">
        <f t="shared" si="5"/>
        <v>0</v>
      </c>
      <c r="I18" s="195">
        <f t="shared" si="5"/>
        <v>0</v>
      </c>
      <c r="J18" s="195">
        <f t="shared" si="5"/>
        <v>0</v>
      </c>
      <c r="K18" s="195">
        <f t="shared" si="5"/>
        <v>0</v>
      </c>
      <c r="L18" s="195">
        <f t="shared" si="5"/>
        <v>0</v>
      </c>
      <c r="M18" s="195">
        <f t="shared" si="5"/>
        <v>0</v>
      </c>
      <c r="N18" s="195">
        <f t="shared" si="5"/>
        <v>0</v>
      </c>
      <c r="O18" s="195">
        <f t="shared" si="5"/>
        <v>0</v>
      </c>
      <c r="P18" s="196">
        <f t="shared" si="0"/>
        <v>0</v>
      </c>
    </row>
    <row r="19" spans="1:17" ht="30" customHeight="1" thickBot="1" x14ac:dyDescent="0.25">
      <c r="A19" s="507"/>
      <c r="B19" s="508" t="s">
        <v>75</v>
      </c>
      <c r="C19" s="168" t="s">
        <v>165</v>
      </c>
      <c r="D19" s="4"/>
      <c r="E19" s="170"/>
      <c r="F19" s="170"/>
      <c r="G19" s="4"/>
      <c r="H19" s="4"/>
      <c r="I19" s="170"/>
      <c r="J19" s="170"/>
      <c r="K19" s="170"/>
      <c r="L19" s="4"/>
      <c r="M19" s="4"/>
      <c r="N19" s="170"/>
      <c r="O19" s="5"/>
      <c r="P19" s="197">
        <f t="shared" si="0"/>
        <v>0</v>
      </c>
      <c r="Q19" s="2" t="s">
        <v>143</v>
      </c>
    </row>
    <row r="20" spans="1:17" ht="30" customHeight="1" x14ac:dyDescent="0.2">
      <c r="A20" s="507"/>
      <c r="B20" s="509"/>
      <c r="C20" s="168" t="s">
        <v>166</v>
      </c>
      <c r="D20" s="4"/>
      <c r="E20" s="170"/>
      <c r="F20" s="170"/>
      <c r="G20" s="4"/>
      <c r="H20" s="4"/>
      <c r="I20" s="170"/>
      <c r="J20" s="170"/>
      <c r="K20" s="170"/>
      <c r="L20" s="4"/>
      <c r="M20" s="4"/>
      <c r="N20" s="170"/>
      <c r="O20" s="4"/>
      <c r="P20" s="198">
        <f t="shared" si="0"/>
        <v>0</v>
      </c>
    </row>
    <row r="21" spans="1:17" ht="30" customHeight="1" thickBot="1" x14ac:dyDescent="0.25">
      <c r="A21" s="507"/>
      <c r="B21" s="510"/>
      <c r="C21" s="169" t="s">
        <v>72</v>
      </c>
      <c r="D21" s="4"/>
      <c r="E21" s="170"/>
      <c r="F21" s="170"/>
      <c r="G21" s="4"/>
      <c r="H21" s="4"/>
      <c r="I21" s="170"/>
      <c r="J21" s="170"/>
      <c r="K21" s="170"/>
      <c r="L21" s="4"/>
      <c r="M21" s="4"/>
      <c r="N21" s="170"/>
      <c r="O21" s="4"/>
      <c r="P21" s="196">
        <f t="shared" si="0"/>
        <v>0</v>
      </c>
    </row>
    <row r="22" spans="1:17" ht="30" customHeight="1" thickBot="1" x14ac:dyDescent="0.25">
      <c r="A22" s="507"/>
      <c r="B22" s="508" t="s">
        <v>76</v>
      </c>
      <c r="C22" s="168" t="s">
        <v>165</v>
      </c>
      <c r="D22" s="4"/>
      <c r="E22" s="4"/>
      <c r="F22" s="4"/>
      <c r="G22" s="4"/>
      <c r="H22" s="4"/>
      <c r="I22" s="4"/>
      <c r="J22" s="4"/>
      <c r="K22" s="4"/>
      <c r="L22" s="4"/>
      <c r="M22" s="4"/>
      <c r="N22" s="4"/>
      <c r="O22" s="5"/>
      <c r="P22" s="197">
        <f t="shared" si="0"/>
        <v>0</v>
      </c>
      <c r="Q22" s="2" t="s">
        <v>144</v>
      </c>
    </row>
    <row r="23" spans="1:17" ht="30" customHeight="1" x14ac:dyDescent="0.2">
      <c r="A23" s="507"/>
      <c r="B23" s="509"/>
      <c r="C23" s="168" t="s">
        <v>166</v>
      </c>
      <c r="D23" s="4"/>
      <c r="E23" s="4"/>
      <c r="F23" s="4"/>
      <c r="G23" s="4"/>
      <c r="H23" s="4"/>
      <c r="I23" s="4"/>
      <c r="J23" s="4"/>
      <c r="K23" s="4"/>
      <c r="L23" s="4"/>
      <c r="M23" s="4"/>
      <c r="N23" s="4"/>
      <c r="O23" s="4"/>
      <c r="P23" s="198">
        <f t="shared" si="0"/>
        <v>0</v>
      </c>
    </row>
    <row r="24" spans="1:17" ht="30" customHeight="1" x14ac:dyDescent="0.2">
      <c r="A24" s="511"/>
      <c r="B24" s="510"/>
      <c r="C24" s="169" t="s">
        <v>72</v>
      </c>
      <c r="D24" s="4"/>
      <c r="E24" s="4"/>
      <c r="F24" s="4"/>
      <c r="G24" s="4"/>
      <c r="H24" s="4"/>
      <c r="I24" s="4"/>
      <c r="J24" s="4"/>
      <c r="K24" s="4"/>
      <c r="L24" s="4"/>
      <c r="M24" s="4"/>
      <c r="N24" s="4"/>
      <c r="O24" s="4"/>
      <c r="P24" s="195">
        <f t="shared" si="0"/>
        <v>0</v>
      </c>
    </row>
    <row r="25" spans="1:17" x14ac:dyDescent="0.2">
      <c r="A25" s="130" t="s">
        <v>74</v>
      </c>
      <c r="B25" s="130"/>
      <c r="C25" s="130"/>
      <c r="D25" s="130"/>
      <c r="E25" s="130"/>
      <c r="F25" s="130"/>
      <c r="G25" s="130"/>
      <c r="H25" s="130"/>
      <c r="I25" s="130"/>
      <c r="J25" s="130"/>
      <c r="K25" s="130"/>
      <c r="L25" s="130"/>
      <c r="M25" s="130"/>
      <c r="N25" s="130"/>
      <c r="O25" s="130"/>
      <c r="P25" s="130"/>
    </row>
    <row r="27" spans="1:17" x14ac:dyDescent="0.2">
      <c r="D27" s="106" t="str">
        <f>IF(D$10&gt;0,IF(D$9=D$10+D$18,"OK","↑　開園日と休園日の合計が総日数と合いません"),"")</f>
        <v/>
      </c>
      <c r="E27" s="106"/>
      <c r="F27" s="106"/>
      <c r="G27" s="106"/>
      <c r="H27" s="106"/>
      <c r="I27" s="106"/>
      <c r="J27" s="106"/>
      <c r="K27" s="106"/>
      <c r="L27" s="106"/>
      <c r="M27" s="106"/>
      <c r="N27" s="106"/>
      <c r="O27" s="106"/>
    </row>
    <row r="28" spans="1:17" x14ac:dyDescent="0.2">
      <c r="D28" s="6"/>
      <c r="E28" s="106" t="str">
        <f>IF(E$10&gt;0,IF(E$9=E$10+E$18,"OK","↑　開園日と休園日の合計が総日数と合いません"),"")</f>
        <v/>
      </c>
      <c r="F28" s="106"/>
      <c r="G28" s="106"/>
      <c r="H28" s="106"/>
      <c r="I28" s="106"/>
      <c r="J28" s="106"/>
      <c r="K28" s="106"/>
      <c r="L28" s="106"/>
      <c r="M28" s="106"/>
      <c r="N28" s="106"/>
      <c r="O28" s="106"/>
    </row>
    <row r="29" spans="1:17" x14ac:dyDescent="0.2">
      <c r="D29" s="6"/>
      <c r="E29" s="106"/>
      <c r="F29" s="106" t="str">
        <f>IF(F$10&gt;0,IF(F$9=F$10+F$18,"OK","↑　開園日と休園日の合計が総日数と合いません"),"")</f>
        <v/>
      </c>
      <c r="G29" s="106"/>
      <c r="H29" s="106"/>
      <c r="I29" s="106"/>
      <c r="J29" s="106"/>
      <c r="K29" s="106"/>
      <c r="L29" s="106"/>
      <c r="M29" s="106"/>
      <c r="N29" s="106"/>
      <c r="O29" s="106"/>
    </row>
    <row r="30" spans="1:17" x14ac:dyDescent="0.2">
      <c r="D30" s="6"/>
      <c r="E30" s="106"/>
      <c r="F30" s="106"/>
      <c r="G30" s="106" t="str">
        <f>IF(G$10&gt;0,IF(G$9=G$10+G$18,"OK","↑　開園日と休園日の合計が総日数と合いません"),"")</f>
        <v/>
      </c>
      <c r="H30" s="106"/>
      <c r="I30" s="106"/>
      <c r="J30" s="106"/>
      <c r="K30" s="106"/>
      <c r="L30" s="106"/>
      <c r="M30" s="106"/>
      <c r="N30" s="106"/>
      <c r="O30" s="106"/>
    </row>
    <row r="31" spans="1:17" x14ac:dyDescent="0.2">
      <c r="D31" s="6"/>
      <c r="E31" s="106"/>
      <c r="F31" s="106"/>
      <c r="G31" s="106"/>
      <c r="H31" s="106" t="str">
        <f>IF(H$10&gt;0,IF(H$9=H$10+H$18,"OK","↑　開園日と休園日の合計が総日数と合いません"),"")</f>
        <v/>
      </c>
      <c r="I31" s="106"/>
      <c r="J31" s="106"/>
      <c r="K31" s="106"/>
      <c r="L31" s="106"/>
      <c r="M31" s="106"/>
      <c r="N31" s="106"/>
      <c r="O31" s="106"/>
    </row>
    <row r="32" spans="1:17" x14ac:dyDescent="0.2">
      <c r="D32" s="6"/>
      <c r="E32" s="106"/>
      <c r="F32" s="106"/>
      <c r="G32" s="106"/>
      <c r="H32" s="106"/>
      <c r="I32" s="106" t="str">
        <f>IF(I$10&gt;0,IF(I$9=I$10+I$18,"OK","↑　開園日と休園日の合計が総日数と合いません"),"")</f>
        <v/>
      </c>
      <c r="J32" s="106"/>
      <c r="K32" s="106"/>
      <c r="L32" s="106"/>
      <c r="M32" s="106"/>
      <c r="N32" s="106"/>
      <c r="O32" s="106"/>
    </row>
    <row r="33" spans="4:15" x14ac:dyDescent="0.2">
      <c r="D33" s="6"/>
      <c r="E33" s="106"/>
      <c r="F33" s="106"/>
      <c r="G33" s="106"/>
      <c r="H33" s="106"/>
      <c r="I33" s="106"/>
      <c r="J33" s="106" t="str">
        <f>IF(J$10&gt;0,IF(J$9=J$10+J$18,"OK","↑　開園日と休園日の合計が総日数と合いません"),"")</f>
        <v/>
      </c>
      <c r="K33" s="106"/>
      <c r="L33" s="106"/>
      <c r="M33" s="106"/>
      <c r="N33" s="106"/>
      <c r="O33" s="106"/>
    </row>
    <row r="34" spans="4:15" x14ac:dyDescent="0.2">
      <c r="D34" s="6"/>
      <c r="E34" s="106"/>
      <c r="F34" s="106"/>
      <c r="G34" s="106"/>
      <c r="H34" s="106"/>
      <c r="I34" s="106"/>
      <c r="J34" s="106"/>
      <c r="K34" s="106" t="str">
        <f>IF(K$10&gt;0,IF(K$9=K$10+K$18,"OK","↑　開園日と休園日の合計が総日数と合いません"),"")</f>
        <v/>
      </c>
      <c r="L34" s="106"/>
      <c r="M34" s="106"/>
      <c r="N34" s="106"/>
      <c r="O34" s="106"/>
    </row>
    <row r="35" spans="4:15" x14ac:dyDescent="0.2">
      <c r="D35" s="6"/>
      <c r="E35" s="106"/>
      <c r="F35" s="106"/>
      <c r="G35" s="106"/>
      <c r="H35" s="106"/>
      <c r="I35" s="106"/>
      <c r="J35" s="106"/>
      <c r="K35" s="106"/>
      <c r="L35" s="106" t="str">
        <f>IF(L$10&gt;0,IF(L$9=L$10+L$18,"OK","↑　開園日と休園日の合計が総日数と合いません"),"")</f>
        <v/>
      </c>
      <c r="M35" s="106"/>
      <c r="N35" s="106"/>
      <c r="O35" s="106"/>
    </row>
    <row r="36" spans="4:15" x14ac:dyDescent="0.2">
      <c r="D36" s="6"/>
      <c r="E36" s="106"/>
      <c r="F36" s="106"/>
      <c r="G36" s="106"/>
      <c r="H36" s="106"/>
      <c r="I36" s="106"/>
      <c r="J36" s="106"/>
      <c r="K36" s="106"/>
      <c r="L36" s="106"/>
      <c r="M36" s="106" t="str">
        <f>IF(M$10&gt;0,IF(M$9=M$10+M$18,"OK","↑　開園日と休園日の合計が総日数と合いません"),"")</f>
        <v/>
      </c>
      <c r="N36" s="106"/>
      <c r="O36" s="106"/>
    </row>
    <row r="37" spans="4:15" x14ac:dyDescent="0.2">
      <c r="D37" s="6"/>
      <c r="E37" s="106"/>
      <c r="F37" s="106"/>
      <c r="G37" s="106"/>
      <c r="H37" s="106"/>
      <c r="I37" s="106"/>
      <c r="J37" s="106"/>
      <c r="K37" s="106"/>
      <c r="L37" s="106"/>
      <c r="M37" s="106"/>
      <c r="N37" s="106" t="str">
        <f>IF(N$10&gt;0,IF(N$9=N$10+N$18,"OK","↑　開園日と休園日の合計が総日数と合いません"),"")</f>
        <v/>
      </c>
      <c r="O37" s="106"/>
    </row>
    <row r="38" spans="4:15" x14ac:dyDescent="0.2">
      <c r="D38" s="6"/>
      <c r="E38" s="106"/>
      <c r="F38" s="106"/>
      <c r="G38" s="106"/>
      <c r="H38" s="106"/>
      <c r="I38" s="106"/>
      <c r="J38" s="106"/>
      <c r="K38" s="106"/>
      <c r="L38" s="106"/>
      <c r="M38" s="106"/>
      <c r="N38" s="106"/>
      <c r="O38" s="106" t="str">
        <f>IF(O$10&gt;0,IF(O$9=O$10+O$18,"OK","↑　開園日と休園日の合計が総日数と合いません"),"")</f>
        <v/>
      </c>
    </row>
  </sheetData>
  <sheetProtection algorithmName="SHA-512" hashValue="3rYie78ePA3+P5rpO0Juc9R4i3nHC8XdsRtk6vx9msano+jXgTuR5OCro8ctFOIh940tsl1D7ixTDa3hRhQnbA==" saltValue="Bx/WRWyIrqEkSNJA7Aiw4g==" spinCount="100000" sheet="1" objects="1" scenarios="1"/>
  <mergeCells count="15">
    <mergeCell ref="K6:P6"/>
    <mergeCell ref="A1:P1"/>
    <mergeCell ref="A19:A21"/>
    <mergeCell ref="B19:B21"/>
    <mergeCell ref="A22:A24"/>
    <mergeCell ref="B22:B24"/>
    <mergeCell ref="A4:P4"/>
    <mergeCell ref="A18:C18"/>
    <mergeCell ref="A11:A17"/>
    <mergeCell ref="A8:C8"/>
    <mergeCell ref="A9:C9"/>
    <mergeCell ref="A10:C10"/>
    <mergeCell ref="B11:B17"/>
    <mergeCell ref="I6:J6"/>
    <mergeCell ref="B6:C7"/>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topLeftCell="A2" zoomScale="90" zoomScaleNormal="100" zoomScaleSheetLayoutView="90" workbookViewId="0">
      <selection activeCell="B34" sqref="B34:C34"/>
    </sheetView>
  </sheetViews>
  <sheetFormatPr defaultColWidth="9" defaultRowHeight="13.2" x14ac:dyDescent="0.2"/>
  <cols>
    <col min="1" max="1" width="4.109375" style="94" customWidth="1"/>
    <col min="2" max="2" width="17.33203125" style="94" customWidth="1"/>
    <col min="3" max="4" width="15.6640625" style="94" customWidth="1"/>
    <col min="5" max="5" width="9.44140625" style="94" bestFit="1" customWidth="1"/>
    <col min="6" max="6" width="17" style="94" customWidth="1"/>
    <col min="7" max="7" width="9.33203125" style="94" customWidth="1"/>
    <col min="8" max="8" width="17" style="94" customWidth="1"/>
    <col min="9" max="10" width="11.33203125" style="94" customWidth="1"/>
    <col min="11" max="16384" width="9" style="94"/>
  </cols>
  <sheetData>
    <row r="1" spans="1:10" ht="19.2" x14ac:dyDescent="0.2">
      <c r="A1" s="105" t="s">
        <v>334</v>
      </c>
    </row>
    <row r="2" spans="1:10" ht="15.75" customHeight="1" x14ac:dyDescent="0.2">
      <c r="A2" s="857" t="s">
        <v>170</v>
      </c>
      <c r="B2" s="130"/>
      <c r="C2" s="130"/>
      <c r="D2" s="858"/>
      <c r="E2" s="858"/>
      <c r="F2" s="858"/>
      <c r="G2" s="858"/>
      <c r="H2" s="858"/>
      <c r="I2" s="851"/>
      <c r="J2" s="851"/>
    </row>
    <row r="3" spans="1:10" ht="15.75" customHeight="1" x14ac:dyDescent="0.2">
      <c r="A3" s="130"/>
      <c r="B3" s="130"/>
      <c r="C3" s="858"/>
      <c r="D3" s="858"/>
      <c r="E3" s="858"/>
      <c r="F3" s="858"/>
      <c r="G3" s="858"/>
      <c r="H3" s="858"/>
      <c r="I3" s="851"/>
      <c r="J3" s="851"/>
    </row>
    <row r="4" spans="1:10" s="852" customFormat="1" ht="15.75" customHeight="1" x14ac:dyDescent="0.2">
      <c r="A4" s="426" t="s">
        <v>171</v>
      </c>
      <c r="B4" s="426"/>
      <c r="C4" s="426"/>
      <c r="D4" s="426"/>
      <c r="E4" s="426"/>
      <c r="F4" s="426"/>
      <c r="G4" s="426"/>
      <c r="H4" s="426"/>
    </row>
    <row r="5" spans="1:10" ht="15.75" customHeight="1" x14ac:dyDescent="0.2">
      <c r="A5" s="130"/>
      <c r="B5" s="130"/>
      <c r="C5" s="859"/>
      <c r="D5" s="859"/>
      <c r="E5" s="130"/>
      <c r="F5" s="130"/>
      <c r="G5" s="130"/>
      <c r="H5" s="130"/>
    </row>
    <row r="6" spans="1:10" ht="15.75" customHeight="1" x14ac:dyDescent="0.2">
      <c r="A6" s="130"/>
      <c r="B6" s="130"/>
      <c r="C6" s="860"/>
      <c r="D6" s="130"/>
      <c r="E6" s="861" t="s">
        <v>16</v>
      </c>
      <c r="F6" s="505">
        <f>別紙１!E5</f>
        <v>0</v>
      </c>
      <c r="G6" s="505"/>
      <c r="H6" s="505"/>
    </row>
    <row r="7" spans="1:10" ht="15.75" customHeight="1" x14ac:dyDescent="0.2">
      <c r="A7" s="130"/>
      <c r="B7" s="130"/>
      <c r="C7" s="860"/>
      <c r="D7" s="130"/>
      <c r="E7" s="862"/>
      <c r="F7" s="863"/>
      <c r="G7" s="863"/>
      <c r="H7" s="863"/>
    </row>
    <row r="8" spans="1:10" ht="18" customHeight="1" x14ac:dyDescent="0.2">
      <c r="A8" s="130" t="s">
        <v>245</v>
      </c>
      <c r="B8" s="130"/>
      <c r="C8" s="860"/>
      <c r="D8" s="130"/>
      <c r="E8" s="130"/>
      <c r="F8" s="130"/>
      <c r="G8" s="421"/>
      <c r="H8" s="863"/>
      <c r="I8" s="853"/>
      <c r="J8" s="853"/>
    </row>
    <row r="9" spans="1:10" ht="18" customHeight="1" x14ac:dyDescent="0.2">
      <c r="A9" s="130"/>
      <c r="B9" s="864"/>
      <c r="C9" s="865" t="s">
        <v>274</v>
      </c>
      <c r="D9" s="865" t="s">
        <v>242</v>
      </c>
      <c r="E9" s="130"/>
      <c r="F9" s="130"/>
      <c r="G9" s="421"/>
      <c r="H9" s="863"/>
      <c r="I9" s="853"/>
      <c r="J9" s="853"/>
    </row>
    <row r="10" spans="1:10" ht="24" customHeight="1" x14ac:dyDescent="0.2">
      <c r="A10" s="130"/>
      <c r="B10" s="167" t="s">
        <v>10</v>
      </c>
      <c r="C10" s="220">
        <f>+'別紙3-2'!L50</f>
        <v>0</v>
      </c>
      <c r="D10" s="866">
        <f>+'別紙3-2'!B50</f>
        <v>0</v>
      </c>
      <c r="E10" s="130"/>
      <c r="F10" s="130"/>
      <c r="G10" s="130"/>
      <c r="H10" s="130"/>
      <c r="I10" s="853"/>
      <c r="J10" s="853"/>
    </row>
    <row r="11" spans="1:10" ht="24" customHeight="1" x14ac:dyDescent="0.2">
      <c r="A11" s="130"/>
      <c r="B11" s="167" t="s">
        <v>167</v>
      </c>
      <c r="C11" s="220">
        <f>+'別紙3-2'!AA50</f>
        <v>0</v>
      </c>
      <c r="D11" s="866">
        <f>+'別紙3-2'!Q50</f>
        <v>0</v>
      </c>
      <c r="E11" s="130"/>
      <c r="F11" s="130" t="s">
        <v>243</v>
      </c>
      <c r="G11" s="130"/>
      <c r="H11" s="130"/>
    </row>
    <row r="12" spans="1:10" ht="24" customHeight="1" thickBot="1" x14ac:dyDescent="0.25">
      <c r="A12" s="130"/>
      <c r="B12" s="867" t="s">
        <v>54</v>
      </c>
      <c r="C12" s="868">
        <f>SUM(C10:C11)</f>
        <v>0</v>
      </c>
      <c r="D12" s="869">
        <f>SUM(D10:D11)</f>
        <v>0</v>
      </c>
      <c r="E12" s="130"/>
      <c r="F12" s="870" t="s">
        <v>251</v>
      </c>
      <c r="G12" s="871" t="s">
        <v>168</v>
      </c>
      <c r="H12" s="870" t="s">
        <v>252</v>
      </c>
      <c r="I12" s="853"/>
      <c r="J12" s="853"/>
    </row>
    <row r="13" spans="1:10" ht="33" customHeight="1" thickBot="1" x14ac:dyDescent="0.25">
      <c r="A13" s="130"/>
      <c r="B13" s="872" t="s">
        <v>248</v>
      </c>
      <c r="C13" s="873" t="e">
        <f>FLOOR(((C10+C11)/(D10+D11)),"0.5")</f>
        <v>#DIV/0!</v>
      </c>
      <c r="D13" s="874"/>
      <c r="E13" s="130"/>
      <c r="F13" s="875"/>
      <c r="G13" s="871"/>
      <c r="H13" s="875"/>
      <c r="I13" s="853"/>
      <c r="J13" s="853"/>
    </row>
    <row r="14" spans="1:10" ht="15.75" customHeight="1" x14ac:dyDescent="0.2">
      <c r="A14" s="130"/>
      <c r="B14" s="130" t="s">
        <v>254</v>
      </c>
      <c r="C14" s="860"/>
      <c r="D14" s="130"/>
      <c r="E14" s="130"/>
      <c r="F14" s="130"/>
      <c r="G14" s="421"/>
      <c r="H14" s="863"/>
      <c r="I14" s="853"/>
      <c r="J14" s="853"/>
    </row>
    <row r="15" spans="1:10" ht="15.75" customHeight="1" x14ac:dyDescent="0.2">
      <c r="A15" s="130"/>
      <c r="B15" s="130"/>
      <c r="C15" s="860"/>
      <c r="D15" s="130"/>
      <c r="E15" s="130"/>
      <c r="F15" s="130"/>
      <c r="G15" s="421"/>
      <c r="H15" s="863"/>
      <c r="I15" s="853"/>
      <c r="J15" s="853"/>
    </row>
    <row r="16" spans="1:10" ht="18" customHeight="1" x14ac:dyDescent="0.2">
      <c r="A16" s="130" t="s">
        <v>246</v>
      </c>
      <c r="B16" s="130"/>
      <c r="C16" s="860"/>
      <c r="D16" s="130"/>
      <c r="E16" s="130"/>
      <c r="F16" s="130"/>
      <c r="G16" s="421"/>
      <c r="H16" s="863"/>
      <c r="I16" s="853"/>
      <c r="J16" s="853"/>
    </row>
    <row r="17" spans="1:10" ht="18" customHeight="1" x14ac:dyDescent="0.2">
      <c r="A17" s="130"/>
      <c r="B17" s="864"/>
      <c r="C17" s="876" t="s">
        <v>275</v>
      </c>
      <c r="D17" s="877" t="s">
        <v>276</v>
      </c>
      <c r="E17" s="130"/>
      <c r="F17" s="130"/>
      <c r="G17" s="421"/>
      <c r="H17" s="863"/>
      <c r="I17" s="853"/>
      <c r="J17" s="853"/>
    </row>
    <row r="18" spans="1:10" ht="24" customHeight="1" x14ac:dyDescent="0.2">
      <c r="A18" s="130"/>
      <c r="B18" s="167" t="s">
        <v>10</v>
      </c>
      <c r="C18" s="220">
        <f>+'別紙3-2'!M50</f>
        <v>0</v>
      </c>
      <c r="D18" s="220">
        <f>+C10</f>
        <v>0</v>
      </c>
      <c r="E18" s="130"/>
      <c r="F18" s="130"/>
      <c r="G18" s="130"/>
      <c r="H18" s="130"/>
      <c r="I18" s="853"/>
      <c r="J18" s="853"/>
    </row>
    <row r="19" spans="1:10" ht="24" customHeight="1" x14ac:dyDescent="0.2">
      <c r="A19" s="130"/>
      <c r="B19" s="167" t="s">
        <v>167</v>
      </c>
      <c r="C19" s="220">
        <f>+'別紙3-2'!AB50</f>
        <v>0</v>
      </c>
      <c r="D19" s="220">
        <f>+C11</f>
        <v>0</v>
      </c>
      <c r="E19" s="130"/>
      <c r="F19" s="130" t="s">
        <v>243</v>
      </c>
      <c r="G19" s="130"/>
      <c r="H19" s="130"/>
      <c r="I19" s="853"/>
      <c r="J19" s="853"/>
    </row>
    <row r="20" spans="1:10" ht="24" customHeight="1" thickBot="1" x14ac:dyDescent="0.25">
      <c r="A20" s="130"/>
      <c r="B20" s="867" t="s">
        <v>54</v>
      </c>
      <c r="C20" s="868">
        <f>SUM(C18:C19)</f>
        <v>0</v>
      </c>
      <c r="D20" s="868">
        <f>SUM(D18:D19)</f>
        <v>0</v>
      </c>
      <c r="E20" s="130"/>
      <c r="F20" s="870" t="s">
        <v>258</v>
      </c>
      <c r="G20" s="871" t="s">
        <v>168</v>
      </c>
      <c r="H20" s="870" t="s">
        <v>251</v>
      </c>
      <c r="I20" s="853"/>
      <c r="J20" s="853"/>
    </row>
    <row r="21" spans="1:10" ht="33" customHeight="1" thickBot="1" x14ac:dyDescent="0.25">
      <c r="A21" s="130"/>
      <c r="B21" s="878" t="s">
        <v>249</v>
      </c>
      <c r="C21" s="879" t="e">
        <f>ROUND((C18+C19)/(D18+D19),0)</f>
        <v>#DIV/0!</v>
      </c>
      <c r="D21" s="880"/>
      <c r="E21" s="130"/>
      <c r="F21" s="875"/>
      <c r="G21" s="871"/>
      <c r="H21" s="875"/>
      <c r="I21" s="853"/>
      <c r="J21" s="853"/>
    </row>
    <row r="22" spans="1:10" ht="15.75" customHeight="1" x14ac:dyDescent="0.2">
      <c r="A22" s="130"/>
      <c r="B22" s="130" t="s">
        <v>293</v>
      </c>
      <c r="C22" s="860"/>
      <c r="D22" s="130"/>
      <c r="E22" s="130"/>
      <c r="F22" s="130"/>
      <c r="G22" s="421"/>
      <c r="H22" s="863"/>
      <c r="I22" s="853"/>
      <c r="J22" s="853"/>
    </row>
    <row r="23" spans="1:10" ht="15.75" customHeight="1" x14ac:dyDescent="0.2">
      <c r="A23" s="130"/>
      <c r="B23" s="130"/>
      <c r="C23" s="860"/>
      <c r="D23" s="130"/>
      <c r="E23" s="130"/>
      <c r="F23" s="130"/>
      <c r="G23" s="421"/>
      <c r="H23" s="863"/>
      <c r="I23" s="853"/>
      <c r="J23" s="853"/>
    </row>
    <row r="24" spans="1:10" ht="18" customHeight="1" x14ac:dyDescent="0.2">
      <c r="A24" s="130" t="s">
        <v>247</v>
      </c>
      <c r="B24" s="130"/>
      <c r="C24" s="860"/>
      <c r="D24" s="130"/>
      <c r="E24" s="130"/>
      <c r="F24" s="130"/>
      <c r="G24" s="421"/>
      <c r="H24" s="863"/>
      <c r="I24" s="853"/>
      <c r="J24" s="853"/>
    </row>
    <row r="25" spans="1:10" ht="18" customHeight="1" x14ac:dyDescent="0.2">
      <c r="A25" s="130"/>
      <c r="B25" s="864"/>
      <c r="C25" s="877" t="s">
        <v>244</v>
      </c>
      <c r="D25" s="877" t="s">
        <v>242</v>
      </c>
      <c r="E25" s="130"/>
      <c r="F25" s="130"/>
      <c r="G25" s="421"/>
      <c r="H25" s="863"/>
      <c r="I25" s="853"/>
      <c r="J25" s="853"/>
    </row>
    <row r="26" spans="1:10" ht="24" customHeight="1" x14ac:dyDescent="0.2">
      <c r="A26" s="130"/>
      <c r="B26" s="167" t="s">
        <v>10</v>
      </c>
      <c r="C26" s="881">
        <f>+'別紙3-2'!N50</f>
        <v>0</v>
      </c>
      <c r="D26" s="866">
        <f>+D10</f>
        <v>0</v>
      </c>
      <c r="E26" s="130"/>
      <c r="F26" s="130"/>
      <c r="G26" s="130"/>
      <c r="H26" s="130"/>
      <c r="I26" s="853"/>
      <c r="J26" s="853"/>
    </row>
    <row r="27" spans="1:10" ht="24" customHeight="1" x14ac:dyDescent="0.2">
      <c r="A27" s="130"/>
      <c r="B27" s="167" t="s">
        <v>167</v>
      </c>
      <c r="C27" s="881">
        <f>+'別紙3-2'!AC50</f>
        <v>0</v>
      </c>
      <c r="D27" s="866">
        <f>+D11</f>
        <v>0</v>
      </c>
      <c r="E27" s="130"/>
      <c r="F27" s="130" t="s">
        <v>243</v>
      </c>
      <c r="G27" s="130"/>
      <c r="H27" s="130"/>
      <c r="I27" s="853"/>
      <c r="J27" s="853"/>
    </row>
    <row r="28" spans="1:10" ht="24" customHeight="1" thickBot="1" x14ac:dyDescent="0.25">
      <c r="A28" s="130"/>
      <c r="B28" s="867" t="s">
        <v>54</v>
      </c>
      <c r="C28" s="882">
        <f>SUM(C26:C27)</f>
        <v>0</v>
      </c>
      <c r="D28" s="869">
        <f>SUM(D26:D27)</f>
        <v>0</v>
      </c>
      <c r="E28" s="130"/>
      <c r="F28" s="870" t="s">
        <v>253</v>
      </c>
      <c r="G28" s="871" t="s">
        <v>168</v>
      </c>
      <c r="H28" s="870" t="s">
        <v>252</v>
      </c>
      <c r="I28" s="853"/>
      <c r="J28" s="853"/>
    </row>
    <row r="29" spans="1:10" ht="33" customHeight="1" thickBot="1" x14ac:dyDescent="0.25">
      <c r="A29" s="130"/>
      <c r="B29" s="878" t="s">
        <v>250</v>
      </c>
      <c r="C29" s="879" t="e">
        <f>INT((C26+C27)/(D26+D27))</f>
        <v>#DIV/0!</v>
      </c>
      <c r="D29" s="880"/>
      <c r="E29" s="130"/>
      <c r="F29" s="875"/>
      <c r="G29" s="871"/>
      <c r="H29" s="875"/>
      <c r="I29" s="853"/>
      <c r="J29" s="853"/>
    </row>
    <row r="30" spans="1:10" ht="15.75" customHeight="1" x14ac:dyDescent="0.2">
      <c r="A30" s="130"/>
      <c r="B30" s="130" t="s">
        <v>255</v>
      </c>
      <c r="C30" s="860"/>
      <c r="D30" s="130"/>
      <c r="E30" s="130"/>
      <c r="F30" s="130"/>
      <c r="G30" s="421"/>
      <c r="H30" s="863"/>
      <c r="I30" s="853"/>
      <c r="J30" s="853"/>
    </row>
    <row r="31" spans="1:10" ht="15.75" customHeight="1" x14ac:dyDescent="0.2">
      <c r="A31" s="130"/>
      <c r="B31" s="130"/>
      <c r="C31" s="130"/>
      <c r="D31" s="130"/>
      <c r="E31" s="130"/>
      <c r="F31" s="130"/>
      <c r="G31" s="130"/>
      <c r="H31" s="130"/>
    </row>
    <row r="32" spans="1:10" x14ac:dyDescent="0.2">
      <c r="A32" s="130" t="s">
        <v>333</v>
      </c>
      <c r="B32" s="130"/>
      <c r="C32" s="883"/>
      <c r="D32" s="130"/>
      <c r="E32" s="130"/>
      <c r="F32" s="130"/>
      <c r="G32" s="130"/>
      <c r="H32" s="130"/>
    </row>
    <row r="33" spans="2:3" ht="13.8" thickBot="1" x14ac:dyDescent="0.25">
      <c r="C33" s="854"/>
    </row>
    <row r="34" spans="2:3" ht="24" customHeight="1" thickBot="1" x14ac:dyDescent="0.25">
      <c r="B34" s="855"/>
      <c r="C34" s="856"/>
    </row>
    <row r="35" spans="2:3" x14ac:dyDescent="0.2">
      <c r="C35" s="854"/>
    </row>
    <row r="36" spans="2:3" x14ac:dyDescent="0.2">
      <c r="C36" s="854"/>
    </row>
    <row r="37" spans="2:3" x14ac:dyDescent="0.2">
      <c r="C37" s="854"/>
    </row>
    <row r="38" spans="2:3" x14ac:dyDescent="0.2">
      <c r="C38" s="854"/>
    </row>
    <row r="39" spans="2:3" x14ac:dyDescent="0.2">
      <c r="C39" s="854"/>
    </row>
    <row r="40" spans="2:3" x14ac:dyDescent="0.2">
      <c r="C40" s="854"/>
    </row>
    <row r="41" spans="2:3" x14ac:dyDescent="0.2">
      <c r="C41" s="854"/>
    </row>
  </sheetData>
  <sheetProtection algorithmName="SHA-512" hashValue="DrpjnsBcfO5mYwgHR0Vr5x7Awk9+gDSxq2wj05bNtyrRTU+ab07/JKGvrfTnadBoem/bpWR4l0G77I/h4F0aLw==" saltValue="J5MaNqY+oH2q+fStS4jH4g==" spinCount="100000" sheet="1" objects="1" scenarios="1"/>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zoomScale="90" zoomScaleNormal="100" zoomScaleSheetLayoutView="90" workbookViewId="0">
      <selection activeCell="K37" sqref="K37"/>
    </sheetView>
  </sheetViews>
  <sheetFormatPr defaultColWidth="9" defaultRowHeight="13.2" x14ac:dyDescent="0.2"/>
  <cols>
    <col min="1" max="1" width="5.44140625" style="21" customWidth="1"/>
    <col min="2" max="2" width="7.6640625" style="21" customWidth="1"/>
    <col min="3" max="3" width="8.6640625" style="21" customWidth="1"/>
    <col min="4" max="5" width="2.6640625" style="23" customWidth="1"/>
    <col min="6" max="7" width="8.6640625" style="21" customWidth="1"/>
    <col min="8" max="9" width="2.6640625" style="21" customWidth="1"/>
    <col min="10" max="12" width="8.6640625" style="21" customWidth="1"/>
    <col min="13" max="13" width="10.21875" style="21" customWidth="1"/>
    <col min="14" max="14" width="8.6640625" style="21" customWidth="1"/>
    <col min="15" max="15" width="8.44140625" style="23" customWidth="1"/>
    <col min="16" max="16" width="7.77734375" style="21" customWidth="1"/>
    <col min="17" max="17" width="8" style="21" customWidth="1"/>
    <col min="18" max="18" width="8.6640625" style="21" customWidth="1"/>
    <col min="19" max="20" width="2.6640625" style="23" customWidth="1"/>
    <col min="21" max="22" width="8.6640625" style="21" customWidth="1"/>
    <col min="23" max="24" width="2.6640625" style="21" customWidth="1"/>
    <col min="25" max="27" width="8.6640625" style="21" customWidth="1"/>
    <col min="28" max="28" width="10.21875" style="21" customWidth="1"/>
    <col min="29" max="29" width="8.6640625" style="21" customWidth="1"/>
    <col min="30" max="30" width="8.6640625" style="23" customWidth="1"/>
    <col min="31" max="31" width="9" style="21"/>
    <col min="32" max="32" width="9.44140625" style="21" bestFit="1" customWidth="1"/>
    <col min="33" max="16384" width="9" style="21"/>
  </cols>
  <sheetData>
    <row r="1" spans="1:30" ht="21" x14ac:dyDescent="0.2">
      <c r="A1" s="503" t="s">
        <v>22</v>
      </c>
      <c r="B1" s="503"/>
      <c r="C1" s="503"/>
      <c r="D1" s="503"/>
      <c r="E1" s="503"/>
      <c r="F1" s="503"/>
      <c r="G1" s="503"/>
      <c r="H1" s="503"/>
      <c r="I1" s="503"/>
      <c r="J1" s="503"/>
      <c r="K1" s="503"/>
      <c r="L1" s="503"/>
      <c r="M1" s="503"/>
      <c r="N1" s="503"/>
      <c r="O1" s="503"/>
      <c r="P1" s="590"/>
      <c r="Q1" s="590"/>
      <c r="R1" s="590"/>
      <c r="S1" s="590"/>
      <c r="T1" s="590"/>
      <c r="U1" s="590"/>
      <c r="V1" s="590"/>
      <c r="W1" s="590"/>
      <c r="X1" s="590"/>
      <c r="Y1" s="590"/>
      <c r="Z1" s="590"/>
      <c r="AA1" s="590"/>
      <c r="AB1" s="590"/>
      <c r="AC1" s="590"/>
      <c r="AD1" s="590"/>
    </row>
    <row r="2" spans="1:30" ht="19.5" customHeight="1" x14ac:dyDescent="0.2">
      <c r="A2" s="171" t="s">
        <v>21</v>
      </c>
      <c r="B2" s="25"/>
      <c r="C2" s="25"/>
      <c r="D2" s="26"/>
      <c r="E2" s="26"/>
      <c r="F2" s="25"/>
      <c r="G2" s="25"/>
      <c r="H2" s="25"/>
      <c r="I2" s="25"/>
      <c r="J2" s="25"/>
      <c r="K2" s="171"/>
      <c r="L2" s="171"/>
      <c r="M2" s="25"/>
      <c r="N2" s="25"/>
      <c r="O2" s="26"/>
      <c r="P2" s="171" t="s">
        <v>21</v>
      </c>
      <c r="Q2" s="25"/>
      <c r="R2" s="25"/>
      <c r="S2" s="26"/>
      <c r="T2" s="26"/>
      <c r="U2" s="25"/>
      <c r="V2" s="25"/>
      <c r="W2" s="25"/>
      <c r="X2" s="25"/>
      <c r="Y2" s="25"/>
      <c r="Z2" s="171"/>
      <c r="AA2" s="171"/>
      <c r="AB2" s="25"/>
      <c r="AC2" s="25"/>
      <c r="AD2" s="26"/>
    </row>
    <row r="3" spans="1:30" s="24" customFormat="1" ht="17.25" customHeight="1" x14ac:dyDescent="0.2">
      <c r="A3" s="591" t="s">
        <v>91</v>
      </c>
      <c r="B3" s="591"/>
      <c r="C3" s="591"/>
      <c r="D3" s="591"/>
      <c r="E3" s="591"/>
      <c r="F3" s="591"/>
      <c r="G3" s="591"/>
      <c r="H3" s="591"/>
      <c r="I3" s="591"/>
      <c r="J3" s="591"/>
      <c r="K3" s="591"/>
      <c r="L3" s="591"/>
      <c r="M3" s="591"/>
      <c r="N3" s="591"/>
      <c r="O3" s="591"/>
      <c r="P3" s="591" t="s">
        <v>92</v>
      </c>
      <c r="Q3" s="591"/>
      <c r="R3" s="591"/>
      <c r="S3" s="591"/>
      <c r="T3" s="591"/>
      <c r="U3" s="591"/>
      <c r="V3" s="591"/>
      <c r="W3" s="591"/>
      <c r="X3" s="591"/>
      <c r="Y3" s="591"/>
      <c r="Z3" s="591"/>
      <c r="AA3" s="591"/>
      <c r="AB3" s="591"/>
      <c r="AC3" s="591"/>
      <c r="AD3" s="591"/>
    </row>
    <row r="4" spans="1:30" ht="10.5" customHeight="1" x14ac:dyDescent="0.2">
      <c r="A4" s="25"/>
      <c r="B4" s="25"/>
      <c r="C4" s="25"/>
      <c r="D4" s="26"/>
      <c r="E4" s="26"/>
      <c r="F4" s="172"/>
      <c r="G4" s="172"/>
      <c r="H4" s="172"/>
      <c r="I4" s="172"/>
      <c r="J4" s="172"/>
      <c r="K4" s="25"/>
      <c r="L4" s="25"/>
      <c r="M4" s="25"/>
      <c r="N4" s="25"/>
      <c r="O4" s="26"/>
      <c r="P4" s="25"/>
      <c r="Q4" s="25"/>
      <c r="R4" s="25"/>
      <c r="S4" s="26"/>
      <c r="T4" s="26"/>
      <c r="U4" s="172"/>
      <c r="V4" s="172"/>
      <c r="W4" s="172"/>
      <c r="X4" s="172"/>
      <c r="Y4" s="172"/>
      <c r="Z4" s="25"/>
      <c r="AA4" s="25"/>
      <c r="AB4" s="25"/>
      <c r="AC4" s="25"/>
      <c r="AD4" s="26"/>
    </row>
    <row r="5" spans="1:30" ht="15" customHeight="1" x14ac:dyDescent="0.2">
      <c r="A5" s="25"/>
      <c r="B5" s="25"/>
      <c r="C5" s="25"/>
      <c r="D5" s="26"/>
      <c r="E5" s="26"/>
      <c r="F5" s="25"/>
      <c r="G5" s="25"/>
      <c r="H5" s="25"/>
      <c r="I5" s="25"/>
      <c r="J5" s="25" t="s">
        <v>16</v>
      </c>
      <c r="K5" s="504">
        <f>別紙１!E5</f>
        <v>0</v>
      </c>
      <c r="L5" s="504"/>
      <c r="M5" s="504"/>
      <c r="N5" s="504"/>
      <c r="O5" s="504"/>
      <c r="P5" s="25"/>
      <c r="Q5" s="25"/>
      <c r="R5" s="25"/>
      <c r="S5" s="26"/>
      <c r="T5" s="26"/>
      <c r="U5" s="25"/>
      <c r="V5" s="25"/>
      <c r="W5" s="25"/>
      <c r="X5" s="25"/>
      <c r="Y5" s="25" t="s">
        <v>16</v>
      </c>
      <c r="Z5" s="504">
        <f>別紙１!E5</f>
        <v>0</v>
      </c>
      <c r="AA5" s="504"/>
      <c r="AB5" s="504"/>
      <c r="AC5" s="504"/>
      <c r="AD5" s="504"/>
    </row>
    <row r="6" spans="1:30" ht="7.5" customHeight="1" thickBot="1" x14ac:dyDescent="0.25">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2">
      <c r="A7" s="592" t="s">
        <v>89</v>
      </c>
      <c r="B7" s="593"/>
      <c r="C7" s="603" t="s">
        <v>13</v>
      </c>
      <c r="D7" s="604"/>
      <c r="E7" s="605" t="s">
        <v>96</v>
      </c>
      <c r="F7" s="605"/>
      <c r="G7" s="606"/>
      <c r="H7" s="596"/>
      <c r="I7" s="597"/>
      <c r="J7" s="597"/>
      <c r="K7" s="597"/>
      <c r="L7" s="598"/>
      <c r="M7" s="597"/>
      <c r="N7" s="597"/>
      <c r="O7" s="611"/>
      <c r="P7" s="592" t="s">
        <v>89</v>
      </c>
      <c r="Q7" s="593"/>
      <c r="R7" s="603" t="s">
        <v>13</v>
      </c>
      <c r="S7" s="604"/>
      <c r="T7" s="605" t="s">
        <v>96</v>
      </c>
      <c r="U7" s="605"/>
      <c r="V7" s="606"/>
      <c r="W7" s="596"/>
      <c r="X7" s="597"/>
      <c r="Y7" s="597"/>
      <c r="Z7" s="597"/>
      <c r="AA7" s="598"/>
      <c r="AB7" s="597"/>
      <c r="AC7" s="597"/>
      <c r="AD7" s="611"/>
    </row>
    <row r="8" spans="1:30" ht="14.25" customHeight="1" thickBot="1" x14ac:dyDescent="0.25">
      <c r="A8" s="594"/>
      <c r="B8" s="595"/>
      <c r="C8" s="609" t="s">
        <v>20</v>
      </c>
      <c r="D8" s="610"/>
      <c r="E8" s="607" t="s">
        <v>97</v>
      </c>
      <c r="F8" s="607"/>
      <c r="G8" s="608"/>
      <c r="H8" s="601"/>
      <c r="I8" s="599"/>
      <c r="J8" s="599"/>
      <c r="K8" s="599"/>
      <c r="L8" s="602"/>
      <c r="M8" s="208"/>
      <c r="N8" s="599"/>
      <c r="O8" s="600"/>
      <c r="P8" s="594"/>
      <c r="Q8" s="595"/>
      <c r="R8" s="609" t="s">
        <v>20</v>
      </c>
      <c r="S8" s="610"/>
      <c r="T8" s="607" t="s">
        <v>97</v>
      </c>
      <c r="U8" s="607"/>
      <c r="V8" s="608"/>
      <c r="W8" s="601"/>
      <c r="X8" s="599"/>
      <c r="Y8" s="599"/>
      <c r="Z8" s="599"/>
      <c r="AA8" s="602"/>
      <c r="AB8" s="208"/>
      <c r="AC8" s="599"/>
      <c r="AD8" s="600"/>
    </row>
    <row r="9" spans="1:30" ht="14.25" customHeight="1" thickBot="1" x14ac:dyDescent="0.25">
      <c r="A9" s="548" t="s">
        <v>11</v>
      </c>
      <c r="B9" s="549"/>
      <c r="C9" s="547"/>
      <c r="D9" s="547"/>
      <c r="E9" s="547"/>
      <c r="F9" s="547"/>
      <c r="G9" s="547"/>
      <c r="H9" s="547"/>
      <c r="I9" s="547"/>
      <c r="J9" s="547"/>
      <c r="K9" s="547"/>
      <c r="L9" s="207"/>
      <c r="M9" s="544" t="s">
        <v>19</v>
      </c>
      <c r="N9" s="544"/>
      <c r="O9" s="545"/>
      <c r="P9" s="548" t="s">
        <v>11</v>
      </c>
      <c r="Q9" s="549"/>
      <c r="R9" s="546"/>
      <c r="S9" s="547"/>
      <c r="T9" s="547"/>
      <c r="U9" s="547"/>
      <c r="V9" s="547"/>
      <c r="W9" s="547"/>
      <c r="X9" s="547"/>
      <c r="Y9" s="547"/>
      <c r="Z9" s="547"/>
      <c r="AA9" s="207"/>
      <c r="AB9" s="544" t="s">
        <v>88</v>
      </c>
      <c r="AC9" s="544"/>
      <c r="AD9" s="545"/>
    </row>
    <row r="10" spans="1:30" ht="14.25" customHeight="1" thickBot="1" x14ac:dyDescent="0.25">
      <c r="A10" s="548" t="s">
        <v>12</v>
      </c>
      <c r="B10" s="549"/>
      <c r="C10" s="569" t="s">
        <v>218</v>
      </c>
      <c r="D10" s="569"/>
      <c r="E10" s="569"/>
      <c r="F10" s="569"/>
      <c r="G10" s="569"/>
      <c r="H10" s="569"/>
      <c r="I10" s="569"/>
      <c r="J10" s="569"/>
      <c r="K10" s="569"/>
      <c r="L10" s="569"/>
      <c r="M10" s="569"/>
      <c r="N10" s="569"/>
      <c r="O10" s="570"/>
      <c r="P10" s="548" t="s">
        <v>12</v>
      </c>
      <c r="Q10" s="549"/>
      <c r="R10" s="621" t="s">
        <v>219</v>
      </c>
      <c r="S10" s="569"/>
      <c r="T10" s="569"/>
      <c r="U10" s="569"/>
      <c r="V10" s="569"/>
      <c r="W10" s="569"/>
      <c r="X10" s="569"/>
      <c r="Y10" s="569"/>
      <c r="Z10" s="569"/>
      <c r="AA10" s="569"/>
      <c r="AB10" s="569"/>
      <c r="AC10" s="569"/>
      <c r="AD10" s="570"/>
    </row>
    <row r="11" spans="1:30" ht="14.25" customHeight="1" thickBot="1" x14ac:dyDescent="0.25">
      <c r="A11" s="563"/>
      <c r="B11" s="564"/>
      <c r="C11" s="565"/>
      <c r="D11" s="565"/>
      <c r="E11" s="565"/>
      <c r="F11" s="565"/>
      <c r="G11" s="565"/>
      <c r="H11" s="566"/>
      <c r="I11" s="571"/>
      <c r="J11" s="572"/>
      <c r="K11" s="572"/>
      <c r="L11" s="572"/>
      <c r="M11" s="572"/>
      <c r="N11" s="572"/>
      <c r="O11" s="573"/>
      <c r="P11" s="563"/>
      <c r="Q11" s="564"/>
      <c r="R11" s="564"/>
      <c r="S11" s="564"/>
      <c r="T11" s="564"/>
      <c r="U11" s="564"/>
      <c r="V11" s="564"/>
      <c r="W11" s="620"/>
      <c r="X11" s="571"/>
      <c r="Y11" s="572"/>
      <c r="Z11" s="572"/>
      <c r="AA11" s="572"/>
      <c r="AB11" s="572"/>
      <c r="AC11" s="572"/>
      <c r="AD11" s="573"/>
    </row>
    <row r="12" spans="1:30" ht="7.5" customHeight="1" thickBot="1" x14ac:dyDescent="0.25">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2">
      <c r="A13" s="579" t="s">
        <v>38</v>
      </c>
      <c r="B13" s="580"/>
      <c r="C13" s="580"/>
      <c r="D13" s="580"/>
      <c r="E13" s="580"/>
      <c r="F13" s="580"/>
      <c r="G13" s="580"/>
      <c r="H13" s="580"/>
      <c r="I13" s="580"/>
      <c r="J13" s="580"/>
      <c r="K13" s="580"/>
      <c r="L13" s="580"/>
      <c r="M13" s="580"/>
      <c r="N13" s="580"/>
      <c r="O13" s="581"/>
      <c r="P13" s="579" t="s">
        <v>40</v>
      </c>
      <c r="Q13" s="580"/>
      <c r="R13" s="580"/>
      <c r="S13" s="580"/>
      <c r="T13" s="580"/>
      <c r="U13" s="580"/>
      <c r="V13" s="580"/>
      <c r="W13" s="580"/>
      <c r="X13" s="580"/>
      <c r="Y13" s="580"/>
      <c r="Z13" s="580"/>
      <c r="AA13" s="580"/>
      <c r="AB13" s="580"/>
      <c r="AC13" s="580"/>
      <c r="AD13" s="581"/>
    </row>
    <row r="14" spans="1:30" s="25" customFormat="1" ht="13.5" customHeight="1" x14ac:dyDescent="0.2">
      <c r="A14" s="583"/>
      <c r="B14" s="584"/>
      <c r="C14" s="576" t="s">
        <v>14</v>
      </c>
      <c r="D14" s="577"/>
      <c r="E14" s="577"/>
      <c r="F14" s="577"/>
      <c r="G14" s="577"/>
      <c r="H14" s="577"/>
      <c r="I14" s="577"/>
      <c r="J14" s="577"/>
      <c r="K14" s="578"/>
      <c r="L14" s="391"/>
      <c r="M14" s="536" t="s">
        <v>259</v>
      </c>
      <c r="N14" s="536" t="s">
        <v>81</v>
      </c>
      <c r="O14" s="587" t="s">
        <v>82</v>
      </c>
      <c r="P14" s="583"/>
      <c r="Q14" s="614"/>
      <c r="R14" s="541" t="s">
        <v>14</v>
      </c>
      <c r="S14" s="542"/>
      <c r="T14" s="542"/>
      <c r="U14" s="542"/>
      <c r="V14" s="542"/>
      <c r="W14" s="542"/>
      <c r="X14" s="542"/>
      <c r="Y14" s="542"/>
      <c r="Z14" s="543"/>
      <c r="AA14" s="391"/>
      <c r="AB14" s="536" t="s">
        <v>259</v>
      </c>
      <c r="AC14" s="536" t="s">
        <v>81</v>
      </c>
      <c r="AD14" s="587" t="s">
        <v>82</v>
      </c>
    </row>
    <row r="15" spans="1:30" s="25" customFormat="1" ht="13.5" customHeight="1" x14ac:dyDescent="0.2">
      <c r="A15" s="585"/>
      <c r="B15" s="586"/>
      <c r="C15" s="574" t="s">
        <v>83</v>
      </c>
      <c r="D15" s="575"/>
      <c r="E15" s="575"/>
      <c r="F15" s="575"/>
      <c r="G15" s="574" t="s">
        <v>84</v>
      </c>
      <c r="H15" s="575"/>
      <c r="I15" s="575"/>
      <c r="J15" s="575"/>
      <c r="K15" s="536" t="s">
        <v>90</v>
      </c>
      <c r="L15" s="551" t="s">
        <v>240</v>
      </c>
      <c r="M15" s="537"/>
      <c r="N15" s="537"/>
      <c r="O15" s="588"/>
      <c r="P15" s="585"/>
      <c r="Q15" s="615"/>
      <c r="R15" s="538" t="s">
        <v>83</v>
      </c>
      <c r="S15" s="539"/>
      <c r="T15" s="539"/>
      <c r="U15" s="540"/>
      <c r="V15" s="538" t="s">
        <v>84</v>
      </c>
      <c r="W15" s="539"/>
      <c r="X15" s="539"/>
      <c r="Y15" s="540"/>
      <c r="Z15" s="536" t="s">
        <v>90</v>
      </c>
      <c r="AA15" s="551" t="s">
        <v>240</v>
      </c>
      <c r="AB15" s="537"/>
      <c r="AC15" s="537"/>
      <c r="AD15" s="588"/>
    </row>
    <row r="16" spans="1:30" s="25" customFormat="1" ht="13.8" thickBot="1" x14ac:dyDescent="0.25">
      <c r="A16" s="585"/>
      <c r="B16" s="586"/>
      <c r="C16" s="582" t="s">
        <v>42</v>
      </c>
      <c r="D16" s="582"/>
      <c r="E16" s="582" t="s">
        <v>43</v>
      </c>
      <c r="F16" s="582"/>
      <c r="G16" s="582" t="s">
        <v>42</v>
      </c>
      <c r="H16" s="582"/>
      <c r="I16" s="582" t="s">
        <v>43</v>
      </c>
      <c r="J16" s="582"/>
      <c r="K16" s="537"/>
      <c r="L16" s="552"/>
      <c r="M16" s="228" t="s">
        <v>241</v>
      </c>
      <c r="N16" s="228" t="s">
        <v>8</v>
      </c>
      <c r="O16" s="588"/>
      <c r="P16" s="616"/>
      <c r="Q16" s="617"/>
      <c r="R16" s="527" t="s">
        <v>42</v>
      </c>
      <c r="S16" s="528"/>
      <c r="T16" s="527" t="s">
        <v>43</v>
      </c>
      <c r="U16" s="528"/>
      <c r="V16" s="527" t="s">
        <v>42</v>
      </c>
      <c r="W16" s="528"/>
      <c r="X16" s="527" t="s">
        <v>43</v>
      </c>
      <c r="Y16" s="528"/>
      <c r="Z16" s="613"/>
      <c r="AA16" s="552"/>
      <c r="AB16" s="228" t="s">
        <v>241</v>
      </c>
      <c r="AC16" s="28" t="s">
        <v>8</v>
      </c>
      <c r="AD16" s="612"/>
    </row>
    <row r="17" spans="1:32" s="25" customFormat="1" ht="14.25" customHeight="1" thickTop="1" thickBot="1" x14ac:dyDescent="0.25">
      <c r="A17" s="530" t="s">
        <v>94</v>
      </c>
      <c r="B17" s="531"/>
      <c r="C17" s="29">
        <v>0.33333333333333331</v>
      </c>
      <c r="D17" s="550" t="s">
        <v>0</v>
      </c>
      <c r="E17" s="550"/>
      <c r="F17" s="30">
        <v>0.375</v>
      </c>
      <c r="G17" s="29">
        <v>0.58333333333333337</v>
      </c>
      <c r="H17" s="550" t="s">
        <v>0</v>
      </c>
      <c r="I17" s="550"/>
      <c r="J17" s="30">
        <v>0.73055555555555562</v>
      </c>
      <c r="K17" s="66">
        <f t="shared" ref="K17:K48" si="0">IF(+F17-C17+J17-G17=0,"",IF((+F17-C17+J17-G17)*1440&lt;120,"NG",+F17-C17+J17-G17))</f>
        <v>0.18888888888888899</v>
      </c>
      <c r="L17" s="231">
        <f>FLOOR(K17,"0:30")*24</f>
        <v>4.5</v>
      </c>
      <c r="M17" s="229">
        <v>6</v>
      </c>
      <c r="N17" s="265">
        <v>18</v>
      </c>
      <c r="O17" s="32"/>
      <c r="P17" s="530" t="s">
        <v>94</v>
      </c>
      <c r="Q17" s="531"/>
      <c r="R17" s="29">
        <v>0.33333333333333331</v>
      </c>
      <c r="S17" s="550" t="s">
        <v>0</v>
      </c>
      <c r="T17" s="550"/>
      <c r="U17" s="30">
        <v>0.375</v>
      </c>
      <c r="V17" s="29">
        <v>0.58333333333333337</v>
      </c>
      <c r="W17" s="550" t="s">
        <v>0</v>
      </c>
      <c r="X17" s="550"/>
      <c r="Y17" s="30">
        <v>0.73055555555555562</v>
      </c>
      <c r="Z17" s="66">
        <f>IF(+U17-R17+Y17-V17=0,"",IF((+U17-R17+Y17-V17)*1440&lt;120,"NG",+U17-R17+Y17-V17))</f>
        <v>0.18888888888888899</v>
      </c>
      <c r="AA17" s="231">
        <f>FLOOR(Z17,"0:30")*24</f>
        <v>4.5</v>
      </c>
      <c r="AB17" s="229">
        <v>6</v>
      </c>
      <c r="AC17" s="31">
        <v>18</v>
      </c>
      <c r="AD17" s="32"/>
    </row>
    <row r="18" spans="1:32" ht="14.25" customHeight="1" thickTop="1" x14ac:dyDescent="0.2">
      <c r="A18" s="567">
        <v>44713</v>
      </c>
      <c r="B18" s="568"/>
      <c r="C18" s="273"/>
      <c r="D18" s="589" t="s">
        <v>70</v>
      </c>
      <c r="E18" s="589"/>
      <c r="F18" s="186"/>
      <c r="G18" s="248"/>
      <c r="H18" s="589" t="s">
        <v>70</v>
      </c>
      <c r="I18" s="589"/>
      <c r="J18" s="358"/>
      <c r="K18" s="269" t="str">
        <f>IF(+F18-C18+J18-G18=0,"",IF((+F18-C18+J18-G18)*1440&lt;120,"NG",+F18-C18+J18-G18))</f>
        <v/>
      </c>
      <c r="L18" s="270" t="str">
        <f>IF(K18="","",FLOOR(K18,"0:30")*24)</f>
        <v/>
      </c>
      <c r="M18" s="271"/>
      <c r="N18" s="272"/>
      <c r="O18" s="278"/>
      <c r="P18" s="618">
        <v>44835</v>
      </c>
      <c r="Q18" s="619"/>
      <c r="R18" s="204"/>
      <c r="S18" s="589" t="s">
        <v>70</v>
      </c>
      <c r="T18" s="589"/>
      <c r="U18" s="356"/>
      <c r="V18" s="401"/>
      <c r="W18" s="589" t="s">
        <v>70</v>
      </c>
      <c r="X18" s="589"/>
      <c r="Y18" s="205"/>
      <c r="Z18" s="298" t="str">
        <f>IF(+U18-R18+Y18-V18=0,"",IF((+U18-R18+Y18-V18)*1440&lt;120,"NG",+U18-R18+Y18-V18))</f>
        <v/>
      </c>
      <c r="AA18" s="282" t="str">
        <f>IF(Z18="","",FLOOR(Z18,"0:30")*24)</f>
        <v/>
      </c>
      <c r="AB18" s="313"/>
      <c r="AC18" s="206"/>
      <c r="AD18" s="402"/>
      <c r="AF18" s="359"/>
    </row>
    <row r="19" spans="1:32" ht="14.25" customHeight="1" x14ac:dyDescent="0.2">
      <c r="A19" s="532">
        <v>44714</v>
      </c>
      <c r="B19" s="533"/>
      <c r="C19" s="191"/>
      <c r="D19" s="529" t="s">
        <v>70</v>
      </c>
      <c r="E19" s="529"/>
      <c r="F19" s="189"/>
      <c r="G19" s="191"/>
      <c r="H19" s="529" t="s">
        <v>70</v>
      </c>
      <c r="I19" s="529"/>
      <c r="J19" s="186"/>
      <c r="K19" s="199" t="str">
        <f>IF(+F19-C19+J19-G19=0,"",IF((+F19-C19+J19-G19)*1440&lt;120,"NG",+F19-C19+J19-G19))</f>
        <v/>
      </c>
      <c r="L19" s="220" t="str">
        <f t="shared" ref="L19:L47" si="1">IF(K19="","",FLOOR(K19,"0:30")*24)</f>
        <v/>
      </c>
      <c r="M19" s="223"/>
      <c r="N19" s="187"/>
      <c r="O19" s="278"/>
      <c r="P19" s="534">
        <v>44836</v>
      </c>
      <c r="Q19" s="535"/>
      <c r="R19" s="125"/>
      <c r="S19" s="529" t="s">
        <v>70</v>
      </c>
      <c r="T19" s="529"/>
      <c r="U19" s="111"/>
      <c r="V19" s="125"/>
      <c r="W19" s="529" t="s">
        <v>70</v>
      </c>
      <c r="X19" s="529"/>
      <c r="Y19" s="111"/>
      <c r="Z19" s="1" t="str">
        <f t="shared" ref="Z19:Z48" si="2">IF(+U19-R19+Y19-V19=0,"",IF((+U19-R19+Y19-V19)*1440&lt;120,"NG",+U19-R19+Y19-V19))</f>
        <v/>
      </c>
      <c r="AA19" s="230" t="str">
        <f t="shared" ref="AA19:AA48" si="3">IF(Z19="","",FLOOR(Z19,"0:30")*24)</f>
        <v/>
      </c>
      <c r="AB19" s="232"/>
      <c r="AC19" s="112"/>
      <c r="AD19" s="279"/>
    </row>
    <row r="20" spans="1:32" ht="14.25" customHeight="1" x14ac:dyDescent="0.2">
      <c r="A20" s="532">
        <v>44715</v>
      </c>
      <c r="B20" s="533"/>
      <c r="C20" s="191"/>
      <c r="D20" s="529" t="s">
        <v>70</v>
      </c>
      <c r="E20" s="529"/>
      <c r="F20" s="189"/>
      <c r="G20" s="191"/>
      <c r="H20" s="529" t="s">
        <v>70</v>
      </c>
      <c r="I20" s="529"/>
      <c r="J20" s="186"/>
      <c r="K20" s="199" t="str">
        <f>IF(+F20-C20+J20-G20=0,"",IF((+F20-C20+J20-G20)*1440&lt;120,"NG",+F20-C20+J20-G20))</f>
        <v/>
      </c>
      <c r="L20" s="220" t="str">
        <f t="shared" si="1"/>
        <v/>
      </c>
      <c r="M20" s="223"/>
      <c r="N20" s="187"/>
      <c r="O20" s="278"/>
      <c r="P20" s="532">
        <v>44837</v>
      </c>
      <c r="Q20" s="533"/>
      <c r="R20" s="352"/>
      <c r="S20" s="529" t="s">
        <v>70</v>
      </c>
      <c r="T20" s="529"/>
      <c r="U20" s="353"/>
      <c r="V20" s="352"/>
      <c r="W20" s="529" t="s">
        <v>70</v>
      </c>
      <c r="X20" s="529"/>
      <c r="Y20" s="353"/>
      <c r="Z20" s="399" t="str">
        <f t="shared" si="2"/>
        <v/>
      </c>
      <c r="AA20" s="400" t="str">
        <f t="shared" si="3"/>
        <v/>
      </c>
      <c r="AB20" s="354"/>
      <c r="AC20" s="354"/>
      <c r="AD20" s="355"/>
    </row>
    <row r="21" spans="1:32" ht="14.25" customHeight="1" x14ac:dyDescent="0.2">
      <c r="A21" s="534">
        <v>44716</v>
      </c>
      <c r="B21" s="535"/>
      <c r="C21" s="125"/>
      <c r="D21" s="529" t="s">
        <v>70</v>
      </c>
      <c r="E21" s="529"/>
      <c r="F21" s="111"/>
      <c r="G21" s="125"/>
      <c r="H21" s="529" t="s">
        <v>70</v>
      </c>
      <c r="I21" s="529"/>
      <c r="J21" s="356"/>
      <c r="K21" s="1" t="str">
        <f>IF(+F21-C21+J21-G21=0,"",IF((+F21-C21+J21-G21)*1440&lt;120,"NG",+F21-C21+J21-G21))</f>
        <v/>
      </c>
      <c r="L21" s="230" t="str">
        <f t="shared" si="1"/>
        <v/>
      </c>
      <c r="M21" s="232"/>
      <c r="N21" s="357"/>
      <c r="O21" s="279"/>
      <c r="P21" s="532">
        <v>44838</v>
      </c>
      <c r="Q21" s="533"/>
      <c r="R21" s="352"/>
      <c r="S21" s="529" t="s">
        <v>70</v>
      </c>
      <c r="T21" s="529"/>
      <c r="U21" s="353"/>
      <c r="V21" s="352"/>
      <c r="W21" s="529" t="s">
        <v>70</v>
      </c>
      <c r="X21" s="529"/>
      <c r="Y21" s="353"/>
      <c r="Z21" s="199" t="str">
        <f t="shared" ref="Z21" si="4">IF(+U21-R21+Y21-V21=0,"",IF((+U21-R21+Y21-V21)*1440&lt;120,"NG",+U21-R21+Y21-V21))</f>
        <v/>
      </c>
      <c r="AA21" s="220" t="str">
        <f t="shared" ref="AA21" si="5">IF(Z21="","",FLOOR(Z21,"0:30")*24)</f>
        <v/>
      </c>
      <c r="AB21" s="354"/>
      <c r="AC21" s="354"/>
      <c r="AD21" s="355"/>
    </row>
    <row r="22" spans="1:32" ht="14.25" customHeight="1" x14ac:dyDescent="0.2">
      <c r="A22" s="534">
        <v>44717</v>
      </c>
      <c r="B22" s="535"/>
      <c r="C22" s="125"/>
      <c r="D22" s="529" t="s">
        <v>70</v>
      </c>
      <c r="E22" s="529"/>
      <c r="F22" s="111"/>
      <c r="G22" s="125"/>
      <c r="H22" s="529" t="s">
        <v>70</v>
      </c>
      <c r="I22" s="529"/>
      <c r="J22" s="356"/>
      <c r="K22" s="1" t="str">
        <f>IF(+F22-C22+J22-G22=0,"",IF((+F22-C22+J22-G22)*1440&lt;120,"NG",+F22-C22+J22-G22))</f>
        <v/>
      </c>
      <c r="L22" s="230" t="str">
        <f t="shared" si="1"/>
        <v/>
      </c>
      <c r="M22" s="232"/>
      <c r="N22" s="357"/>
      <c r="O22" s="279"/>
      <c r="P22" s="532">
        <v>44839</v>
      </c>
      <c r="Q22" s="533"/>
      <c r="R22" s="191"/>
      <c r="S22" s="529" t="s">
        <v>70</v>
      </c>
      <c r="T22" s="529"/>
      <c r="U22" s="189"/>
      <c r="V22" s="191"/>
      <c r="W22" s="529" t="s">
        <v>70</v>
      </c>
      <c r="X22" s="529"/>
      <c r="Y22" s="189"/>
      <c r="Z22" s="199" t="str">
        <f t="shared" si="2"/>
        <v/>
      </c>
      <c r="AA22" s="220" t="str">
        <f t="shared" si="3"/>
        <v/>
      </c>
      <c r="AB22" s="223"/>
      <c r="AC22" s="190"/>
      <c r="AD22" s="278"/>
    </row>
    <row r="23" spans="1:32" ht="14.25" customHeight="1" x14ac:dyDescent="0.2">
      <c r="A23" s="532">
        <v>44718</v>
      </c>
      <c r="B23" s="533"/>
      <c r="C23" s="352"/>
      <c r="D23" s="529" t="s">
        <v>70</v>
      </c>
      <c r="E23" s="529"/>
      <c r="F23" s="353"/>
      <c r="G23" s="352"/>
      <c r="H23" s="529" t="s">
        <v>70</v>
      </c>
      <c r="I23" s="529"/>
      <c r="J23" s="353"/>
      <c r="K23" s="399" t="str">
        <f t="shared" ref="K23:K44" si="6">IF(+F23-C23+J23-G23=0,"",IF((+F23-C23+J23-G23)*1440&lt;120,"NG",+F23-C23+J23-G23))</f>
        <v/>
      </c>
      <c r="L23" s="400" t="str">
        <f t="shared" si="1"/>
        <v/>
      </c>
      <c r="M23" s="354"/>
      <c r="N23" s="354"/>
      <c r="O23" s="355"/>
      <c r="P23" s="532">
        <v>44840</v>
      </c>
      <c r="Q23" s="533"/>
      <c r="R23" s="191"/>
      <c r="S23" s="529" t="s">
        <v>70</v>
      </c>
      <c r="T23" s="529"/>
      <c r="U23" s="189"/>
      <c r="V23" s="191"/>
      <c r="W23" s="529" t="s">
        <v>70</v>
      </c>
      <c r="X23" s="529"/>
      <c r="Y23" s="189"/>
      <c r="Z23" s="199" t="str">
        <f t="shared" si="2"/>
        <v/>
      </c>
      <c r="AA23" s="220" t="str">
        <f t="shared" si="3"/>
        <v/>
      </c>
      <c r="AB23" s="223"/>
      <c r="AC23" s="190"/>
      <c r="AD23" s="278"/>
    </row>
    <row r="24" spans="1:32" ht="14.25" customHeight="1" x14ac:dyDescent="0.2">
      <c r="A24" s="532">
        <v>44719</v>
      </c>
      <c r="B24" s="533"/>
      <c r="C24" s="352"/>
      <c r="D24" s="529" t="s">
        <v>70</v>
      </c>
      <c r="E24" s="529"/>
      <c r="F24" s="353"/>
      <c r="G24" s="352"/>
      <c r="H24" s="529" t="s">
        <v>70</v>
      </c>
      <c r="I24" s="529"/>
      <c r="J24" s="353"/>
      <c r="K24" s="199" t="str">
        <f t="shared" ref="K24" si="7">IF(+F24-C24+J24-G24=0,"",IF((+F24-C24+J24-G24)*1440&lt;120,"NG",+F24-C24+J24-G24))</f>
        <v/>
      </c>
      <c r="L24" s="220" t="str">
        <f t="shared" ref="L24" si="8">IF(K24="","",FLOOR(K24,"0:30")*24)</f>
        <v/>
      </c>
      <c r="M24" s="354"/>
      <c r="N24" s="354"/>
      <c r="O24" s="355"/>
      <c r="P24" s="532">
        <v>44841</v>
      </c>
      <c r="Q24" s="533"/>
      <c r="R24" s="191"/>
      <c r="S24" s="529" t="s">
        <v>70</v>
      </c>
      <c r="T24" s="529"/>
      <c r="U24" s="189"/>
      <c r="V24" s="191"/>
      <c r="W24" s="529" t="s">
        <v>70</v>
      </c>
      <c r="X24" s="529"/>
      <c r="Y24" s="189"/>
      <c r="Z24" s="199" t="str">
        <f t="shared" si="2"/>
        <v/>
      </c>
      <c r="AA24" s="220" t="str">
        <f t="shared" si="3"/>
        <v/>
      </c>
      <c r="AB24" s="223"/>
      <c r="AC24" s="190"/>
      <c r="AD24" s="278"/>
    </row>
    <row r="25" spans="1:32" ht="14.25" customHeight="1" x14ac:dyDescent="0.2">
      <c r="A25" s="532">
        <v>44720</v>
      </c>
      <c r="B25" s="533"/>
      <c r="C25" s="191"/>
      <c r="D25" s="529" t="s">
        <v>70</v>
      </c>
      <c r="E25" s="529"/>
      <c r="F25" s="189"/>
      <c r="G25" s="191"/>
      <c r="H25" s="529" t="s">
        <v>70</v>
      </c>
      <c r="I25" s="529"/>
      <c r="J25" s="189"/>
      <c r="K25" s="199" t="str">
        <f t="shared" si="6"/>
        <v/>
      </c>
      <c r="L25" s="220" t="str">
        <f t="shared" si="1"/>
        <v/>
      </c>
      <c r="M25" s="223"/>
      <c r="N25" s="190"/>
      <c r="O25" s="278"/>
      <c r="P25" s="534">
        <v>44842</v>
      </c>
      <c r="Q25" s="535"/>
      <c r="R25" s="125"/>
      <c r="S25" s="529" t="s">
        <v>70</v>
      </c>
      <c r="T25" s="529"/>
      <c r="U25" s="111"/>
      <c r="V25" s="125"/>
      <c r="W25" s="529" t="s">
        <v>70</v>
      </c>
      <c r="X25" s="529"/>
      <c r="Y25" s="111"/>
      <c r="Z25" s="1" t="str">
        <f t="shared" si="2"/>
        <v/>
      </c>
      <c r="AA25" s="230" t="str">
        <f t="shared" si="3"/>
        <v/>
      </c>
      <c r="AB25" s="232"/>
      <c r="AC25" s="112"/>
      <c r="AD25" s="279"/>
    </row>
    <row r="26" spans="1:32" ht="14.25" customHeight="1" x14ac:dyDescent="0.2">
      <c r="A26" s="532">
        <v>44721</v>
      </c>
      <c r="B26" s="533"/>
      <c r="C26" s="191"/>
      <c r="D26" s="529" t="s">
        <v>70</v>
      </c>
      <c r="E26" s="529"/>
      <c r="F26" s="189"/>
      <c r="G26" s="191"/>
      <c r="H26" s="529" t="s">
        <v>70</v>
      </c>
      <c r="I26" s="529"/>
      <c r="J26" s="189"/>
      <c r="K26" s="199" t="str">
        <f t="shared" si="6"/>
        <v/>
      </c>
      <c r="L26" s="220" t="str">
        <f t="shared" si="1"/>
        <v/>
      </c>
      <c r="M26" s="223"/>
      <c r="N26" s="190"/>
      <c r="O26" s="278"/>
      <c r="P26" s="534">
        <v>44843</v>
      </c>
      <c r="Q26" s="535"/>
      <c r="R26" s="125"/>
      <c r="S26" s="529" t="s">
        <v>70</v>
      </c>
      <c r="T26" s="529"/>
      <c r="U26" s="111"/>
      <c r="V26" s="125"/>
      <c r="W26" s="529" t="s">
        <v>70</v>
      </c>
      <c r="X26" s="529"/>
      <c r="Y26" s="111"/>
      <c r="Z26" s="1" t="str">
        <f t="shared" si="2"/>
        <v/>
      </c>
      <c r="AA26" s="230" t="str">
        <f t="shared" si="3"/>
        <v/>
      </c>
      <c r="AB26" s="232"/>
      <c r="AC26" s="112"/>
      <c r="AD26" s="279"/>
    </row>
    <row r="27" spans="1:32" ht="14.25" customHeight="1" x14ac:dyDescent="0.2">
      <c r="A27" s="532">
        <v>44722</v>
      </c>
      <c r="B27" s="533"/>
      <c r="C27" s="191"/>
      <c r="D27" s="529" t="s">
        <v>70</v>
      </c>
      <c r="E27" s="529"/>
      <c r="F27" s="189"/>
      <c r="G27" s="191"/>
      <c r="H27" s="529" t="s">
        <v>70</v>
      </c>
      <c r="I27" s="529"/>
      <c r="J27" s="189"/>
      <c r="K27" s="199" t="str">
        <f t="shared" si="6"/>
        <v/>
      </c>
      <c r="L27" s="220" t="str">
        <f t="shared" si="1"/>
        <v/>
      </c>
      <c r="M27" s="223"/>
      <c r="N27" s="190"/>
      <c r="O27" s="278"/>
      <c r="P27" s="534">
        <v>44844</v>
      </c>
      <c r="Q27" s="535"/>
      <c r="R27" s="274"/>
      <c r="S27" s="529" t="s">
        <v>70</v>
      </c>
      <c r="T27" s="529"/>
      <c r="U27" s="275"/>
      <c r="V27" s="274"/>
      <c r="W27" s="529" t="s">
        <v>70</v>
      </c>
      <c r="X27" s="529"/>
      <c r="Y27" s="275"/>
      <c r="Z27" s="1" t="str">
        <f t="shared" si="2"/>
        <v/>
      </c>
      <c r="AA27" s="230" t="str">
        <f t="shared" si="3"/>
        <v/>
      </c>
      <c r="AB27" s="277"/>
      <c r="AC27" s="277"/>
      <c r="AD27" s="267"/>
    </row>
    <row r="28" spans="1:32" ht="14.25" customHeight="1" x14ac:dyDescent="0.2">
      <c r="A28" s="534">
        <v>44723</v>
      </c>
      <c r="B28" s="535"/>
      <c r="C28" s="125"/>
      <c r="D28" s="529" t="s">
        <v>70</v>
      </c>
      <c r="E28" s="529"/>
      <c r="F28" s="111"/>
      <c r="G28" s="125"/>
      <c r="H28" s="529" t="s">
        <v>70</v>
      </c>
      <c r="I28" s="529"/>
      <c r="J28" s="111"/>
      <c r="K28" s="1" t="str">
        <f t="shared" si="6"/>
        <v/>
      </c>
      <c r="L28" s="230" t="str">
        <f t="shared" si="1"/>
        <v/>
      </c>
      <c r="M28" s="232"/>
      <c r="N28" s="112"/>
      <c r="O28" s="279"/>
      <c r="P28" s="532">
        <v>44845</v>
      </c>
      <c r="Q28" s="533"/>
      <c r="R28" s="352"/>
      <c r="S28" s="529" t="s">
        <v>70</v>
      </c>
      <c r="T28" s="529"/>
      <c r="U28" s="353"/>
      <c r="V28" s="352"/>
      <c r="W28" s="529" t="s">
        <v>70</v>
      </c>
      <c r="X28" s="529"/>
      <c r="Y28" s="353"/>
      <c r="Z28" s="199" t="str">
        <f t="shared" ref="Z28" si="9">IF(+U28-R28+Y28-V28=0,"",IF((+U28-R28+Y28-V28)*1440&lt;120,"NG",+U28-R28+Y28-V28))</f>
        <v/>
      </c>
      <c r="AA28" s="220" t="str">
        <f t="shared" ref="AA28" si="10">IF(Z28="","",FLOOR(Z28,"0:30")*24)</f>
        <v/>
      </c>
      <c r="AB28" s="354"/>
      <c r="AC28" s="354"/>
      <c r="AD28" s="355"/>
    </row>
    <row r="29" spans="1:32" ht="14.25" customHeight="1" x14ac:dyDescent="0.2">
      <c r="A29" s="534">
        <v>44724</v>
      </c>
      <c r="B29" s="535"/>
      <c r="C29" s="125"/>
      <c r="D29" s="529" t="s">
        <v>70</v>
      </c>
      <c r="E29" s="529"/>
      <c r="F29" s="111"/>
      <c r="G29" s="125"/>
      <c r="H29" s="529" t="s">
        <v>70</v>
      </c>
      <c r="I29" s="529"/>
      <c r="J29" s="111"/>
      <c r="K29" s="1" t="str">
        <f t="shared" si="6"/>
        <v/>
      </c>
      <c r="L29" s="230" t="str">
        <f t="shared" si="1"/>
        <v/>
      </c>
      <c r="M29" s="232"/>
      <c r="N29" s="112"/>
      <c r="O29" s="279"/>
      <c r="P29" s="532">
        <v>44846</v>
      </c>
      <c r="Q29" s="533"/>
      <c r="R29" s="191"/>
      <c r="S29" s="529" t="s">
        <v>70</v>
      </c>
      <c r="T29" s="529"/>
      <c r="U29" s="189"/>
      <c r="V29" s="191"/>
      <c r="W29" s="529" t="s">
        <v>70</v>
      </c>
      <c r="X29" s="529"/>
      <c r="Y29" s="189"/>
      <c r="Z29" s="199" t="str">
        <f t="shared" si="2"/>
        <v/>
      </c>
      <c r="AA29" s="220" t="str">
        <f t="shared" si="3"/>
        <v/>
      </c>
      <c r="AB29" s="223"/>
      <c r="AC29" s="190"/>
      <c r="AD29" s="278"/>
    </row>
    <row r="30" spans="1:32" ht="14.25" customHeight="1" x14ac:dyDescent="0.2">
      <c r="A30" s="532">
        <v>44725</v>
      </c>
      <c r="B30" s="533"/>
      <c r="C30" s="352"/>
      <c r="D30" s="529" t="s">
        <v>70</v>
      </c>
      <c r="E30" s="529"/>
      <c r="F30" s="353"/>
      <c r="G30" s="352"/>
      <c r="H30" s="529" t="s">
        <v>70</v>
      </c>
      <c r="I30" s="529"/>
      <c r="J30" s="353"/>
      <c r="K30" s="399" t="str">
        <f t="shared" si="6"/>
        <v/>
      </c>
      <c r="L30" s="400" t="str">
        <f t="shared" si="1"/>
        <v/>
      </c>
      <c r="M30" s="354"/>
      <c r="N30" s="354"/>
      <c r="O30" s="355"/>
      <c r="P30" s="532">
        <v>44847</v>
      </c>
      <c r="Q30" s="533"/>
      <c r="R30" s="191"/>
      <c r="S30" s="529" t="s">
        <v>70</v>
      </c>
      <c r="T30" s="529"/>
      <c r="U30" s="189"/>
      <c r="V30" s="191"/>
      <c r="W30" s="529" t="s">
        <v>70</v>
      </c>
      <c r="X30" s="529"/>
      <c r="Y30" s="189"/>
      <c r="Z30" s="199" t="str">
        <f t="shared" si="2"/>
        <v/>
      </c>
      <c r="AA30" s="220" t="str">
        <f t="shared" si="3"/>
        <v/>
      </c>
      <c r="AB30" s="223"/>
      <c r="AC30" s="190"/>
      <c r="AD30" s="278"/>
    </row>
    <row r="31" spans="1:32" ht="14.25" customHeight="1" x14ac:dyDescent="0.2">
      <c r="A31" s="532">
        <v>44726</v>
      </c>
      <c r="B31" s="533"/>
      <c r="C31" s="352"/>
      <c r="D31" s="529" t="s">
        <v>70</v>
      </c>
      <c r="E31" s="529"/>
      <c r="F31" s="353"/>
      <c r="G31" s="352"/>
      <c r="H31" s="529" t="s">
        <v>70</v>
      </c>
      <c r="I31" s="529"/>
      <c r="J31" s="353"/>
      <c r="K31" s="199" t="str">
        <f t="shared" ref="K31" si="11">IF(+F31-C31+J31-G31=0,"",IF((+F31-C31+J31-G31)*1440&lt;120,"NG",+F31-C31+J31-G31))</f>
        <v/>
      </c>
      <c r="L31" s="220" t="str">
        <f t="shared" ref="L31" si="12">IF(K31="","",FLOOR(K31,"0:30")*24)</f>
        <v/>
      </c>
      <c r="M31" s="354"/>
      <c r="N31" s="354"/>
      <c r="O31" s="355"/>
      <c r="P31" s="532">
        <v>44848</v>
      </c>
      <c r="Q31" s="533"/>
      <c r="R31" s="191"/>
      <c r="S31" s="529" t="s">
        <v>70</v>
      </c>
      <c r="T31" s="529"/>
      <c r="U31" s="189"/>
      <c r="V31" s="191"/>
      <c r="W31" s="529" t="s">
        <v>70</v>
      </c>
      <c r="X31" s="529"/>
      <c r="Y31" s="189"/>
      <c r="Z31" s="199" t="str">
        <f t="shared" si="2"/>
        <v/>
      </c>
      <c r="AA31" s="220" t="str">
        <f t="shared" si="3"/>
        <v/>
      </c>
      <c r="AB31" s="223"/>
      <c r="AC31" s="190"/>
      <c r="AD31" s="278"/>
    </row>
    <row r="32" spans="1:32" ht="14.25" customHeight="1" x14ac:dyDescent="0.2">
      <c r="A32" s="532">
        <v>44727</v>
      </c>
      <c r="B32" s="533"/>
      <c r="C32" s="191"/>
      <c r="D32" s="529" t="s">
        <v>70</v>
      </c>
      <c r="E32" s="529"/>
      <c r="F32" s="189"/>
      <c r="G32" s="191"/>
      <c r="H32" s="529" t="s">
        <v>70</v>
      </c>
      <c r="I32" s="529"/>
      <c r="J32" s="189"/>
      <c r="K32" s="199" t="str">
        <f t="shared" si="6"/>
        <v/>
      </c>
      <c r="L32" s="220" t="str">
        <f t="shared" si="1"/>
        <v/>
      </c>
      <c r="M32" s="223"/>
      <c r="N32" s="190"/>
      <c r="O32" s="278"/>
      <c r="P32" s="534">
        <v>44849</v>
      </c>
      <c r="Q32" s="535"/>
      <c r="R32" s="125"/>
      <c r="S32" s="529" t="s">
        <v>70</v>
      </c>
      <c r="T32" s="529"/>
      <c r="U32" s="111"/>
      <c r="V32" s="125"/>
      <c r="W32" s="529" t="s">
        <v>70</v>
      </c>
      <c r="X32" s="529"/>
      <c r="Y32" s="111"/>
      <c r="Z32" s="1" t="str">
        <f t="shared" si="2"/>
        <v/>
      </c>
      <c r="AA32" s="230" t="str">
        <f t="shared" si="3"/>
        <v/>
      </c>
      <c r="AB32" s="232"/>
      <c r="AC32" s="112"/>
      <c r="AD32" s="279"/>
    </row>
    <row r="33" spans="1:30" ht="14.25" customHeight="1" x14ac:dyDescent="0.2">
      <c r="A33" s="532">
        <v>44728</v>
      </c>
      <c r="B33" s="533"/>
      <c r="C33" s="191"/>
      <c r="D33" s="529" t="s">
        <v>70</v>
      </c>
      <c r="E33" s="529"/>
      <c r="F33" s="189"/>
      <c r="G33" s="191"/>
      <c r="H33" s="529" t="s">
        <v>70</v>
      </c>
      <c r="I33" s="529"/>
      <c r="J33" s="189"/>
      <c r="K33" s="199" t="str">
        <f t="shared" si="6"/>
        <v/>
      </c>
      <c r="L33" s="220" t="str">
        <f t="shared" si="1"/>
        <v/>
      </c>
      <c r="M33" s="223"/>
      <c r="N33" s="190"/>
      <c r="O33" s="278"/>
      <c r="P33" s="534">
        <v>44850</v>
      </c>
      <c r="Q33" s="535"/>
      <c r="R33" s="125"/>
      <c r="S33" s="529" t="s">
        <v>70</v>
      </c>
      <c r="T33" s="529"/>
      <c r="U33" s="111"/>
      <c r="V33" s="125"/>
      <c r="W33" s="529" t="s">
        <v>70</v>
      </c>
      <c r="X33" s="529"/>
      <c r="Y33" s="111"/>
      <c r="Z33" s="1" t="str">
        <f t="shared" si="2"/>
        <v/>
      </c>
      <c r="AA33" s="230" t="str">
        <f t="shared" si="3"/>
        <v/>
      </c>
      <c r="AB33" s="232"/>
      <c r="AC33" s="112"/>
      <c r="AD33" s="279"/>
    </row>
    <row r="34" spans="1:30" ht="14.25" customHeight="1" x14ac:dyDescent="0.2">
      <c r="A34" s="532">
        <v>44729</v>
      </c>
      <c r="B34" s="533"/>
      <c r="C34" s="191"/>
      <c r="D34" s="529" t="s">
        <v>70</v>
      </c>
      <c r="E34" s="529"/>
      <c r="F34" s="189"/>
      <c r="G34" s="191"/>
      <c r="H34" s="529" t="s">
        <v>70</v>
      </c>
      <c r="I34" s="529"/>
      <c r="J34" s="189"/>
      <c r="K34" s="199" t="str">
        <f t="shared" si="6"/>
        <v/>
      </c>
      <c r="L34" s="220" t="str">
        <f t="shared" si="1"/>
        <v/>
      </c>
      <c r="M34" s="223"/>
      <c r="N34" s="190"/>
      <c r="O34" s="278"/>
      <c r="P34" s="532">
        <v>44851</v>
      </c>
      <c r="Q34" s="533"/>
      <c r="R34" s="191"/>
      <c r="S34" s="529" t="s">
        <v>70</v>
      </c>
      <c r="T34" s="529"/>
      <c r="U34" s="189"/>
      <c r="V34" s="191"/>
      <c r="W34" s="529" t="s">
        <v>70</v>
      </c>
      <c r="X34" s="529"/>
      <c r="Y34" s="189"/>
      <c r="Z34" s="399" t="str">
        <f t="shared" si="2"/>
        <v/>
      </c>
      <c r="AA34" s="400" t="str">
        <f t="shared" si="3"/>
        <v/>
      </c>
      <c r="AB34" s="223"/>
      <c r="AC34" s="190"/>
      <c r="AD34" s="278"/>
    </row>
    <row r="35" spans="1:30" ht="14.25" customHeight="1" x14ac:dyDescent="0.2">
      <c r="A35" s="534">
        <v>44730</v>
      </c>
      <c r="B35" s="535"/>
      <c r="C35" s="125"/>
      <c r="D35" s="529" t="s">
        <v>70</v>
      </c>
      <c r="E35" s="529"/>
      <c r="F35" s="111"/>
      <c r="G35" s="125"/>
      <c r="H35" s="529" t="s">
        <v>70</v>
      </c>
      <c r="I35" s="529"/>
      <c r="J35" s="111"/>
      <c r="K35" s="1" t="str">
        <f t="shared" si="6"/>
        <v/>
      </c>
      <c r="L35" s="230" t="str">
        <f t="shared" si="1"/>
        <v/>
      </c>
      <c r="M35" s="232"/>
      <c r="N35" s="112"/>
      <c r="O35" s="279"/>
      <c r="P35" s="532">
        <v>44852</v>
      </c>
      <c r="Q35" s="533"/>
      <c r="R35" s="352"/>
      <c r="S35" s="529" t="s">
        <v>70</v>
      </c>
      <c r="T35" s="529"/>
      <c r="U35" s="353"/>
      <c r="V35" s="352"/>
      <c r="W35" s="529" t="s">
        <v>70</v>
      </c>
      <c r="X35" s="529"/>
      <c r="Y35" s="353"/>
      <c r="Z35" s="199" t="str">
        <f t="shared" ref="Z35" si="13">IF(+U35-R35+Y35-V35=0,"",IF((+U35-R35+Y35-V35)*1440&lt;120,"NG",+U35-R35+Y35-V35))</f>
        <v/>
      </c>
      <c r="AA35" s="220" t="str">
        <f t="shared" ref="AA35" si="14">IF(Z35="","",FLOOR(Z35,"0:30")*24)</f>
        <v/>
      </c>
      <c r="AB35" s="354"/>
      <c r="AC35" s="354"/>
      <c r="AD35" s="355"/>
    </row>
    <row r="36" spans="1:30" ht="14.25" customHeight="1" x14ac:dyDescent="0.2">
      <c r="A36" s="534">
        <v>44731</v>
      </c>
      <c r="B36" s="535"/>
      <c r="C36" s="125"/>
      <c r="D36" s="529" t="s">
        <v>70</v>
      </c>
      <c r="E36" s="529"/>
      <c r="F36" s="111"/>
      <c r="G36" s="125"/>
      <c r="H36" s="529" t="s">
        <v>70</v>
      </c>
      <c r="I36" s="529"/>
      <c r="J36" s="111"/>
      <c r="K36" s="1" t="str">
        <f t="shared" si="6"/>
        <v/>
      </c>
      <c r="L36" s="230" t="str">
        <f t="shared" si="1"/>
        <v/>
      </c>
      <c r="M36" s="232"/>
      <c r="N36" s="112"/>
      <c r="O36" s="279"/>
      <c r="P36" s="532">
        <v>44853</v>
      </c>
      <c r="Q36" s="533"/>
      <c r="R36" s="191"/>
      <c r="S36" s="529" t="s">
        <v>70</v>
      </c>
      <c r="T36" s="529"/>
      <c r="U36" s="189"/>
      <c r="V36" s="191"/>
      <c r="W36" s="529" t="s">
        <v>70</v>
      </c>
      <c r="X36" s="529"/>
      <c r="Y36" s="189"/>
      <c r="Z36" s="199" t="str">
        <f t="shared" si="2"/>
        <v/>
      </c>
      <c r="AA36" s="220" t="str">
        <f t="shared" si="3"/>
        <v/>
      </c>
      <c r="AB36" s="223"/>
      <c r="AC36" s="190"/>
      <c r="AD36" s="278"/>
    </row>
    <row r="37" spans="1:30" ht="14.25" customHeight="1" x14ac:dyDescent="0.2">
      <c r="A37" s="532">
        <v>44732</v>
      </c>
      <c r="B37" s="533"/>
      <c r="C37" s="352"/>
      <c r="D37" s="529" t="s">
        <v>70</v>
      </c>
      <c r="E37" s="529"/>
      <c r="F37" s="353"/>
      <c r="G37" s="352"/>
      <c r="H37" s="529" t="s">
        <v>70</v>
      </c>
      <c r="I37" s="529"/>
      <c r="J37" s="353"/>
      <c r="K37" s="399" t="str">
        <f t="shared" si="6"/>
        <v/>
      </c>
      <c r="L37" s="400" t="str">
        <f t="shared" si="1"/>
        <v/>
      </c>
      <c r="M37" s="354"/>
      <c r="N37" s="354"/>
      <c r="O37" s="355"/>
      <c r="P37" s="532">
        <v>44854</v>
      </c>
      <c r="Q37" s="533"/>
      <c r="R37" s="191"/>
      <c r="S37" s="529" t="s">
        <v>70</v>
      </c>
      <c r="T37" s="529"/>
      <c r="U37" s="189"/>
      <c r="V37" s="191"/>
      <c r="W37" s="529" t="s">
        <v>70</v>
      </c>
      <c r="X37" s="529"/>
      <c r="Y37" s="189"/>
      <c r="Z37" s="199" t="str">
        <f t="shared" si="2"/>
        <v/>
      </c>
      <c r="AA37" s="220" t="str">
        <f t="shared" si="3"/>
        <v/>
      </c>
      <c r="AB37" s="223"/>
      <c r="AC37" s="190"/>
      <c r="AD37" s="278"/>
    </row>
    <row r="38" spans="1:30" ht="14.25" customHeight="1" x14ac:dyDescent="0.2">
      <c r="A38" s="532">
        <v>44733</v>
      </c>
      <c r="B38" s="533"/>
      <c r="C38" s="352"/>
      <c r="D38" s="529" t="s">
        <v>70</v>
      </c>
      <c r="E38" s="529"/>
      <c r="F38" s="353"/>
      <c r="G38" s="352"/>
      <c r="H38" s="529" t="s">
        <v>70</v>
      </c>
      <c r="I38" s="529"/>
      <c r="J38" s="353"/>
      <c r="K38" s="199" t="str">
        <f t="shared" ref="K38" si="15">IF(+F38-C38+J38-G38=0,"",IF((+F38-C38+J38-G38)*1440&lt;120,"NG",+F38-C38+J38-G38))</f>
        <v/>
      </c>
      <c r="L38" s="220" t="str">
        <f t="shared" ref="L38" si="16">IF(K38="","",FLOOR(K38,"0:30")*24)</f>
        <v/>
      </c>
      <c r="M38" s="354"/>
      <c r="N38" s="354"/>
      <c r="O38" s="355"/>
      <c r="P38" s="532">
        <v>44855</v>
      </c>
      <c r="Q38" s="533"/>
      <c r="R38" s="191"/>
      <c r="S38" s="529" t="s">
        <v>70</v>
      </c>
      <c r="T38" s="529"/>
      <c r="U38" s="189"/>
      <c r="V38" s="191"/>
      <c r="W38" s="529" t="s">
        <v>70</v>
      </c>
      <c r="X38" s="529"/>
      <c r="Y38" s="189"/>
      <c r="Z38" s="199" t="str">
        <f t="shared" si="2"/>
        <v/>
      </c>
      <c r="AA38" s="220" t="str">
        <f t="shared" si="3"/>
        <v/>
      </c>
      <c r="AB38" s="223"/>
      <c r="AC38" s="190"/>
      <c r="AD38" s="278"/>
    </row>
    <row r="39" spans="1:30" ht="14.25" customHeight="1" x14ac:dyDescent="0.2">
      <c r="A39" s="532">
        <v>44734</v>
      </c>
      <c r="B39" s="533"/>
      <c r="C39" s="191"/>
      <c r="D39" s="529" t="s">
        <v>70</v>
      </c>
      <c r="E39" s="529"/>
      <c r="F39" s="189"/>
      <c r="G39" s="191"/>
      <c r="H39" s="529" t="s">
        <v>70</v>
      </c>
      <c r="I39" s="529"/>
      <c r="J39" s="189"/>
      <c r="K39" s="199" t="str">
        <f t="shared" si="6"/>
        <v/>
      </c>
      <c r="L39" s="220" t="str">
        <f t="shared" si="1"/>
        <v/>
      </c>
      <c r="M39" s="223"/>
      <c r="N39" s="190"/>
      <c r="O39" s="278"/>
      <c r="P39" s="534">
        <v>44856</v>
      </c>
      <c r="Q39" s="535"/>
      <c r="R39" s="125"/>
      <c r="S39" s="529" t="s">
        <v>70</v>
      </c>
      <c r="T39" s="529"/>
      <c r="U39" s="111"/>
      <c r="V39" s="125"/>
      <c r="W39" s="529" t="s">
        <v>70</v>
      </c>
      <c r="X39" s="529"/>
      <c r="Y39" s="111"/>
      <c r="Z39" s="1" t="str">
        <f t="shared" si="2"/>
        <v/>
      </c>
      <c r="AA39" s="230" t="str">
        <f t="shared" si="3"/>
        <v/>
      </c>
      <c r="AB39" s="232"/>
      <c r="AC39" s="112"/>
      <c r="AD39" s="279"/>
    </row>
    <row r="40" spans="1:30" ht="14.25" customHeight="1" x14ac:dyDescent="0.2">
      <c r="A40" s="532">
        <v>44735</v>
      </c>
      <c r="B40" s="533"/>
      <c r="C40" s="191"/>
      <c r="D40" s="529" t="s">
        <v>70</v>
      </c>
      <c r="E40" s="529"/>
      <c r="F40" s="189"/>
      <c r="G40" s="191"/>
      <c r="H40" s="529" t="s">
        <v>70</v>
      </c>
      <c r="I40" s="529"/>
      <c r="J40" s="189"/>
      <c r="K40" s="199" t="str">
        <f t="shared" si="6"/>
        <v/>
      </c>
      <c r="L40" s="220" t="str">
        <f t="shared" si="1"/>
        <v/>
      </c>
      <c r="M40" s="223"/>
      <c r="N40" s="190"/>
      <c r="O40" s="278"/>
      <c r="P40" s="534">
        <v>44857</v>
      </c>
      <c r="Q40" s="535"/>
      <c r="R40" s="125"/>
      <c r="S40" s="529" t="s">
        <v>70</v>
      </c>
      <c r="T40" s="529"/>
      <c r="U40" s="111"/>
      <c r="V40" s="125"/>
      <c r="W40" s="529" t="s">
        <v>70</v>
      </c>
      <c r="X40" s="529"/>
      <c r="Y40" s="111"/>
      <c r="Z40" s="1" t="str">
        <f t="shared" si="2"/>
        <v/>
      </c>
      <c r="AA40" s="230" t="str">
        <f t="shared" si="3"/>
        <v/>
      </c>
      <c r="AB40" s="232"/>
      <c r="AC40" s="112"/>
      <c r="AD40" s="279"/>
    </row>
    <row r="41" spans="1:30" ht="14.25" customHeight="1" x14ac:dyDescent="0.2">
      <c r="A41" s="532">
        <v>44736</v>
      </c>
      <c r="B41" s="533"/>
      <c r="C41" s="191"/>
      <c r="D41" s="529" t="s">
        <v>70</v>
      </c>
      <c r="E41" s="529"/>
      <c r="F41" s="189"/>
      <c r="G41" s="191"/>
      <c r="H41" s="529" t="s">
        <v>70</v>
      </c>
      <c r="I41" s="529"/>
      <c r="J41" s="189"/>
      <c r="K41" s="199" t="str">
        <f t="shared" si="6"/>
        <v/>
      </c>
      <c r="L41" s="220" t="str">
        <f t="shared" si="1"/>
        <v/>
      </c>
      <c r="M41" s="223"/>
      <c r="N41" s="190"/>
      <c r="O41" s="278"/>
      <c r="P41" s="532">
        <v>44858</v>
      </c>
      <c r="Q41" s="533"/>
      <c r="R41" s="352"/>
      <c r="S41" s="529" t="s">
        <v>70</v>
      </c>
      <c r="T41" s="529"/>
      <c r="U41" s="353"/>
      <c r="V41" s="352"/>
      <c r="W41" s="529" t="s">
        <v>70</v>
      </c>
      <c r="X41" s="529"/>
      <c r="Y41" s="353"/>
      <c r="Z41" s="399" t="str">
        <f t="shared" si="2"/>
        <v/>
      </c>
      <c r="AA41" s="400" t="str">
        <f t="shared" si="3"/>
        <v/>
      </c>
      <c r="AB41" s="354"/>
      <c r="AC41" s="354"/>
      <c r="AD41" s="355"/>
    </row>
    <row r="42" spans="1:30" ht="14.25" customHeight="1" x14ac:dyDescent="0.2">
      <c r="A42" s="534">
        <v>44737</v>
      </c>
      <c r="B42" s="535"/>
      <c r="C42" s="125"/>
      <c r="D42" s="529" t="s">
        <v>70</v>
      </c>
      <c r="E42" s="529"/>
      <c r="F42" s="111"/>
      <c r="G42" s="125"/>
      <c r="H42" s="529" t="s">
        <v>70</v>
      </c>
      <c r="I42" s="529"/>
      <c r="J42" s="111"/>
      <c r="K42" s="1" t="str">
        <f t="shared" si="6"/>
        <v/>
      </c>
      <c r="L42" s="230" t="str">
        <f t="shared" si="1"/>
        <v/>
      </c>
      <c r="M42" s="232"/>
      <c r="N42" s="112"/>
      <c r="O42" s="279"/>
      <c r="P42" s="532">
        <v>44859</v>
      </c>
      <c r="Q42" s="533"/>
      <c r="R42" s="352"/>
      <c r="S42" s="529" t="s">
        <v>70</v>
      </c>
      <c r="T42" s="529"/>
      <c r="U42" s="353"/>
      <c r="V42" s="352"/>
      <c r="W42" s="529" t="s">
        <v>70</v>
      </c>
      <c r="X42" s="529"/>
      <c r="Y42" s="353"/>
      <c r="Z42" s="199" t="str">
        <f t="shared" ref="Z42" si="17">IF(+U42-R42+Y42-V42=0,"",IF((+U42-R42+Y42-V42)*1440&lt;120,"NG",+U42-R42+Y42-V42))</f>
        <v/>
      </c>
      <c r="AA42" s="220" t="str">
        <f t="shared" ref="AA42" si="18">IF(Z42="","",FLOOR(Z42,"0:30")*24)</f>
        <v/>
      </c>
      <c r="AB42" s="354"/>
      <c r="AC42" s="354"/>
      <c r="AD42" s="355"/>
    </row>
    <row r="43" spans="1:30" ht="14.25" customHeight="1" x14ac:dyDescent="0.2">
      <c r="A43" s="534">
        <v>44738</v>
      </c>
      <c r="B43" s="535"/>
      <c r="C43" s="125"/>
      <c r="D43" s="529" t="s">
        <v>70</v>
      </c>
      <c r="E43" s="529"/>
      <c r="F43" s="111"/>
      <c r="G43" s="125"/>
      <c r="H43" s="529" t="s">
        <v>70</v>
      </c>
      <c r="I43" s="529"/>
      <c r="J43" s="111"/>
      <c r="K43" s="1" t="str">
        <f t="shared" si="6"/>
        <v/>
      </c>
      <c r="L43" s="230" t="str">
        <f t="shared" si="1"/>
        <v/>
      </c>
      <c r="M43" s="232"/>
      <c r="N43" s="112"/>
      <c r="O43" s="279"/>
      <c r="P43" s="532">
        <v>44860</v>
      </c>
      <c r="Q43" s="533"/>
      <c r="R43" s="191"/>
      <c r="S43" s="529" t="s">
        <v>70</v>
      </c>
      <c r="T43" s="529"/>
      <c r="U43" s="189"/>
      <c r="V43" s="191"/>
      <c r="W43" s="529" t="s">
        <v>70</v>
      </c>
      <c r="X43" s="529"/>
      <c r="Y43" s="189"/>
      <c r="Z43" s="199" t="str">
        <f t="shared" si="2"/>
        <v/>
      </c>
      <c r="AA43" s="220" t="str">
        <f t="shared" si="3"/>
        <v/>
      </c>
      <c r="AB43" s="223"/>
      <c r="AC43" s="190"/>
      <c r="AD43" s="278"/>
    </row>
    <row r="44" spans="1:30" ht="14.25" customHeight="1" x14ac:dyDescent="0.2">
      <c r="A44" s="532">
        <v>44739</v>
      </c>
      <c r="B44" s="533"/>
      <c r="C44" s="352"/>
      <c r="D44" s="529" t="s">
        <v>70</v>
      </c>
      <c r="E44" s="529"/>
      <c r="F44" s="353"/>
      <c r="G44" s="352"/>
      <c r="H44" s="529" t="s">
        <v>70</v>
      </c>
      <c r="I44" s="529"/>
      <c r="J44" s="353"/>
      <c r="K44" s="399" t="str">
        <f t="shared" si="6"/>
        <v/>
      </c>
      <c r="L44" s="400" t="str">
        <f t="shared" si="1"/>
        <v/>
      </c>
      <c r="M44" s="354"/>
      <c r="N44" s="354"/>
      <c r="O44" s="355"/>
      <c r="P44" s="532">
        <v>44861</v>
      </c>
      <c r="Q44" s="533"/>
      <c r="R44" s="191"/>
      <c r="S44" s="529" t="s">
        <v>70</v>
      </c>
      <c r="T44" s="529"/>
      <c r="U44" s="189"/>
      <c r="V44" s="191"/>
      <c r="W44" s="529" t="s">
        <v>70</v>
      </c>
      <c r="X44" s="529"/>
      <c r="Y44" s="189"/>
      <c r="Z44" s="199" t="str">
        <f t="shared" si="2"/>
        <v/>
      </c>
      <c r="AA44" s="220" t="str">
        <f t="shared" si="3"/>
        <v/>
      </c>
      <c r="AB44" s="223"/>
      <c r="AC44" s="190"/>
      <c r="AD44" s="278"/>
    </row>
    <row r="45" spans="1:30" ht="14.25" customHeight="1" x14ac:dyDescent="0.2">
      <c r="A45" s="532">
        <v>44740</v>
      </c>
      <c r="B45" s="533"/>
      <c r="C45" s="352"/>
      <c r="D45" s="529" t="s">
        <v>70</v>
      </c>
      <c r="E45" s="529"/>
      <c r="F45" s="353"/>
      <c r="G45" s="352"/>
      <c r="H45" s="529" t="s">
        <v>70</v>
      </c>
      <c r="I45" s="529"/>
      <c r="J45" s="353"/>
      <c r="K45" s="199" t="str">
        <f>IF(+F45-C45+J45-G45=0,"",IF((+F45-C45+J45-G45)*1440&lt;120,"NG",+F45-C45+J45-G45))</f>
        <v/>
      </c>
      <c r="L45" s="220" t="str">
        <f t="shared" ref="L45" si="19">IF(K45="","",FLOOR(K45,"0:30")*24)</f>
        <v/>
      </c>
      <c r="M45" s="354"/>
      <c r="N45" s="354"/>
      <c r="O45" s="355"/>
      <c r="P45" s="532">
        <v>44862</v>
      </c>
      <c r="Q45" s="533"/>
      <c r="R45" s="191"/>
      <c r="S45" s="529" t="s">
        <v>70</v>
      </c>
      <c r="T45" s="529"/>
      <c r="U45" s="189"/>
      <c r="V45" s="191"/>
      <c r="W45" s="529" t="s">
        <v>70</v>
      </c>
      <c r="X45" s="529"/>
      <c r="Y45" s="189"/>
      <c r="Z45" s="199" t="str">
        <f t="shared" si="2"/>
        <v/>
      </c>
      <c r="AA45" s="220" t="str">
        <f t="shared" si="3"/>
        <v/>
      </c>
      <c r="AB45" s="223"/>
      <c r="AC45" s="190"/>
      <c r="AD45" s="278"/>
    </row>
    <row r="46" spans="1:30" ht="14.25" customHeight="1" x14ac:dyDescent="0.2">
      <c r="A46" s="532">
        <v>44741</v>
      </c>
      <c r="B46" s="533"/>
      <c r="C46" s="191"/>
      <c r="D46" s="529" t="s">
        <v>70</v>
      </c>
      <c r="E46" s="529"/>
      <c r="F46" s="189"/>
      <c r="G46" s="191"/>
      <c r="H46" s="529" t="s">
        <v>70</v>
      </c>
      <c r="I46" s="529"/>
      <c r="J46" s="189"/>
      <c r="K46" s="199" t="str">
        <f>IF(+F46-C46+J46-G46=0,"",IF((+F46-C46+J46-G46)*1440&lt;120,"NG",+F46-C46+J46-G46))</f>
        <v/>
      </c>
      <c r="L46" s="220" t="str">
        <f t="shared" si="1"/>
        <v/>
      </c>
      <c r="M46" s="223"/>
      <c r="N46" s="190"/>
      <c r="O46" s="278"/>
      <c r="P46" s="534">
        <v>44863</v>
      </c>
      <c r="Q46" s="535"/>
      <c r="R46" s="125"/>
      <c r="S46" s="529" t="s">
        <v>70</v>
      </c>
      <c r="T46" s="529"/>
      <c r="U46" s="111"/>
      <c r="V46" s="125"/>
      <c r="W46" s="529" t="s">
        <v>70</v>
      </c>
      <c r="X46" s="529"/>
      <c r="Y46" s="111"/>
      <c r="Z46" s="1" t="str">
        <f t="shared" si="2"/>
        <v/>
      </c>
      <c r="AA46" s="230" t="str">
        <f t="shared" si="3"/>
        <v/>
      </c>
      <c r="AB46" s="232"/>
      <c r="AC46" s="112"/>
      <c r="AD46" s="279"/>
    </row>
    <row r="47" spans="1:30" ht="14.25" customHeight="1" x14ac:dyDescent="0.2">
      <c r="A47" s="532">
        <v>44742</v>
      </c>
      <c r="B47" s="533"/>
      <c r="C47" s="191"/>
      <c r="D47" s="529" t="s">
        <v>70</v>
      </c>
      <c r="E47" s="529"/>
      <c r="F47" s="189"/>
      <c r="G47" s="191"/>
      <c r="H47" s="529" t="s">
        <v>70</v>
      </c>
      <c r="I47" s="529"/>
      <c r="J47" s="189"/>
      <c r="K47" s="199" t="str">
        <f>IF(+F47-C47+J47-G47=0,"",IF((+F47-C47+J47-G47)*1440&lt;120,"NG",+F47-C47+J47-G47))</f>
        <v/>
      </c>
      <c r="L47" s="220" t="str">
        <f t="shared" si="1"/>
        <v/>
      </c>
      <c r="M47" s="223"/>
      <c r="N47" s="190"/>
      <c r="O47" s="278"/>
      <c r="P47" s="534">
        <v>44864</v>
      </c>
      <c r="Q47" s="535"/>
      <c r="R47" s="125"/>
      <c r="S47" s="529" t="s">
        <v>70</v>
      </c>
      <c r="T47" s="529"/>
      <c r="U47" s="111"/>
      <c r="V47" s="125"/>
      <c r="W47" s="529" t="s">
        <v>70</v>
      </c>
      <c r="X47" s="529"/>
      <c r="Y47" s="111"/>
      <c r="Z47" s="1" t="str">
        <f t="shared" si="2"/>
        <v/>
      </c>
      <c r="AA47" s="230" t="str">
        <f t="shared" si="3"/>
        <v/>
      </c>
      <c r="AB47" s="232"/>
      <c r="AC47" s="112"/>
      <c r="AD47" s="279"/>
    </row>
    <row r="48" spans="1:30" ht="14.25" customHeight="1" thickBot="1" x14ac:dyDescent="0.25">
      <c r="A48" s="623"/>
      <c r="B48" s="624"/>
      <c r="C48" s="276"/>
      <c r="D48" s="622"/>
      <c r="E48" s="622"/>
      <c r="F48" s="173"/>
      <c r="G48" s="276"/>
      <c r="H48" s="622"/>
      <c r="I48" s="622"/>
      <c r="J48" s="173"/>
      <c r="K48" s="33" t="str">
        <f t="shared" si="0"/>
        <v/>
      </c>
      <c r="L48" s="33"/>
      <c r="M48" s="174"/>
      <c r="N48" s="174"/>
      <c r="O48" s="175"/>
      <c r="P48" s="553">
        <v>44865</v>
      </c>
      <c r="Q48" s="554"/>
      <c r="R48" s="403"/>
      <c r="S48" s="529" t="s">
        <v>70</v>
      </c>
      <c r="T48" s="529"/>
      <c r="U48" s="404"/>
      <c r="V48" s="403"/>
      <c r="W48" s="529" t="s">
        <v>70</v>
      </c>
      <c r="X48" s="529"/>
      <c r="Y48" s="404"/>
      <c r="Z48" s="399" t="str">
        <f t="shared" si="2"/>
        <v/>
      </c>
      <c r="AA48" s="407" t="str">
        <f t="shared" si="3"/>
        <v/>
      </c>
      <c r="AB48" s="405"/>
      <c r="AC48" s="406"/>
      <c r="AD48" s="382"/>
    </row>
    <row r="49" spans="1:30" ht="27" customHeight="1" x14ac:dyDescent="0.2">
      <c r="A49" s="562" t="s">
        <v>85</v>
      </c>
      <c r="B49" s="558"/>
      <c r="C49" s="556"/>
      <c r="D49" s="557"/>
      <c r="E49" s="557"/>
      <c r="F49" s="558"/>
      <c r="G49" s="386"/>
      <c r="H49" s="387"/>
      <c r="I49" s="387"/>
      <c r="J49" s="385"/>
      <c r="K49" s="34"/>
      <c r="L49" s="34" t="s">
        <v>86</v>
      </c>
      <c r="M49" s="386" t="s">
        <v>236</v>
      </c>
      <c r="N49" s="35" t="s">
        <v>87</v>
      </c>
      <c r="O49" s="36"/>
      <c r="P49" s="562" t="s">
        <v>85</v>
      </c>
      <c r="Q49" s="558"/>
      <c r="R49" s="556"/>
      <c r="S49" s="557"/>
      <c r="T49" s="557"/>
      <c r="U49" s="558"/>
      <c r="V49" s="386"/>
      <c r="W49" s="387"/>
      <c r="X49" s="387"/>
      <c r="Y49" s="385"/>
      <c r="Z49" s="34"/>
      <c r="AA49" s="34" t="s">
        <v>86</v>
      </c>
      <c r="AB49" s="386" t="s">
        <v>236</v>
      </c>
      <c r="AC49" s="35" t="s">
        <v>87</v>
      </c>
      <c r="AD49" s="36"/>
    </row>
    <row r="50" spans="1:30" s="39" customFormat="1" ht="23.4" customHeight="1" thickBot="1" x14ac:dyDescent="0.25">
      <c r="A50" s="37"/>
      <c r="B50" s="200">
        <f>COUNTA(N18:N47)</f>
        <v>0</v>
      </c>
      <c r="C50" s="559"/>
      <c r="D50" s="560"/>
      <c r="E50" s="560"/>
      <c r="F50" s="561"/>
      <c r="G50" s="388"/>
      <c r="H50" s="389"/>
      <c r="I50" s="389"/>
      <c r="J50" s="390"/>
      <c r="K50" s="257"/>
      <c r="L50" s="221">
        <f>SUM(L18:L47)</f>
        <v>0</v>
      </c>
      <c r="M50" s="266">
        <f>SUM(M18:M47)</f>
        <v>0</v>
      </c>
      <c r="N50" s="280">
        <f>SUM(N18:N47)</f>
        <v>0</v>
      </c>
      <c r="O50" s="38"/>
      <c r="P50" s="37"/>
      <c r="Q50" s="200">
        <f>COUNTA(AC18:AC48)</f>
        <v>0</v>
      </c>
      <c r="R50" s="559"/>
      <c r="S50" s="560"/>
      <c r="T50" s="560"/>
      <c r="U50" s="561"/>
      <c r="V50" s="388"/>
      <c r="W50" s="389"/>
      <c r="X50" s="389"/>
      <c r="Y50" s="390"/>
      <c r="Z50" s="257"/>
      <c r="AA50" s="221">
        <f>SUM(AA18:AA48)</f>
        <v>0</v>
      </c>
      <c r="AB50" s="266">
        <f>SUM(AB18:AB47)</f>
        <v>0</v>
      </c>
      <c r="AC50" s="280">
        <f>SUM(AC18:AC48)</f>
        <v>0</v>
      </c>
      <c r="AD50" s="38"/>
    </row>
    <row r="51" spans="1:30" s="40" customFormat="1" ht="16.5" customHeight="1" x14ac:dyDescent="0.15">
      <c r="A51" s="176" t="s">
        <v>24</v>
      </c>
      <c r="B51" s="177"/>
      <c r="C51" s="177"/>
      <c r="D51" s="177"/>
      <c r="E51" s="177"/>
      <c r="F51" s="177"/>
      <c r="G51" s="177"/>
      <c r="H51" s="177"/>
      <c r="I51" s="177"/>
      <c r="J51" s="177"/>
      <c r="K51" s="177"/>
      <c r="L51" s="177"/>
      <c r="M51" s="177"/>
      <c r="N51" s="177"/>
      <c r="O51" s="178" t="s">
        <v>122</v>
      </c>
      <c r="P51" s="176" t="s">
        <v>24</v>
      </c>
      <c r="Q51" s="177"/>
      <c r="R51" s="177"/>
      <c r="S51" s="177"/>
      <c r="T51" s="177"/>
      <c r="U51" s="177"/>
      <c r="V51" s="177"/>
      <c r="W51" s="177"/>
      <c r="X51" s="177"/>
      <c r="Y51" s="177"/>
      <c r="Z51" s="177"/>
      <c r="AA51" s="177"/>
      <c r="AB51" s="177"/>
      <c r="AC51" s="177"/>
      <c r="AD51" s="178" t="s">
        <v>122</v>
      </c>
    </row>
    <row r="52" spans="1:30" s="40" customFormat="1" ht="27" customHeight="1" x14ac:dyDescent="0.15">
      <c r="A52" s="179" t="s">
        <v>129</v>
      </c>
      <c r="B52" s="555" t="s">
        <v>93</v>
      </c>
      <c r="C52" s="555"/>
      <c r="D52" s="555"/>
      <c r="E52" s="555"/>
      <c r="F52" s="555"/>
      <c r="G52" s="555"/>
      <c r="H52" s="555"/>
      <c r="I52" s="555"/>
      <c r="J52" s="555"/>
      <c r="K52" s="555"/>
      <c r="L52" s="555"/>
      <c r="M52" s="555"/>
      <c r="N52" s="555"/>
      <c r="O52" s="555"/>
      <c r="P52" s="179" t="s">
        <v>129</v>
      </c>
      <c r="Q52" s="555" t="s">
        <v>93</v>
      </c>
      <c r="R52" s="555"/>
      <c r="S52" s="555"/>
      <c r="T52" s="555"/>
      <c r="U52" s="555"/>
      <c r="V52" s="555"/>
      <c r="W52" s="555"/>
      <c r="X52" s="555"/>
      <c r="Y52" s="555"/>
      <c r="Z52" s="555"/>
      <c r="AA52" s="555"/>
      <c r="AB52" s="555"/>
      <c r="AC52" s="555"/>
      <c r="AD52" s="555"/>
    </row>
    <row r="53" spans="1:30" s="40" customFormat="1" ht="13.5" customHeight="1" x14ac:dyDescent="0.15">
      <c r="A53" s="179" t="s">
        <v>127</v>
      </c>
      <c r="B53" s="555" t="s">
        <v>120</v>
      </c>
      <c r="C53" s="555"/>
      <c r="D53" s="555"/>
      <c r="E53" s="555"/>
      <c r="F53" s="555"/>
      <c r="G53" s="555"/>
      <c r="H53" s="555"/>
      <c r="I53" s="555"/>
      <c r="J53" s="555"/>
      <c r="K53" s="555"/>
      <c r="L53" s="555"/>
      <c r="M53" s="555"/>
      <c r="N53" s="555"/>
      <c r="O53" s="555"/>
      <c r="P53" s="179" t="s">
        <v>127</v>
      </c>
      <c r="Q53" s="555" t="s">
        <v>120</v>
      </c>
      <c r="R53" s="555"/>
      <c r="S53" s="555"/>
      <c r="T53" s="555"/>
      <c r="U53" s="555"/>
      <c r="V53" s="555"/>
      <c r="W53" s="555"/>
      <c r="X53" s="555"/>
      <c r="Y53" s="555"/>
      <c r="Z53" s="555"/>
      <c r="AA53" s="555"/>
      <c r="AB53" s="555"/>
      <c r="AC53" s="555"/>
      <c r="AD53" s="555"/>
    </row>
    <row r="54" spans="1:30" s="40" customFormat="1" ht="27" customHeight="1" x14ac:dyDescent="0.15">
      <c r="A54" s="179" t="s">
        <v>223</v>
      </c>
      <c r="B54" s="555" t="s">
        <v>267</v>
      </c>
      <c r="C54" s="555"/>
      <c r="D54" s="555"/>
      <c r="E54" s="555"/>
      <c r="F54" s="555"/>
      <c r="G54" s="555"/>
      <c r="H54" s="555"/>
      <c r="I54" s="555"/>
      <c r="J54" s="555"/>
      <c r="K54" s="555"/>
      <c r="L54" s="555"/>
      <c r="M54" s="555"/>
      <c r="N54" s="555"/>
      <c r="O54" s="555"/>
      <c r="P54" s="179" t="s">
        <v>130</v>
      </c>
      <c r="Q54" s="555" t="s">
        <v>267</v>
      </c>
      <c r="R54" s="555"/>
      <c r="S54" s="555"/>
      <c r="T54" s="555"/>
      <c r="U54" s="555"/>
      <c r="V54" s="555"/>
      <c r="W54" s="555"/>
      <c r="X54" s="555"/>
      <c r="Y54" s="555"/>
      <c r="Z54" s="555"/>
      <c r="AA54" s="555"/>
      <c r="AB54" s="555"/>
      <c r="AC54" s="555"/>
      <c r="AD54" s="555"/>
    </row>
    <row r="55" spans="1:30" s="40" customFormat="1" ht="27" customHeight="1" x14ac:dyDescent="0.15">
      <c r="A55" s="179" t="s">
        <v>224</v>
      </c>
      <c r="B55" s="555" t="s">
        <v>121</v>
      </c>
      <c r="C55" s="555"/>
      <c r="D55" s="555"/>
      <c r="E55" s="555"/>
      <c r="F55" s="555"/>
      <c r="G55" s="555"/>
      <c r="H55" s="555"/>
      <c r="I55" s="555"/>
      <c r="J55" s="555"/>
      <c r="K55" s="555"/>
      <c r="L55" s="555"/>
      <c r="M55" s="555"/>
      <c r="N55" s="555"/>
      <c r="O55" s="555"/>
      <c r="P55" s="179" t="s">
        <v>131</v>
      </c>
      <c r="Q55" s="555" t="s">
        <v>121</v>
      </c>
      <c r="R55" s="555"/>
      <c r="S55" s="555"/>
      <c r="T55" s="555"/>
      <c r="U55" s="555"/>
      <c r="V55" s="555"/>
      <c r="W55" s="555"/>
      <c r="X55" s="555"/>
      <c r="Y55" s="555"/>
      <c r="Z55" s="555"/>
      <c r="AA55" s="555"/>
      <c r="AB55" s="555"/>
      <c r="AC55" s="555"/>
      <c r="AD55" s="555"/>
    </row>
    <row r="56" spans="1:30" s="40" customFormat="1" ht="13.5" customHeight="1" x14ac:dyDescent="0.15">
      <c r="A56" s="179" t="s">
        <v>225</v>
      </c>
      <c r="B56" s="555" t="s">
        <v>309</v>
      </c>
      <c r="C56" s="555"/>
      <c r="D56" s="555"/>
      <c r="E56" s="555"/>
      <c r="F56" s="555"/>
      <c r="G56" s="555"/>
      <c r="H56" s="555"/>
      <c r="I56" s="555"/>
      <c r="J56" s="555"/>
      <c r="K56" s="555"/>
      <c r="L56" s="555"/>
      <c r="M56" s="555"/>
      <c r="N56" s="555"/>
      <c r="O56" s="555"/>
      <c r="P56" s="179" t="s">
        <v>128</v>
      </c>
      <c r="Q56" s="555" t="s">
        <v>309</v>
      </c>
      <c r="R56" s="555"/>
      <c r="S56" s="555"/>
      <c r="T56" s="555"/>
      <c r="U56" s="555"/>
      <c r="V56" s="555"/>
      <c r="W56" s="555"/>
      <c r="X56" s="555"/>
      <c r="Y56" s="555"/>
      <c r="Z56" s="555"/>
      <c r="AA56" s="555"/>
      <c r="AB56" s="555"/>
      <c r="AC56" s="555"/>
      <c r="AD56" s="555"/>
    </row>
    <row r="57" spans="1:30" s="40" customFormat="1" ht="27" customHeight="1" x14ac:dyDescent="0.15">
      <c r="A57" s="179" t="s">
        <v>222</v>
      </c>
      <c r="B57" s="555" t="s">
        <v>310</v>
      </c>
      <c r="C57" s="555"/>
      <c r="D57" s="555"/>
      <c r="E57" s="555"/>
      <c r="F57" s="555"/>
      <c r="G57" s="555"/>
      <c r="H57" s="555"/>
      <c r="I57" s="555"/>
      <c r="J57" s="555"/>
      <c r="K57" s="555"/>
      <c r="L57" s="555"/>
      <c r="M57" s="555"/>
      <c r="N57" s="555"/>
      <c r="O57" s="555"/>
      <c r="P57" s="179" t="s">
        <v>134</v>
      </c>
      <c r="Q57" s="555" t="s">
        <v>311</v>
      </c>
      <c r="R57" s="555"/>
      <c r="S57" s="555"/>
      <c r="T57" s="555"/>
      <c r="U57" s="555"/>
      <c r="V57" s="555"/>
      <c r="W57" s="555"/>
      <c r="X57" s="555"/>
      <c r="Y57" s="555"/>
      <c r="Z57" s="555"/>
      <c r="AA57" s="555"/>
      <c r="AB57" s="555"/>
      <c r="AC57" s="555"/>
      <c r="AD57" s="555"/>
    </row>
    <row r="58" spans="1:30" ht="27" customHeight="1" x14ac:dyDescent="0.2">
      <c r="A58" s="179" t="s">
        <v>226</v>
      </c>
      <c r="B58" s="555" t="s">
        <v>312</v>
      </c>
      <c r="C58" s="555"/>
      <c r="D58" s="555"/>
      <c r="E58" s="555"/>
      <c r="F58" s="555"/>
      <c r="G58" s="555"/>
      <c r="H58" s="555"/>
      <c r="I58" s="555"/>
      <c r="J58" s="555"/>
      <c r="K58" s="555"/>
      <c r="L58" s="555"/>
      <c r="M58" s="555"/>
      <c r="N58" s="555"/>
      <c r="O58" s="555"/>
      <c r="P58" s="179" t="s">
        <v>226</v>
      </c>
      <c r="Q58" s="555" t="s">
        <v>312</v>
      </c>
      <c r="R58" s="555"/>
      <c r="S58" s="555"/>
      <c r="T58" s="555"/>
      <c r="U58" s="555"/>
      <c r="V58" s="555"/>
      <c r="W58" s="555"/>
      <c r="X58" s="555"/>
      <c r="Y58" s="555"/>
      <c r="Z58" s="555"/>
      <c r="AA58" s="555"/>
      <c r="AB58" s="555"/>
      <c r="AC58" s="555"/>
      <c r="AD58" s="555"/>
    </row>
    <row r="59" spans="1:30" ht="18" customHeight="1" x14ac:dyDescent="0.2"/>
    <row r="60" spans="1:30" ht="18" customHeight="1" x14ac:dyDescent="0.2"/>
    <row r="61" spans="1:30" ht="18" customHeight="1" x14ac:dyDescent="0.2"/>
    <row r="62" spans="1:30" ht="18" customHeight="1" x14ac:dyDescent="0.2"/>
    <row r="63" spans="1:30" ht="18" customHeight="1" x14ac:dyDescent="0.2"/>
    <row r="64" spans="1:30"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sheetData>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topLeftCell="A21"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192</v>
      </c>
      <c r="K1" s="113" t="s">
        <v>192</v>
      </c>
    </row>
    <row r="2" spans="1:19" ht="19.5" customHeight="1" thickBot="1" x14ac:dyDescent="0.25">
      <c r="A2" s="657" t="s">
        <v>193</v>
      </c>
      <c r="B2" s="657"/>
      <c r="C2" s="657"/>
      <c r="D2" s="657"/>
      <c r="E2" s="657"/>
      <c r="F2" s="657"/>
      <c r="G2" s="657"/>
      <c r="H2" s="657"/>
      <c r="I2" s="657"/>
      <c r="K2" s="657" t="s">
        <v>193</v>
      </c>
      <c r="L2" s="657"/>
      <c r="M2" s="657"/>
      <c r="N2" s="657"/>
      <c r="O2" s="657"/>
      <c r="P2" s="657"/>
      <c r="Q2" s="657"/>
      <c r="R2" s="657"/>
      <c r="S2" s="657"/>
    </row>
    <row r="3" spans="1:19" ht="22.5" customHeight="1" thickBot="1" x14ac:dyDescent="0.25">
      <c r="A3" s="658" t="s">
        <v>194</v>
      </c>
      <c r="B3" s="659"/>
      <c r="C3" s="659"/>
      <c r="D3" s="659"/>
      <c r="E3" s="659"/>
      <c r="F3" s="659"/>
      <c r="G3" s="659"/>
      <c r="H3" s="659"/>
      <c r="I3" s="660"/>
      <c r="K3" s="658" t="s">
        <v>194</v>
      </c>
      <c r="L3" s="659"/>
      <c r="M3" s="659"/>
      <c r="N3" s="659"/>
      <c r="O3" s="659"/>
      <c r="P3" s="659"/>
      <c r="Q3" s="659"/>
      <c r="R3" s="659"/>
      <c r="S3" s="660"/>
    </row>
    <row r="4" spans="1:19" ht="24.75" customHeight="1" thickBot="1" x14ac:dyDescent="0.25">
      <c r="A4" s="653" t="s">
        <v>195</v>
      </c>
      <c r="B4" s="654"/>
      <c r="C4" s="654"/>
      <c r="D4" s="654"/>
      <c r="E4" s="654"/>
      <c r="F4" s="654"/>
      <c r="G4" s="661" t="s">
        <v>261</v>
      </c>
      <c r="H4" s="661"/>
      <c r="I4" s="662"/>
      <c r="K4" s="653" t="s">
        <v>195</v>
      </c>
      <c r="L4" s="654"/>
      <c r="M4" s="654"/>
      <c r="N4" s="654"/>
      <c r="O4" s="654"/>
      <c r="P4" s="654"/>
      <c r="Q4" s="661" t="s">
        <v>261</v>
      </c>
      <c r="R4" s="661"/>
      <c r="S4" s="662"/>
    </row>
    <row r="5" spans="1:19" ht="19.5" customHeight="1" x14ac:dyDescent="0.2">
      <c r="A5" s="643" t="s">
        <v>196</v>
      </c>
      <c r="B5" s="644"/>
      <c r="C5" s="644"/>
      <c r="D5" s="644"/>
      <c r="E5" s="644"/>
      <c r="F5" s="645"/>
      <c r="G5" s="646" t="s">
        <v>197</v>
      </c>
      <c r="H5" s="644"/>
      <c r="I5" s="647"/>
      <c r="K5" s="643" t="s">
        <v>196</v>
      </c>
      <c r="L5" s="644"/>
      <c r="M5" s="644"/>
      <c r="N5" s="644"/>
      <c r="O5" s="644"/>
      <c r="P5" s="645"/>
      <c r="Q5" s="646" t="s">
        <v>197</v>
      </c>
      <c r="R5" s="644"/>
      <c r="S5" s="647"/>
    </row>
    <row r="6" spans="1:19" ht="19.5" customHeight="1" thickBot="1" x14ac:dyDescent="0.25">
      <c r="A6" s="648" t="s">
        <v>198</v>
      </c>
      <c r="B6" s="649"/>
      <c r="C6" s="649"/>
      <c r="D6" s="649"/>
      <c r="E6" s="649"/>
      <c r="F6" s="650"/>
      <c r="G6" s="651" t="s">
        <v>199</v>
      </c>
      <c r="H6" s="649"/>
      <c r="I6" s="652"/>
      <c r="K6" s="648" t="s">
        <v>198</v>
      </c>
      <c r="L6" s="649"/>
      <c r="M6" s="649"/>
      <c r="N6" s="649"/>
      <c r="O6" s="649"/>
      <c r="P6" s="650"/>
      <c r="Q6" s="651" t="s">
        <v>199</v>
      </c>
      <c r="R6" s="649"/>
      <c r="S6" s="652"/>
    </row>
    <row r="7" spans="1:19" ht="22.5" customHeight="1" thickBot="1" x14ac:dyDescent="0.25">
      <c r="A7" s="653" t="s">
        <v>200</v>
      </c>
      <c r="B7" s="654"/>
      <c r="C7" s="655"/>
      <c r="D7" s="656" t="s">
        <v>201</v>
      </c>
      <c r="E7" s="654"/>
      <c r="F7" s="655"/>
      <c r="G7" s="640" t="s">
        <v>202</v>
      </c>
      <c r="H7" s="641"/>
      <c r="I7" s="642"/>
      <c r="K7" s="653" t="s">
        <v>200</v>
      </c>
      <c r="L7" s="654"/>
      <c r="M7" s="655"/>
      <c r="N7" s="656" t="s">
        <v>201</v>
      </c>
      <c r="O7" s="654"/>
      <c r="P7" s="655"/>
      <c r="Q7" s="640" t="s">
        <v>202</v>
      </c>
      <c r="R7" s="641"/>
      <c r="S7" s="642"/>
    </row>
    <row r="8" spans="1:19" ht="14.25" customHeight="1" x14ac:dyDescent="0.2">
      <c r="A8" s="631" t="s">
        <v>203</v>
      </c>
      <c r="B8" s="633" t="s">
        <v>204</v>
      </c>
      <c r="C8" s="301"/>
      <c r="D8" s="302"/>
      <c r="E8" s="303"/>
      <c r="F8" s="635" t="s">
        <v>205</v>
      </c>
      <c r="G8" s="304"/>
      <c r="H8" s="302"/>
      <c r="I8" s="305"/>
      <c r="K8" s="631" t="s">
        <v>203</v>
      </c>
      <c r="L8" s="633" t="s">
        <v>204</v>
      </c>
      <c r="M8" s="301"/>
      <c r="N8" s="302"/>
      <c r="O8" s="303"/>
      <c r="P8" s="635" t="s">
        <v>205</v>
      </c>
      <c r="Q8" s="304"/>
      <c r="R8" s="302"/>
      <c r="S8" s="305"/>
    </row>
    <row r="9" spans="1:19" ht="14.25" customHeight="1" thickBot="1" x14ac:dyDescent="0.25">
      <c r="A9" s="632"/>
      <c r="B9" s="634"/>
      <c r="C9" s="306"/>
      <c r="D9" s="307"/>
      <c r="E9" s="308" t="s">
        <v>206</v>
      </c>
      <c r="F9" s="636"/>
      <c r="G9" s="309"/>
      <c r="H9" s="307"/>
      <c r="I9" s="310" t="s">
        <v>206</v>
      </c>
      <c r="K9" s="632"/>
      <c r="L9" s="634"/>
      <c r="M9" s="306"/>
      <c r="N9" s="307"/>
      <c r="O9" s="308" t="s">
        <v>206</v>
      </c>
      <c r="P9" s="636"/>
      <c r="Q9" s="309"/>
      <c r="R9" s="307"/>
      <c r="S9" s="310" t="s">
        <v>206</v>
      </c>
    </row>
    <row r="10" spans="1:19" ht="24" customHeight="1" x14ac:dyDescent="0.2">
      <c r="A10" s="212"/>
      <c r="B10" s="637" t="s">
        <v>207</v>
      </c>
      <c r="C10" s="638"/>
      <c r="D10" s="639" t="s">
        <v>208</v>
      </c>
      <c r="E10" s="630"/>
      <c r="F10" s="213" t="s">
        <v>209</v>
      </c>
      <c r="G10" s="629" t="s">
        <v>210</v>
      </c>
      <c r="H10" s="630"/>
      <c r="I10" s="224" t="s">
        <v>209</v>
      </c>
      <c r="K10" s="212"/>
      <c r="L10" s="637" t="s">
        <v>207</v>
      </c>
      <c r="M10" s="638"/>
      <c r="N10" s="639" t="s">
        <v>208</v>
      </c>
      <c r="O10" s="630"/>
      <c r="P10" s="213" t="s">
        <v>209</v>
      </c>
      <c r="Q10" s="629" t="s">
        <v>210</v>
      </c>
      <c r="R10" s="630"/>
      <c r="S10" s="224" t="s">
        <v>209</v>
      </c>
    </row>
    <row r="11" spans="1:19" ht="19.5" customHeight="1" x14ac:dyDescent="0.2">
      <c r="A11" s="115">
        <v>1</v>
      </c>
      <c r="B11" s="627"/>
      <c r="C11" s="628"/>
      <c r="D11" s="259"/>
      <c r="E11" s="116" t="s">
        <v>262</v>
      </c>
      <c r="F11" s="117"/>
      <c r="G11" s="118" t="s">
        <v>262</v>
      </c>
      <c r="H11" s="261"/>
      <c r="I11" s="119"/>
      <c r="K11" s="115">
        <v>1</v>
      </c>
      <c r="L11" s="627"/>
      <c r="M11" s="628"/>
      <c r="N11" s="259"/>
      <c r="O11" s="116" t="s">
        <v>262</v>
      </c>
      <c r="P11" s="117"/>
      <c r="Q11" s="118" t="s">
        <v>262</v>
      </c>
      <c r="R11" s="261"/>
      <c r="S11" s="119"/>
    </row>
    <row r="12" spans="1:19" ht="19.5" customHeight="1" x14ac:dyDescent="0.2">
      <c r="A12" s="115">
        <v>2</v>
      </c>
      <c r="B12" s="627"/>
      <c r="C12" s="628"/>
      <c r="D12" s="259"/>
      <c r="E12" s="116" t="s">
        <v>262</v>
      </c>
      <c r="F12" s="117"/>
      <c r="G12" s="118" t="s">
        <v>262</v>
      </c>
      <c r="H12" s="261"/>
      <c r="I12" s="119"/>
      <c r="K12" s="115">
        <v>2</v>
      </c>
      <c r="L12" s="627"/>
      <c r="M12" s="628"/>
      <c r="N12" s="259"/>
      <c r="O12" s="116" t="s">
        <v>262</v>
      </c>
      <c r="P12" s="117"/>
      <c r="Q12" s="118" t="s">
        <v>262</v>
      </c>
      <c r="R12" s="261"/>
      <c r="S12" s="119"/>
    </row>
    <row r="13" spans="1:19" ht="19.5" customHeight="1" x14ac:dyDescent="0.2">
      <c r="A13" s="115">
        <v>3</v>
      </c>
      <c r="B13" s="627"/>
      <c r="C13" s="628"/>
      <c r="D13" s="259"/>
      <c r="E13" s="116" t="s">
        <v>262</v>
      </c>
      <c r="F13" s="117"/>
      <c r="G13" s="118" t="s">
        <v>262</v>
      </c>
      <c r="H13" s="261"/>
      <c r="I13" s="119"/>
      <c r="K13" s="115">
        <v>3</v>
      </c>
      <c r="L13" s="627"/>
      <c r="M13" s="628"/>
      <c r="N13" s="259"/>
      <c r="O13" s="116" t="s">
        <v>262</v>
      </c>
      <c r="P13" s="117"/>
      <c r="Q13" s="118" t="s">
        <v>262</v>
      </c>
      <c r="R13" s="261"/>
      <c r="S13" s="119"/>
    </row>
    <row r="14" spans="1:19" ht="19.5" customHeight="1" x14ac:dyDescent="0.2">
      <c r="A14" s="115">
        <v>4</v>
      </c>
      <c r="B14" s="627"/>
      <c r="C14" s="628"/>
      <c r="D14" s="259"/>
      <c r="E14" s="116" t="s">
        <v>262</v>
      </c>
      <c r="F14" s="117"/>
      <c r="G14" s="118" t="s">
        <v>262</v>
      </c>
      <c r="H14" s="261"/>
      <c r="I14" s="119"/>
      <c r="K14" s="115">
        <v>4</v>
      </c>
      <c r="L14" s="627"/>
      <c r="M14" s="628"/>
      <c r="N14" s="259"/>
      <c r="O14" s="116" t="s">
        <v>262</v>
      </c>
      <c r="P14" s="117"/>
      <c r="Q14" s="118" t="s">
        <v>262</v>
      </c>
      <c r="R14" s="261"/>
      <c r="S14" s="119"/>
    </row>
    <row r="15" spans="1:19" ht="19.5" customHeight="1" x14ac:dyDescent="0.2">
      <c r="A15" s="115">
        <v>5</v>
      </c>
      <c r="B15" s="627"/>
      <c r="C15" s="628"/>
      <c r="D15" s="259"/>
      <c r="E15" s="116" t="s">
        <v>262</v>
      </c>
      <c r="F15" s="117"/>
      <c r="G15" s="118" t="s">
        <v>262</v>
      </c>
      <c r="H15" s="261"/>
      <c r="I15" s="119"/>
      <c r="K15" s="115">
        <v>5</v>
      </c>
      <c r="L15" s="627"/>
      <c r="M15" s="628"/>
      <c r="N15" s="259"/>
      <c r="O15" s="116" t="s">
        <v>262</v>
      </c>
      <c r="P15" s="117"/>
      <c r="Q15" s="118" t="s">
        <v>262</v>
      </c>
      <c r="R15" s="261"/>
      <c r="S15" s="119"/>
    </row>
    <row r="16" spans="1:19" ht="19.5" customHeight="1" x14ac:dyDescent="0.2">
      <c r="A16" s="115">
        <v>6</v>
      </c>
      <c r="B16" s="627"/>
      <c r="C16" s="628"/>
      <c r="D16" s="259"/>
      <c r="E16" s="116" t="s">
        <v>262</v>
      </c>
      <c r="F16" s="117"/>
      <c r="G16" s="118" t="s">
        <v>262</v>
      </c>
      <c r="H16" s="261"/>
      <c r="I16" s="119"/>
      <c r="K16" s="115">
        <v>6</v>
      </c>
      <c r="L16" s="627"/>
      <c r="M16" s="628"/>
      <c r="N16" s="259"/>
      <c r="O16" s="116" t="s">
        <v>262</v>
      </c>
      <c r="P16" s="117"/>
      <c r="Q16" s="118" t="s">
        <v>262</v>
      </c>
      <c r="R16" s="261"/>
      <c r="S16" s="119"/>
    </row>
    <row r="17" spans="1:19" ht="19.5" customHeight="1" x14ac:dyDescent="0.2">
      <c r="A17" s="115">
        <v>7</v>
      </c>
      <c r="B17" s="627"/>
      <c r="C17" s="628"/>
      <c r="D17" s="259"/>
      <c r="E17" s="116" t="s">
        <v>262</v>
      </c>
      <c r="F17" s="117"/>
      <c r="G17" s="118" t="s">
        <v>262</v>
      </c>
      <c r="H17" s="261"/>
      <c r="I17" s="119"/>
      <c r="K17" s="115">
        <v>7</v>
      </c>
      <c r="L17" s="627"/>
      <c r="M17" s="628"/>
      <c r="N17" s="259"/>
      <c r="O17" s="116" t="s">
        <v>262</v>
      </c>
      <c r="P17" s="117"/>
      <c r="Q17" s="118" t="s">
        <v>262</v>
      </c>
      <c r="R17" s="261"/>
      <c r="S17" s="119"/>
    </row>
    <row r="18" spans="1:19" ht="19.5" customHeight="1" x14ac:dyDescent="0.2">
      <c r="A18" s="115">
        <v>8</v>
      </c>
      <c r="B18" s="627"/>
      <c r="C18" s="628"/>
      <c r="D18" s="259"/>
      <c r="E18" s="116" t="s">
        <v>262</v>
      </c>
      <c r="F18" s="117"/>
      <c r="G18" s="118" t="s">
        <v>262</v>
      </c>
      <c r="H18" s="261"/>
      <c r="I18" s="119"/>
      <c r="K18" s="115">
        <v>8</v>
      </c>
      <c r="L18" s="627"/>
      <c r="M18" s="628"/>
      <c r="N18" s="259"/>
      <c r="O18" s="116" t="s">
        <v>262</v>
      </c>
      <c r="P18" s="117"/>
      <c r="Q18" s="118" t="s">
        <v>262</v>
      </c>
      <c r="R18" s="261"/>
      <c r="S18" s="119"/>
    </row>
    <row r="19" spans="1:19" ht="19.5" customHeight="1" x14ac:dyDescent="0.2">
      <c r="A19" s="115">
        <v>9</v>
      </c>
      <c r="B19" s="627"/>
      <c r="C19" s="628"/>
      <c r="D19" s="259"/>
      <c r="E19" s="116" t="s">
        <v>262</v>
      </c>
      <c r="F19" s="117"/>
      <c r="G19" s="118" t="s">
        <v>262</v>
      </c>
      <c r="H19" s="261"/>
      <c r="I19" s="119"/>
      <c r="K19" s="115">
        <v>9</v>
      </c>
      <c r="L19" s="627"/>
      <c r="M19" s="628"/>
      <c r="N19" s="259"/>
      <c r="O19" s="116" t="s">
        <v>262</v>
      </c>
      <c r="P19" s="117"/>
      <c r="Q19" s="118" t="s">
        <v>262</v>
      </c>
      <c r="R19" s="261"/>
      <c r="S19" s="119"/>
    </row>
    <row r="20" spans="1:19" ht="19.5" customHeight="1" x14ac:dyDescent="0.2">
      <c r="A20" s="115">
        <v>10</v>
      </c>
      <c r="B20" s="627"/>
      <c r="C20" s="628"/>
      <c r="D20" s="259"/>
      <c r="E20" s="116" t="s">
        <v>262</v>
      </c>
      <c r="F20" s="117"/>
      <c r="G20" s="118" t="s">
        <v>262</v>
      </c>
      <c r="H20" s="261"/>
      <c r="I20" s="119"/>
      <c r="K20" s="115">
        <v>10</v>
      </c>
      <c r="L20" s="627"/>
      <c r="M20" s="628"/>
      <c r="N20" s="259"/>
      <c r="O20" s="116" t="s">
        <v>262</v>
      </c>
      <c r="P20" s="117"/>
      <c r="Q20" s="118" t="s">
        <v>262</v>
      </c>
      <c r="R20" s="261"/>
      <c r="S20" s="119"/>
    </row>
    <row r="21" spans="1:19" ht="19.5" customHeight="1" x14ac:dyDescent="0.2">
      <c r="A21" s="115">
        <v>11</v>
      </c>
      <c r="B21" s="627"/>
      <c r="C21" s="628"/>
      <c r="D21" s="259"/>
      <c r="E21" s="116" t="s">
        <v>262</v>
      </c>
      <c r="F21" s="117"/>
      <c r="G21" s="118" t="s">
        <v>262</v>
      </c>
      <c r="H21" s="261"/>
      <c r="I21" s="119"/>
      <c r="K21" s="115">
        <v>11</v>
      </c>
      <c r="L21" s="627"/>
      <c r="M21" s="628"/>
      <c r="N21" s="259"/>
      <c r="O21" s="116" t="s">
        <v>262</v>
      </c>
      <c r="P21" s="117"/>
      <c r="Q21" s="118" t="s">
        <v>262</v>
      </c>
      <c r="R21" s="261"/>
      <c r="S21" s="119"/>
    </row>
    <row r="22" spans="1:19" ht="19.5" customHeight="1" x14ac:dyDescent="0.2">
      <c r="A22" s="115">
        <v>12</v>
      </c>
      <c r="B22" s="627"/>
      <c r="C22" s="628"/>
      <c r="D22" s="259"/>
      <c r="E22" s="116" t="s">
        <v>262</v>
      </c>
      <c r="F22" s="117"/>
      <c r="G22" s="118" t="s">
        <v>262</v>
      </c>
      <c r="H22" s="261"/>
      <c r="I22" s="119"/>
      <c r="K22" s="115">
        <v>12</v>
      </c>
      <c r="L22" s="627"/>
      <c r="M22" s="628"/>
      <c r="N22" s="259"/>
      <c r="O22" s="116" t="s">
        <v>262</v>
      </c>
      <c r="P22" s="117"/>
      <c r="Q22" s="118" t="s">
        <v>262</v>
      </c>
      <c r="R22" s="261"/>
      <c r="S22" s="119"/>
    </row>
    <row r="23" spans="1:19" ht="19.5" customHeight="1" x14ac:dyDescent="0.2">
      <c r="A23" s="115">
        <v>13</v>
      </c>
      <c r="B23" s="627"/>
      <c r="C23" s="628"/>
      <c r="D23" s="259"/>
      <c r="E23" s="116" t="s">
        <v>262</v>
      </c>
      <c r="F23" s="117"/>
      <c r="G23" s="118" t="s">
        <v>262</v>
      </c>
      <c r="H23" s="261"/>
      <c r="I23" s="119"/>
      <c r="K23" s="115">
        <v>13</v>
      </c>
      <c r="L23" s="627"/>
      <c r="M23" s="628"/>
      <c r="N23" s="259"/>
      <c r="O23" s="116" t="s">
        <v>262</v>
      </c>
      <c r="P23" s="117"/>
      <c r="Q23" s="118" t="s">
        <v>262</v>
      </c>
      <c r="R23" s="261"/>
      <c r="S23" s="119"/>
    </row>
    <row r="24" spans="1:19" ht="19.5" customHeight="1" x14ac:dyDescent="0.2">
      <c r="A24" s="115">
        <v>14</v>
      </c>
      <c r="B24" s="627"/>
      <c r="C24" s="628"/>
      <c r="D24" s="259"/>
      <c r="E24" s="116" t="s">
        <v>262</v>
      </c>
      <c r="F24" s="117"/>
      <c r="G24" s="118" t="s">
        <v>262</v>
      </c>
      <c r="H24" s="261"/>
      <c r="I24" s="119"/>
      <c r="K24" s="115">
        <v>14</v>
      </c>
      <c r="L24" s="627"/>
      <c r="M24" s="628"/>
      <c r="N24" s="259"/>
      <c r="O24" s="116" t="s">
        <v>262</v>
      </c>
      <c r="P24" s="117"/>
      <c r="Q24" s="118" t="s">
        <v>262</v>
      </c>
      <c r="R24" s="261"/>
      <c r="S24" s="119"/>
    </row>
    <row r="25" spans="1:19" ht="19.5" customHeight="1" x14ac:dyDescent="0.2">
      <c r="A25" s="115">
        <v>15</v>
      </c>
      <c r="B25" s="627"/>
      <c r="C25" s="628"/>
      <c r="D25" s="259"/>
      <c r="E25" s="116" t="s">
        <v>262</v>
      </c>
      <c r="F25" s="117"/>
      <c r="G25" s="118" t="s">
        <v>262</v>
      </c>
      <c r="H25" s="261"/>
      <c r="I25" s="119"/>
      <c r="K25" s="115">
        <v>15</v>
      </c>
      <c r="L25" s="627"/>
      <c r="M25" s="628"/>
      <c r="N25" s="259"/>
      <c r="O25" s="116" t="s">
        <v>262</v>
      </c>
      <c r="P25" s="117"/>
      <c r="Q25" s="118" t="s">
        <v>262</v>
      </c>
      <c r="R25" s="261"/>
      <c r="S25" s="119"/>
    </row>
    <row r="26" spans="1:19" ht="19.5" customHeight="1" x14ac:dyDescent="0.2">
      <c r="A26" s="115">
        <v>16</v>
      </c>
      <c r="B26" s="627"/>
      <c r="C26" s="628"/>
      <c r="D26" s="259"/>
      <c r="E26" s="116" t="s">
        <v>262</v>
      </c>
      <c r="F26" s="117"/>
      <c r="G26" s="118" t="s">
        <v>262</v>
      </c>
      <c r="H26" s="261"/>
      <c r="I26" s="119"/>
      <c r="K26" s="115">
        <v>16</v>
      </c>
      <c r="L26" s="627"/>
      <c r="M26" s="628"/>
      <c r="N26" s="259"/>
      <c r="O26" s="116" t="s">
        <v>262</v>
      </c>
      <c r="P26" s="117"/>
      <c r="Q26" s="118" t="s">
        <v>262</v>
      </c>
      <c r="R26" s="261"/>
      <c r="S26" s="119"/>
    </row>
    <row r="27" spans="1:19" ht="19.5" customHeight="1" x14ac:dyDescent="0.2">
      <c r="A27" s="115">
        <v>17</v>
      </c>
      <c r="B27" s="627"/>
      <c r="C27" s="628"/>
      <c r="D27" s="259"/>
      <c r="E27" s="116" t="s">
        <v>262</v>
      </c>
      <c r="F27" s="117"/>
      <c r="G27" s="118" t="s">
        <v>262</v>
      </c>
      <c r="H27" s="261"/>
      <c r="I27" s="119"/>
      <c r="K27" s="115">
        <v>17</v>
      </c>
      <c r="L27" s="627"/>
      <c r="M27" s="628"/>
      <c r="N27" s="259"/>
      <c r="O27" s="116" t="s">
        <v>262</v>
      </c>
      <c r="P27" s="117"/>
      <c r="Q27" s="118" t="s">
        <v>262</v>
      </c>
      <c r="R27" s="261"/>
      <c r="S27" s="119"/>
    </row>
    <row r="28" spans="1:19" ht="19.5" customHeight="1" x14ac:dyDescent="0.2">
      <c r="A28" s="115">
        <v>18</v>
      </c>
      <c r="B28" s="627"/>
      <c r="C28" s="628"/>
      <c r="D28" s="259"/>
      <c r="E28" s="116" t="s">
        <v>262</v>
      </c>
      <c r="F28" s="117"/>
      <c r="G28" s="118" t="s">
        <v>262</v>
      </c>
      <c r="H28" s="261"/>
      <c r="I28" s="119"/>
      <c r="K28" s="115">
        <v>18</v>
      </c>
      <c r="L28" s="627"/>
      <c r="M28" s="628"/>
      <c r="N28" s="259"/>
      <c r="O28" s="116" t="s">
        <v>262</v>
      </c>
      <c r="P28" s="117"/>
      <c r="Q28" s="118" t="s">
        <v>262</v>
      </c>
      <c r="R28" s="261"/>
      <c r="S28" s="119"/>
    </row>
    <row r="29" spans="1:19" ht="19.5" customHeight="1" x14ac:dyDescent="0.2">
      <c r="A29" s="115">
        <v>19</v>
      </c>
      <c r="B29" s="627"/>
      <c r="C29" s="628"/>
      <c r="D29" s="259"/>
      <c r="E29" s="116" t="s">
        <v>262</v>
      </c>
      <c r="F29" s="117"/>
      <c r="G29" s="118" t="s">
        <v>262</v>
      </c>
      <c r="H29" s="261"/>
      <c r="I29" s="119"/>
      <c r="K29" s="115">
        <v>19</v>
      </c>
      <c r="L29" s="627"/>
      <c r="M29" s="628"/>
      <c r="N29" s="259"/>
      <c r="O29" s="116" t="s">
        <v>262</v>
      </c>
      <c r="P29" s="117"/>
      <c r="Q29" s="118" t="s">
        <v>262</v>
      </c>
      <c r="R29" s="261"/>
      <c r="S29" s="119"/>
    </row>
    <row r="30" spans="1:19" ht="19.5" customHeight="1" thickBot="1" x14ac:dyDescent="0.25">
      <c r="A30" s="120">
        <v>20</v>
      </c>
      <c r="B30" s="625"/>
      <c r="C30" s="626"/>
      <c r="D30" s="260"/>
      <c r="E30" s="121" t="s">
        <v>262</v>
      </c>
      <c r="F30" s="122"/>
      <c r="G30" s="123" t="s">
        <v>262</v>
      </c>
      <c r="H30" s="262"/>
      <c r="I30" s="124"/>
      <c r="K30" s="120">
        <v>20</v>
      </c>
      <c r="L30" s="625"/>
      <c r="M30" s="626"/>
      <c r="N30" s="260"/>
      <c r="O30" s="121" t="s">
        <v>262</v>
      </c>
      <c r="P30" s="122"/>
      <c r="Q30" s="123" t="s">
        <v>262</v>
      </c>
      <c r="R30" s="262"/>
      <c r="S30" s="124"/>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topLeftCell="A11" zoomScale="80" zoomScaleNormal="100" zoomScaleSheetLayoutView="8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13"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13" style="114" customWidth="1"/>
    <col min="20" max="20" width="3.6640625" style="114" customWidth="1"/>
    <col min="21" max="16384" width="9" style="114"/>
  </cols>
  <sheetData>
    <row r="1" spans="1:21" ht="19.5" customHeight="1" x14ac:dyDescent="0.2">
      <c r="A1" s="113" t="s">
        <v>264</v>
      </c>
      <c r="K1" s="113" t="s">
        <v>264</v>
      </c>
    </row>
    <row r="2" spans="1:21" ht="19.5" customHeight="1" thickBot="1" x14ac:dyDescent="0.25">
      <c r="A2" s="675" t="s">
        <v>263</v>
      </c>
      <c r="B2" s="675"/>
      <c r="C2" s="675"/>
      <c r="D2" s="675"/>
      <c r="E2" s="675"/>
      <c r="F2" s="675"/>
      <c r="G2" s="675"/>
      <c r="H2" s="675"/>
      <c r="I2" s="675"/>
      <c r="K2" s="675" t="s">
        <v>263</v>
      </c>
      <c r="L2" s="675"/>
      <c r="M2" s="675"/>
      <c r="N2" s="675"/>
      <c r="O2" s="675"/>
      <c r="P2" s="675"/>
      <c r="Q2" s="675"/>
      <c r="R2" s="675"/>
      <c r="S2" s="675"/>
    </row>
    <row r="3" spans="1:21" ht="22.5" customHeight="1" thickBot="1" x14ac:dyDescent="0.25">
      <c r="A3" s="689" t="s">
        <v>194</v>
      </c>
      <c r="B3" s="690"/>
      <c r="C3" s="690"/>
      <c r="D3" s="690"/>
      <c r="E3" s="690"/>
      <c r="F3" s="690"/>
      <c r="G3" s="690"/>
      <c r="H3" s="690"/>
      <c r="I3" s="691"/>
      <c r="K3" s="689" t="s">
        <v>194</v>
      </c>
      <c r="L3" s="690"/>
      <c r="M3" s="690"/>
      <c r="N3" s="690"/>
      <c r="O3" s="690"/>
      <c r="P3" s="690"/>
      <c r="Q3" s="690"/>
      <c r="R3" s="690"/>
      <c r="S3" s="691"/>
    </row>
    <row r="4" spans="1:21" ht="24.75" customHeight="1" thickBot="1" x14ac:dyDescent="0.25">
      <c r="A4" s="692" t="s">
        <v>195</v>
      </c>
      <c r="B4" s="693"/>
      <c r="C4" s="693"/>
      <c r="D4" s="693"/>
      <c r="E4" s="693"/>
      <c r="F4" s="693"/>
      <c r="G4" s="694" t="s">
        <v>261</v>
      </c>
      <c r="H4" s="694"/>
      <c r="I4" s="695"/>
      <c r="K4" s="692" t="s">
        <v>195</v>
      </c>
      <c r="L4" s="693"/>
      <c r="M4" s="693"/>
      <c r="N4" s="693"/>
      <c r="O4" s="693"/>
      <c r="P4" s="693"/>
      <c r="Q4" s="694" t="s">
        <v>261</v>
      </c>
      <c r="R4" s="694"/>
      <c r="S4" s="695"/>
    </row>
    <row r="5" spans="1:21" ht="19.5" customHeight="1" x14ac:dyDescent="0.2">
      <c r="A5" s="696" t="s">
        <v>196</v>
      </c>
      <c r="B5" s="697"/>
      <c r="C5" s="697"/>
      <c r="D5" s="697"/>
      <c r="E5" s="697"/>
      <c r="F5" s="698"/>
      <c r="G5" s="699" t="s">
        <v>197</v>
      </c>
      <c r="H5" s="697"/>
      <c r="I5" s="700"/>
      <c r="K5" s="696" t="s">
        <v>196</v>
      </c>
      <c r="L5" s="697"/>
      <c r="M5" s="697"/>
      <c r="N5" s="697"/>
      <c r="O5" s="697"/>
      <c r="P5" s="698"/>
      <c r="Q5" s="699" t="s">
        <v>197</v>
      </c>
      <c r="R5" s="697"/>
      <c r="S5" s="700"/>
    </row>
    <row r="6" spans="1:21" ht="19.5" customHeight="1" thickBot="1" x14ac:dyDescent="0.25">
      <c r="A6" s="678" t="s">
        <v>198</v>
      </c>
      <c r="B6" s="679"/>
      <c r="C6" s="679"/>
      <c r="D6" s="679"/>
      <c r="E6" s="679"/>
      <c r="F6" s="680"/>
      <c r="G6" s="681" t="s">
        <v>199</v>
      </c>
      <c r="H6" s="679"/>
      <c r="I6" s="682"/>
      <c r="K6" s="678" t="s">
        <v>198</v>
      </c>
      <c r="L6" s="679"/>
      <c r="M6" s="679"/>
      <c r="N6" s="679"/>
      <c r="O6" s="679"/>
      <c r="P6" s="680"/>
      <c r="Q6" s="681" t="s">
        <v>199</v>
      </c>
      <c r="R6" s="679"/>
      <c r="S6" s="682"/>
    </row>
    <row r="7" spans="1:21" ht="14.25" customHeight="1" x14ac:dyDescent="0.2">
      <c r="A7" s="683" t="s">
        <v>203</v>
      </c>
      <c r="B7" s="685" t="s">
        <v>204</v>
      </c>
      <c r="C7" s="334"/>
      <c r="D7" s="335"/>
      <c r="E7" s="336"/>
      <c r="F7" s="676" t="s">
        <v>205</v>
      </c>
      <c r="G7" s="337"/>
      <c r="H7" s="335"/>
      <c r="I7" s="338"/>
      <c r="K7" s="683" t="s">
        <v>203</v>
      </c>
      <c r="L7" s="685" t="s">
        <v>204</v>
      </c>
      <c r="M7" s="334"/>
      <c r="N7" s="335"/>
      <c r="O7" s="336"/>
      <c r="P7" s="676" t="s">
        <v>205</v>
      </c>
      <c r="Q7" s="337"/>
      <c r="R7" s="335"/>
      <c r="S7" s="338"/>
    </row>
    <row r="8" spans="1:21" ht="14.25" customHeight="1" thickBot="1" x14ac:dyDescent="0.25">
      <c r="A8" s="684"/>
      <c r="B8" s="686"/>
      <c r="C8" s="339"/>
      <c r="D8" s="340"/>
      <c r="E8" s="341" t="s">
        <v>206</v>
      </c>
      <c r="F8" s="677"/>
      <c r="G8" s="342"/>
      <c r="H8" s="340"/>
      <c r="I8" s="343" t="s">
        <v>206</v>
      </c>
      <c r="K8" s="684"/>
      <c r="L8" s="686"/>
      <c r="M8" s="339"/>
      <c r="N8" s="340"/>
      <c r="O8" s="341" t="s">
        <v>206</v>
      </c>
      <c r="P8" s="677"/>
      <c r="Q8" s="342"/>
      <c r="R8" s="340"/>
      <c r="S8" s="343" t="s">
        <v>206</v>
      </c>
    </row>
    <row r="9" spans="1:21" ht="18.75" customHeight="1" thickBot="1" x14ac:dyDescent="0.25">
      <c r="A9" s="366" t="s">
        <v>286</v>
      </c>
      <c r="B9" s="367"/>
      <c r="C9" s="367"/>
      <c r="D9" s="367"/>
      <c r="E9" s="367"/>
      <c r="F9" s="367"/>
      <c r="G9" s="367"/>
      <c r="H9" s="367"/>
      <c r="I9" s="367"/>
      <c r="J9" s="368"/>
      <c r="K9" s="366" t="s">
        <v>286</v>
      </c>
      <c r="L9" s="367"/>
      <c r="M9" s="233"/>
      <c r="N9" s="233"/>
      <c r="O9" s="233"/>
      <c r="P9" s="233"/>
      <c r="Q9" s="233"/>
      <c r="R9" s="233"/>
      <c r="S9" s="233"/>
    </row>
    <row r="10" spans="1:21" ht="19.5" customHeight="1" x14ac:dyDescent="0.2">
      <c r="A10" s="212"/>
      <c r="B10" s="637" t="s">
        <v>257</v>
      </c>
      <c r="C10" s="638"/>
      <c r="D10" s="670" t="s">
        <v>237</v>
      </c>
      <c r="E10" s="671"/>
      <c r="F10" s="213" t="s">
        <v>209</v>
      </c>
      <c r="G10" s="672" t="s">
        <v>238</v>
      </c>
      <c r="H10" s="671"/>
      <c r="I10" s="214" t="s">
        <v>256</v>
      </c>
      <c r="K10" s="212"/>
      <c r="L10" s="637" t="s">
        <v>257</v>
      </c>
      <c r="M10" s="638"/>
      <c r="N10" s="670" t="s">
        <v>237</v>
      </c>
      <c r="O10" s="671"/>
      <c r="P10" s="213" t="s">
        <v>209</v>
      </c>
      <c r="Q10" s="672" t="s">
        <v>238</v>
      </c>
      <c r="R10" s="671"/>
      <c r="S10" s="214" t="s">
        <v>256</v>
      </c>
    </row>
    <row r="11" spans="1:21" ht="19.5" customHeight="1" x14ac:dyDescent="0.2">
      <c r="A11" s="115">
        <v>1</v>
      </c>
      <c r="B11" s="663"/>
      <c r="C11" s="664"/>
      <c r="D11" s="188"/>
      <c r="E11" s="116" t="s">
        <v>0</v>
      </c>
      <c r="F11" s="117"/>
      <c r="G11" s="118" t="s">
        <v>0</v>
      </c>
      <c r="H11" s="188"/>
      <c r="I11" s="252">
        <f t="shared" ref="I11:I25" si="0">+H11-D11</f>
        <v>0</v>
      </c>
      <c r="K11" s="115">
        <v>1</v>
      </c>
      <c r="L11" s="663"/>
      <c r="M11" s="664"/>
      <c r="N11" s="188"/>
      <c r="O11" s="116" t="s">
        <v>0</v>
      </c>
      <c r="P11" s="117"/>
      <c r="Q11" s="118" t="s">
        <v>0</v>
      </c>
      <c r="R11" s="188"/>
      <c r="S11" s="252">
        <f t="shared" ref="S11:S25" si="1">+R11-N11</f>
        <v>0</v>
      </c>
      <c r="U11" s="258" t="s">
        <v>260</v>
      </c>
    </row>
    <row r="12" spans="1:21" ht="19.5" customHeight="1" x14ac:dyDescent="0.2">
      <c r="A12" s="115">
        <v>2</v>
      </c>
      <c r="B12" s="663"/>
      <c r="C12" s="664"/>
      <c r="D12" s="188"/>
      <c r="E12" s="116" t="s">
        <v>0</v>
      </c>
      <c r="F12" s="117"/>
      <c r="G12" s="118" t="s">
        <v>0</v>
      </c>
      <c r="H12" s="188"/>
      <c r="I12" s="252">
        <f t="shared" si="0"/>
        <v>0</v>
      </c>
      <c r="K12" s="115">
        <v>2</v>
      </c>
      <c r="L12" s="663"/>
      <c r="M12" s="664"/>
      <c r="N12" s="188"/>
      <c r="O12" s="116" t="s">
        <v>0</v>
      </c>
      <c r="P12" s="117"/>
      <c r="Q12" s="118" t="s">
        <v>0</v>
      </c>
      <c r="R12" s="188"/>
      <c r="S12" s="252">
        <f t="shared" si="1"/>
        <v>0</v>
      </c>
    </row>
    <row r="13" spans="1:21" ht="19.5" customHeight="1" x14ac:dyDescent="0.2">
      <c r="A13" s="115">
        <v>3</v>
      </c>
      <c r="B13" s="663"/>
      <c r="C13" s="664"/>
      <c r="D13" s="188"/>
      <c r="E13" s="116" t="s">
        <v>0</v>
      </c>
      <c r="F13" s="117"/>
      <c r="G13" s="118" t="s">
        <v>0</v>
      </c>
      <c r="H13" s="188"/>
      <c r="I13" s="252">
        <f t="shared" si="0"/>
        <v>0</v>
      </c>
      <c r="K13" s="115">
        <v>3</v>
      </c>
      <c r="L13" s="663"/>
      <c r="M13" s="664"/>
      <c r="N13" s="188"/>
      <c r="O13" s="116" t="s">
        <v>0</v>
      </c>
      <c r="P13" s="117"/>
      <c r="Q13" s="118" t="s">
        <v>0</v>
      </c>
      <c r="R13" s="188"/>
      <c r="S13" s="252">
        <f t="shared" si="1"/>
        <v>0</v>
      </c>
    </row>
    <row r="14" spans="1:21" ht="19.5" customHeight="1" x14ac:dyDescent="0.2">
      <c r="A14" s="115">
        <v>4</v>
      </c>
      <c r="B14" s="663"/>
      <c r="C14" s="664"/>
      <c r="D14" s="188"/>
      <c r="E14" s="116" t="s">
        <v>0</v>
      </c>
      <c r="F14" s="117"/>
      <c r="G14" s="118" t="s">
        <v>0</v>
      </c>
      <c r="H14" s="188"/>
      <c r="I14" s="252">
        <f t="shared" si="0"/>
        <v>0</v>
      </c>
      <c r="K14" s="115">
        <v>4</v>
      </c>
      <c r="L14" s="663"/>
      <c r="M14" s="664"/>
      <c r="N14" s="188"/>
      <c r="O14" s="116" t="s">
        <v>0</v>
      </c>
      <c r="P14" s="117"/>
      <c r="Q14" s="118" t="s">
        <v>0</v>
      </c>
      <c r="R14" s="188"/>
      <c r="S14" s="252">
        <f t="shared" si="1"/>
        <v>0</v>
      </c>
    </row>
    <row r="15" spans="1:21" ht="19.5" customHeight="1" x14ac:dyDescent="0.2">
      <c r="A15" s="115">
        <v>5</v>
      </c>
      <c r="B15" s="663"/>
      <c r="C15" s="664"/>
      <c r="D15" s="188"/>
      <c r="E15" s="116" t="s">
        <v>0</v>
      </c>
      <c r="F15" s="117"/>
      <c r="G15" s="118" t="s">
        <v>0</v>
      </c>
      <c r="H15" s="189"/>
      <c r="I15" s="253">
        <f t="shared" si="0"/>
        <v>0</v>
      </c>
      <c r="K15" s="115">
        <v>5</v>
      </c>
      <c r="L15" s="663"/>
      <c r="M15" s="664"/>
      <c r="N15" s="188"/>
      <c r="O15" s="116" t="s">
        <v>0</v>
      </c>
      <c r="P15" s="117"/>
      <c r="Q15" s="118" t="s">
        <v>0</v>
      </c>
      <c r="R15" s="189"/>
      <c r="S15" s="253">
        <f t="shared" si="1"/>
        <v>0</v>
      </c>
    </row>
    <row r="16" spans="1:21" ht="19.5" customHeight="1" x14ac:dyDescent="0.2">
      <c r="A16" s="115">
        <v>6</v>
      </c>
      <c r="B16" s="673"/>
      <c r="C16" s="674"/>
      <c r="D16" s="248"/>
      <c r="E16" s="209" t="s">
        <v>0</v>
      </c>
      <c r="F16" s="210"/>
      <c r="G16" s="211" t="s">
        <v>0</v>
      </c>
      <c r="H16" s="248"/>
      <c r="I16" s="252">
        <f t="shared" si="0"/>
        <v>0</v>
      </c>
      <c r="K16" s="115">
        <v>6</v>
      </c>
      <c r="L16" s="673"/>
      <c r="M16" s="674"/>
      <c r="N16" s="248"/>
      <c r="O16" s="209" t="s">
        <v>0</v>
      </c>
      <c r="P16" s="210"/>
      <c r="Q16" s="211" t="s">
        <v>0</v>
      </c>
      <c r="R16" s="248"/>
      <c r="S16" s="252">
        <f t="shared" si="1"/>
        <v>0</v>
      </c>
    </row>
    <row r="17" spans="1:21" ht="19.5" customHeight="1" x14ac:dyDescent="0.2">
      <c r="A17" s="115">
        <v>7</v>
      </c>
      <c r="B17" s="663"/>
      <c r="C17" s="664"/>
      <c r="D17" s="188"/>
      <c r="E17" s="116" t="s">
        <v>0</v>
      </c>
      <c r="F17" s="117"/>
      <c r="G17" s="118" t="s">
        <v>0</v>
      </c>
      <c r="H17" s="188"/>
      <c r="I17" s="252">
        <f t="shared" si="0"/>
        <v>0</v>
      </c>
      <c r="K17" s="115">
        <v>7</v>
      </c>
      <c r="L17" s="663"/>
      <c r="M17" s="664"/>
      <c r="N17" s="188"/>
      <c r="O17" s="116" t="s">
        <v>0</v>
      </c>
      <c r="P17" s="117"/>
      <c r="Q17" s="118" t="s">
        <v>0</v>
      </c>
      <c r="R17" s="188"/>
      <c r="S17" s="252">
        <f t="shared" si="1"/>
        <v>0</v>
      </c>
    </row>
    <row r="18" spans="1:21" ht="19.5" customHeight="1" x14ac:dyDescent="0.2">
      <c r="A18" s="115">
        <v>8</v>
      </c>
      <c r="B18" s="663"/>
      <c r="C18" s="664"/>
      <c r="D18" s="188"/>
      <c r="E18" s="116" t="s">
        <v>0</v>
      </c>
      <c r="F18" s="117"/>
      <c r="G18" s="118" t="s">
        <v>0</v>
      </c>
      <c r="H18" s="188"/>
      <c r="I18" s="252">
        <f t="shared" si="0"/>
        <v>0</v>
      </c>
      <c r="K18" s="115">
        <v>8</v>
      </c>
      <c r="L18" s="663"/>
      <c r="M18" s="664"/>
      <c r="N18" s="188"/>
      <c r="O18" s="116" t="s">
        <v>0</v>
      </c>
      <c r="P18" s="117"/>
      <c r="Q18" s="118" t="s">
        <v>0</v>
      </c>
      <c r="R18" s="188"/>
      <c r="S18" s="252">
        <f t="shared" si="1"/>
        <v>0</v>
      </c>
    </row>
    <row r="19" spans="1:21" ht="19.5" customHeight="1" x14ac:dyDescent="0.2">
      <c r="A19" s="115">
        <v>9</v>
      </c>
      <c r="B19" s="663"/>
      <c r="C19" s="664"/>
      <c r="D19" s="188"/>
      <c r="E19" s="116" t="s">
        <v>0</v>
      </c>
      <c r="F19" s="117"/>
      <c r="G19" s="118" t="s">
        <v>0</v>
      </c>
      <c r="H19" s="188"/>
      <c r="I19" s="252">
        <f t="shared" si="0"/>
        <v>0</v>
      </c>
      <c r="K19" s="115">
        <v>9</v>
      </c>
      <c r="L19" s="663"/>
      <c r="M19" s="664"/>
      <c r="N19" s="188"/>
      <c r="O19" s="116" t="s">
        <v>0</v>
      </c>
      <c r="P19" s="117"/>
      <c r="Q19" s="118" t="s">
        <v>0</v>
      </c>
      <c r="R19" s="188"/>
      <c r="S19" s="252">
        <f t="shared" si="1"/>
        <v>0</v>
      </c>
    </row>
    <row r="20" spans="1:21" ht="19.5" customHeight="1" x14ac:dyDescent="0.2">
      <c r="A20" s="115">
        <v>10</v>
      </c>
      <c r="B20" s="663"/>
      <c r="C20" s="664"/>
      <c r="D20" s="188"/>
      <c r="E20" s="116" t="s">
        <v>0</v>
      </c>
      <c r="F20" s="117"/>
      <c r="G20" s="118" t="s">
        <v>0</v>
      </c>
      <c r="H20" s="188"/>
      <c r="I20" s="252">
        <f t="shared" si="0"/>
        <v>0</v>
      </c>
      <c r="K20" s="115">
        <v>10</v>
      </c>
      <c r="L20" s="663"/>
      <c r="M20" s="664"/>
      <c r="N20" s="188"/>
      <c r="O20" s="116" t="s">
        <v>0</v>
      </c>
      <c r="P20" s="117"/>
      <c r="Q20" s="118" t="s">
        <v>0</v>
      </c>
      <c r="R20" s="188"/>
      <c r="S20" s="252">
        <f t="shared" si="1"/>
        <v>0</v>
      </c>
    </row>
    <row r="21" spans="1:21" ht="19.5" customHeight="1" x14ac:dyDescent="0.2">
      <c r="A21" s="115">
        <v>11</v>
      </c>
      <c r="B21" s="663"/>
      <c r="C21" s="664"/>
      <c r="D21" s="188"/>
      <c r="E21" s="116" t="s">
        <v>0</v>
      </c>
      <c r="F21" s="117"/>
      <c r="G21" s="118" t="s">
        <v>0</v>
      </c>
      <c r="H21" s="188"/>
      <c r="I21" s="252">
        <f t="shared" si="0"/>
        <v>0</v>
      </c>
      <c r="K21" s="115">
        <v>11</v>
      </c>
      <c r="L21" s="663"/>
      <c r="M21" s="664"/>
      <c r="N21" s="188"/>
      <c r="O21" s="116" t="s">
        <v>0</v>
      </c>
      <c r="P21" s="117"/>
      <c r="Q21" s="118" t="s">
        <v>0</v>
      </c>
      <c r="R21" s="188"/>
      <c r="S21" s="252">
        <f t="shared" si="1"/>
        <v>0</v>
      </c>
      <c r="U21" s="258"/>
    </row>
    <row r="22" spans="1:21" ht="19.5" customHeight="1" x14ac:dyDescent="0.2">
      <c r="A22" s="115">
        <v>12</v>
      </c>
      <c r="B22" s="663"/>
      <c r="C22" s="664"/>
      <c r="D22" s="188"/>
      <c r="E22" s="116" t="s">
        <v>0</v>
      </c>
      <c r="F22" s="117"/>
      <c r="G22" s="118" t="s">
        <v>0</v>
      </c>
      <c r="H22" s="188"/>
      <c r="I22" s="252">
        <f t="shared" si="0"/>
        <v>0</v>
      </c>
      <c r="K22" s="115">
        <v>12</v>
      </c>
      <c r="L22" s="663"/>
      <c r="M22" s="664"/>
      <c r="N22" s="188"/>
      <c r="O22" s="116" t="s">
        <v>0</v>
      </c>
      <c r="P22" s="117"/>
      <c r="Q22" s="118" t="s">
        <v>0</v>
      </c>
      <c r="R22" s="188"/>
      <c r="S22" s="252">
        <f t="shared" si="1"/>
        <v>0</v>
      </c>
    </row>
    <row r="23" spans="1:21" ht="19.5" customHeight="1" x14ac:dyDescent="0.2">
      <c r="A23" s="115">
        <v>13</v>
      </c>
      <c r="B23" s="663"/>
      <c r="C23" s="664"/>
      <c r="D23" s="188"/>
      <c r="E23" s="116" t="s">
        <v>0</v>
      </c>
      <c r="F23" s="117"/>
      <c r="G23" s="118" t="s">
        <v>0</v>
      </c>
      <c r="H23" s="188"/>
      <c r="I23" s="252">
        <f t="shared" si="0"/>
        <v>0</v>
      </c>
      <c r="K23" s="115">
        <v>13</v>
      </c>
      <c r="L23" s="663"/>
      <c r="M23" s="664"/>
      <c r="N23" s="188"/>
      <c r="O23" s="116" t="s">
        <v>0</v>
      </c>
      <c r="P23" s="117"/>
      <c r="Q23" s="118" t="s">
        <v>0</v>
      </c>
      <c r="R23" s="188"/>
      <c r="S23" s="252">
        <f t="shared" si="1"/>
        <v>0</v>
      </c>
    </row>
    <row r="24" spans="1:21" ht="19.5" customHeight="1" x14ac:dyDescent="0.2">
      <c r="A24" s="115">
        <v>14</v>
      </c>
      <c r="B24" s="663"/>
      <c r="C24" s="664"/>
      <c r="D24" s="188"/>
      <c r="E24" s="116" t="s">
        <v>0</v>
      </c>
      <c r="F24" s="117"/>
      <c r="G24" s="118" t="s">
        <v>0</v>
      </c>
      <c r="H24" s="188"/>
      <c r="I24" s="252">
        <f t="shared" si="0"/>
        <v>0</v>
      </c>
      <c r="K24" s="115">
        <v>14</v>
      </c>
      <c r="L24" s="663"/>
      <c r="M24" s="664"/>
      <c r="N24" s="188"/>
      <c r="O24" s="116" t="s">
        <v>0</v>
      </c>
      <c r="P24" s="117"/>
      <c r="Q24" s="118" t="s">
        <v>0</v>
      </c>
      <c r="R24" s="188"/>
      <c r="S24" s="252">
        <f t="shared" si="1"/>
        <v>0</v>
      </c>
    </row>
    <row r="25" spans="1:21" ht="19.5" customHeight="1" thickBot="1" x14ac:dyDescent="0.25">
      <c r="A25" s="216">
        <v>15</v>
      </c>
      <c r="B25" s="665"/>
      <c r="C25" s="666"/>
      <c r="D25" s="222"/>
      <c r="E25" s="217" t="s">
        <v>0</v>
      </c>
      <c r="F25" s="218"/>
      <c r="G25" s="219" t="s">
        <v>0</v>
      </c>
      <c r="H25" s="263"/>
      <c r="I25" s="254">
        <f t="shared" si="0"/>
        <v>0</v>
      </c>
      <c r="K25" s="216">
        <v>15</v>
      </c>
      <c r="L25" s="665"/>
      <c r="M25" s="666"/>
      <c r="N25" s="222"/>
      <c r="O25" s="217" t="s">
        <v>0</v>
      </c>
      <c r="P25" s="218"/>
      <c r="Q25" s="219" t="s">
        <v>0</v>
      </c>
      <c r="R25" s="263"/>
      <c r="S25" s="254">
        <f t="shared" si="1"/>
        <v>0</v>
      </c>
    </row>
    <row r="26" spans="1:21" ht="19.5" customHeight="1" thickTop="1" thickBot="1" x14ac:dyDescent="0.25">
      <c r="A26" s="667" t="s">
        <v>239</v>
      </c>
      <c r="B26" s="668"/>
      <c r="C26" s="668"/>
      <c r="D26" s="668"/>
      <c r="E26" s="668"/>
      <c r="F26" s="668"/>
      <c r="G26" s="668"/>
      <c r="H26" s="669"/>
      <c r="I26" s="249">
        <f>SUM(I11:I25)</f>
        <v>0</v>
      </c>
      <c r="K26" s="667" t="s">
        <v>239</v>
      </c>
      <c r="L26" s="668"/>
      <c r="M26" s="668"/>
      <c r="N26" s="668"/>
      <c r="O26" s="668"/>
      <c r="P26" s="668"/>
      <c r="Q26" s="668"/>
      <c r="R26" s="669"/>
      <c r="S26" s="249">
        <f>SUM(S11:S25)</f>
        <v>0</v>
      </c>
    </row>
    <row r="27" spans="1:21" ht="18" customHeight="1" thickBot="1" x14ac:dyDescent="0.25">
      <c r="A27" s="369" t="s">
        <v>287</v>
      </c>
      <c r="B27" s="370"/>
      <c r="C27" s="370"/>
      <c r="D27" s="370"/>
      <c r="E27" s="370"/>
      <c r="F27" s="370"/>
      <c r="G27" s="371"/>
      <c r="H27" s="372"/>
      <c r="I27" s="373"/>
      <c r="J27" s="368"/>
      <c r="K27" s="369" t="s">
        <v>287</v>
      </c>
      <c r="L27" s="215"/>
      <c r="M27" s="215"/>
      <c r="N27" s="215"/>
      <c r="O27" s="215"/>
      <c r="P27" s="215"/>
      <c r="Q27" s="225"/>
      <c r="R27" s="226"/>
      <c r="S27" s="227"/>
    </row>
    <row r="28" spans="1:21" ht="19.5" customHeight="1" x14ac:dyDescent="0.2">
      <c r="A28" s="212"/>
      <c r="B28" s="637" t="s">
        <v>257</v>
      </c>
      <c r="C28" s="638"/>
      <c r="D28" s="670" t="s">
        <v>237</v>
      </c>
      <c r="E28" s="671"/>
      <c r="F28" s="213" t="s">
        <v>209</v>
      </c>
      <c r="G28" s="672" t="s">
        <v>238</v>
      </c>
      <c r="H28" s="671"/>
      <c r="I28" s="214" t="s">
        <v>256</v>
      </c>
      <c r="K28" s="212"/>
      <c r="L28" s="637" t="s">
        <v>257</v>
      </c>
      <c r="M28" s="638"/>
      <c r="N28" s="670" t="s">
        <v>237</v>
      </c>
      <c r="O28" s="671"/>
      <c r="P28" s="213" t="s">
        <v>209</v>
      </c>
      <c r="Q28" s="672" t="s">
        <v>238</v>
      </c>
      <c r="R28" s="671"/>
      <c r="S28" s="214" t="s">
        <v>256</v>
      </c>
    </row>
    <row r="29" spans="1:21" ht="19.5" customHeight="1" x14ac:dyDescent="0.2">
      <c r="A29" s="115">
        <v>1</v>
      </c>
      <c r="B29" s="663"/>
      <c r="C29" s="664"/>
      <c r="D29" s="188"/>
      <c r="E29" s="116" t="s">
        <v>0</v>
      </c>
      <c r="F29" s="117"/>
      <c r="G29" s="118" t="s">
        <v>0</v>
      </c>
      <c r="H29" s="188"/>
      <c r="I29" s="252">
        <f t="shared" ref="I29:I43" si="2">+H29-D29</f>
        <v>0</v>
      </c>
      <c r="K29" s="115">
        <v>1</v>
      </c>
      <c r="L29" s="663"/>
      <c r="M29" s="664"/>
      <c r="N29" s="188"/>
      <c r="O29" s="116" t="s">
        <v>0</v>
      </c>
      <c r="P29" s="117"/>
      <c r="Q29" s="118" t="s">
        <v>0</v>
      </c>
      <c r="R29" s="188"/>
      <c r="S29" s="252">
        <f t="shared" ref="S29:S43" si="3">+R29-N29</f>
        <v>0</v>
      </c>
      <c r="U29" s="258" t="s">
        <v>260</v>
      </c>
    </row>
    <row r="30" spans="1:21" ht="19.5" customHeight="1" x14ac:dyDescent="0.2">
      <c r="A30" s="115">
        <v>2</v>
      </c>
      <c r="B30" s="663"/>
      <c r="C30" s="664"/>
      <c r="D30" s="188"/>
      <c r="E30" s="116" t="s">
        <v>0</v>
      </c>
      <c r="F30" s="117"/>
      <c r="G30" s="118" t="s">
        <v>0</v>
      </c>
      <c r="H30" s="188"/>
      <c r="I30" s="252">
        <f t="shared" si="2"/>
        <v>0</v>
      </c>
      <c r="K30" s="115">
        <v>2</v>
      </c>
      <c r="L30" s="663"/>
      <c r="M30" s="664"/>
      <c r="N30" s="188"/>
      <c r="O30" s="116" t="s">
        <v>0</v>
      </c>
      <c r="P30" s="117"/>
      <c r="Q30" s="118" t="s">
        <v>0</v>
      </c>
      <c r="R30" s="188"/>
      <c r="S30" s="252">
        <f t="shared" si="3"/>
        <v>0</v>
      </c>
    </row>
    <row r="31" spans="1:21" ht="19.5" customHeight="1" x14ac:dyDescent="0.2">
      <c r="A31" s="115">
        <v>3</v>
      </c>
      <c r="B31" s="663"/>
      <c r="C31" s="664"/>
      <c r="D31" s="188"/>
      <c r="E31" s="116" t="s">
        <v>0</v>
      </c>
      <c r="F31" s="117"/>
      <c r="G31" s="118" t="s">
        <v>0</v>
      </c>
      <c r="H31" s="188"/>
      <c r="I31" s="252">
        <f t="shared" si="2"/>
        <v>0</v>
      </c>
      <c r="K31" s="115">
        <v>3</v>
      </c>
      <c r="L31" s="663"/>
      <c r="M31" s="664"/>
      <c r="N31" s="188"/>
      <c r="O31" s="116" t="s">
        <v>0</v>
      </c>
      <c r="P31" s="117"/>
      <c r="Q31" s="118" t="s">
        <v>0</v>
      </c>
      <c r="R31" s="188"/>
      <c r="S31" s="252">
        <f t="shared" si="3"/>
        <v>0</v>
      </c>
    </row>
    <row r="32" spans="1:21" ht="19.5" customHeight="1" x14ac:dyDescent="0.2">
      <c r="A32" s="115">
        <v>4</v>
      </c>
      <c r="B32" s="663"/>
      <c r="C32" s="664"/>
      <c r="D32" s="188"/>
      <c r="E32" s="116" t="s">
        <v>0</v>
      </c>
      <c r="F32" s="117"/>
      <c r="G32" s="118" t="s">
        <v>0</v>
      </c>
      <c r="H32" s="188"/>
      <c r="I32" s="252">
        <f t="shared" si="2"/>
        <v>0</v>
      </c>
      <c r="K32" s="115">
        <v>4</v>
      </c>
      <c r="L32" s="663"/>
      <c r="M32" s="664"/>
      <c r="N32" s="188"/>
      <c r="O32" s="116" t="s">
        <v>0</v>
      </c>
      <c r="P32" s="117"/>
      <c r="Q32" s="118" t="s">
        <v>0</v>
      </c>
      <c r="R32" s="188"/>
      <c r="S32" s="252">
        <f t="shared" si="3"/>
        <v>0</v>
      </c>
    </row>
    <row r="33" spans="1:19" ht="19.5" customHeight="1" x14ac:dyDescent="0.2">
      <c r="A33" s="115">
        <v>5</v>
      </c>
      <c r="B33" s="663"/>
      <c r="C33" s="664"/>
      <c r="D33" s="188"/>
      <c r="E33" s="116" t="s">
        <v>0</v>
      </c>
      <c r="F33" s="117"/>
      <c r="G33" s="118" t="s">
        <v>0</v>
      </c>
      <c r="H33" s="189"/>
      <c r="I33" s="253">
        <f t="shared" si="2"/>
        <v>0</v>
      </c>
      <c r="K33" s="115">
        <v>5</v>
      </c>
      <c r="L33" s="663"/>
      <c r="M33" s="664"/>
      <c r="N33" s="188"/>
      <c r="O33" s="116" t="s">
        <v>0</v>
      </c>
      <c r="P33" s="117"/>
      <c r="Q33" s="118" t="s">
        <v>0</v>
      </c>
      <c r="R33" s="189"/>
      <c r="S33" s="253">
        <f t="shared" si="3"/>
        <v>0</v>
      </c>
    </row>
    <row r="34" spans="1:19" ht="19.5" customHeight="1" x14ac:dyDescent="0.2">
      <c r="A34" s="115">
        <v>6</v>
      </c>
      <c r="B34" s="673"/>
      <c r="C34" s="674"/>
      <c r="D34" s="248"/>
      <c r="E34" s="209" t="s">
        <v>0</v>
      </c>
      <c r="F34" s="210"/>
      <c r="G34" s="211" t="s">
        <v>0</v>
      </c>
      <c r="H34" s="248"/>
      <c r="I34" s="252">
        <f t="shared" si="2"/>
        <v>0</v>
      </c>
      <c r="K34" s="115">
        <v>6</v>
      </c>
      <c r="L34" s="673"/>
      <c r="M34" s="674"/>
      <c r="N34" s="248"/>
      <c r="O34" s="209" t="s">
        <v>0</v>
      </c>
      <c r="P34" s="210"/>
      <c r="Q34" s="211" t="s">
        <v>0</v>
      </c>
      <c r="R34" s="248"/>
      <c r="S34" s="252">
        <f t="shared" si="3"/>
        <v>0</v>
      </c>
    </row>
    <row r="35" spans="1:19" ht="19.5" customHeight="1" x14ac:dyDescent="0.2">
      <c r="A35" s="115">
        <v>7</v>
      </c>
      <c r="B35" s="663"/>
      <c r="C35" s="664"/>
      <c r="D35" s="188"/>
      <c r="E35" s="116" t="s">
        <v>0</v>
      </c>
      <c r="F35" s="117"/>
      <c r="G35" s="118" t="s">
        <v>0</v>
      </c>
      <c r="H35" s="188"/>
      <c r="I35" s="252">
        <f t="shared" si="2"/>
        <v>0</v>
      </c>
      <c r="K35" s="115">
        <v>7</v>
      </c>
      <c r="L35" s="663"/>
      <c r="M35" s="664"/>
      <c r="N35" s="188"/>
      <c r="O35" s="116" t="s">
        <v>0</v>
      </c>
      <c r="P35" s="117"/>
      <c r="Q35" s="118" t="s">
        <v>0</v>
      </c>
      <c r="R35" s="188"/>
      <c r="S35" s="252">
        <f t="shared" si="3"/>
        <v>0</v>
      </c>
    </row>
    <row r="36" spans="1:19" ht="19.5" customHeight="1" x14ac:dyDescent="0.2">
      <c r="A36" s="115">
        <v>8</v>
      </c>
      <c r="B36" s="663"/>
      <c r="C36" s="664"/>
      <c r="D36" s="188"/>
      <c r="E36" s="116" t="s">
        <v>0</v>
      </c>
      <c r="F36" s="117"/>
      <c r="G36" s="118" t="s">
        <v>0</v>
      </c>
      <c r="H36" s="188"/>
      <c r="I36" s="252">
        <f t="shared" si="2"/>
        <v>0</v>
      </c>
      <c r="K36" s="115">
        <v>8</v>
      </c>
      <c r="L36" s="663"/>
      <c r="M36" s="664"/>
      <c r="N36" s="188"/>
      <c r="O36" s="116" t="s">
        <v>0</v>
      </c>
      <c r="P36" s="117"/>
      <c r="Q36" s="118" t="s">
        <v>0</v>
      </c>
      <c r="R36" s="188"/>
      <c r="S36" s="252">
        <f t="shared" si="3"/>
        <v>0</v>
      </c>
    </row>
    <row r="37" spans="1:19" ht="19.5" customHeight="1" x14ac:dyDescent="0.2">
      <c r="A37" s="115">
        <v>9</v>
      </c>
      <c r="B37" s="663"/>
      <c r="C37" s="664"/>
      <c r="D37" s="188"/>
      <c r="E37" s="116" t="s">
        <v>0</v>
      </c>
      <c r="F37" s="117"/>
      <c r="G37" s="118" t="s">
        <v>0</v>
      </c>
      <c r="H37" s="188"/>
      <c r="I37" s="252">
        <f t="shared" si="2"/>
        <v>0</v>
      </c>
      <c r="K37" s="115">
        <v>9</v>
      </c>
      <c r="L37" s="663"/>
      <c r="M37" s="664"/>
      <c r="N37" s="188"/>
      <c r="O37" s="116" t="s">
        <v>0</v>
      </c>
      <c r="P37" s="117"/>
      <c r="Q37" s="118" t="s">
        <v>0</v>
      </c>
      <c r="R37" s="188"/>
      <c r="S37" s="252">
        <f t="shared" si="3"/>
        <v>0</v>
      </c>
    </row>
    <row r="38" spans="1:19" ht="19.5" customHeight="1" x14ac:dyDescent="0.2">
      <c r="A38" s="115">
        <v>10</v>
      </c>
      <c r="B38" s="663"/>
      <c r="C38" s="664"/>
      <c r="D38" s="188"/>
      <c r="E38" s="116" t="s">
        <v>0</v>
      </c>
      <c r="F38" s="117"/>
      <c r="G38" s="118" t="s">
        <v>0</v>
      </c>
      <c r="H38" s="188"/>
      <c r="I38" s="252">
        <f t="shared" si="2"/>
        <v>0</v>
      </c>
      <c r="K38" s="115">
        <v>10</v>
      </c>
      <c r="L38" s="663"/>
      <c r="M38" s="664"/>
      <c r="N38" s="188"/>
      <c r="O38" s="116" t="s">
        <v>0</v>
      </c>
      <c r="P38" s="117"/>
      <c r="Q38" s="118" t="s">
        <v>0</v>
      </c>
      <c r="R38" s="188"/>
      <c r="S38" s="252">
        <f t="shared" si="3"/>
        <v>0</v>
      </c>
    </row>
    <row r="39" spans="1:19" ht="19.5" customHeight="1" x14ac:dyDescent="0.2">
      <c r="A39" s="115">
        <v>11</v>
      </c>
      <c r="B39" s="663"/>
      <c r="C39" s="664"/>
      <c r="D39" s="188"/>
      <c r="E39" s="116" t="s">
        <v>0</v>
      </c>
      <c r="F39" s="117"/>
      <c r="G39" s="118" t="s">
        <v>0</v>
      </c>
      <c r="H39" s="188"/>
      <c r="I39" s="252">
        <f t="shared" si="2"/>
        <v>0</v>
      </c>
      <c r="K39" s="115">
        <v>11</v>
      </c>
      <c r="L39" s="663"/>
      <c r="M39" s="664"/>
      <c r="N39" s="188"/>
      <c r="O39" s="116" t="s">
        <v>0</v>
      </c>
      <c r="P39" s="117"/>
      <c r="Q39" s="118" t="s">
        <v>0</v>
      </c>
      <c r="R39" s="188"/>
      <c r="S39" s="252">
        <f t="shared" si="3"/>
        <v>0</v>
      </c>
    </row>
    <row r="40" spans="1:19" ht="19.5" customHeight="1" x14ac:dyDescent="0.2">
      <c r="A40" s="115">
        <v>12</v>
      </c>
      <c r="B40" s="663"/>
      <c r="C40" s="664"/>
      <c r="D40" s="188"/>
      <c r="E40" s="116" t="s">
        <v>0</v>
      </c>
      <c r="F40" s="117"/>
      <c r="G40" s="118" t="s">
        <v>0</v>
      </c>
      <c r="H40" s="188"/>
      <c r="I40" s="252">
        <f t="shared" si="2"/>
        <v>0</v>
      </c>
      <c r="K40" s="115">
        <v>12</v>
      </c>
      <c r="L40" s="663"/>
      <c r="M40" s="664"/>
      <c r="N40" s="188"/>
      <c r="O40" s="116" t="s">
        <v>0</v>
      </c>
      <c r="P40" s="117"/>
      <c r="Q40" s="118" t="s">
        <v>0</v>
      </c>
      <c r="R40" s="188"/>
      <c r="S40" s="252">
        <f t="shared" si="3"/>
        <v>0</v>
      </c>
    </row>
    <row r="41" spans="1:19" ht="19.5" customHeight="1" x14ac:dyDescent="0.2">
      <c r="A41" s="115">
        <v>13</v>
      </c>
      <c r="B41" s="663"/>
      <c r="C41" s="664"/>
      <c r="D41" s="188"/>
      <c r="E41" s="116" t="s">
        <v>0</v>
      </c>
      <c r="F41" s="117"/>
      <c r="G41" s="118" t="s">
        <v>0</v>
      </c>
      <c r="H41" s="188"/>
      <c r="I41" s="252">
        <f t="shared" si="2"/>
        <v>0</v>
      </c>
      <c r="K41" s="115">
        <v>13</v>
      </c>
      <c r="L41" s="663"/>
      <c r="M41" s="664"/>
      <c r="N41" s="188"/>
      <c r="O41" s="116" t="s">
        <v>0</v>
      </c>
      <c r="P41" s="117"/>
      <c r="Q41" s="118" t="s">
        <v>0</v>
      </c>
      <c r="R41" s="188"/>
      <c r="S41" s="252">
        <f t="shared" si="3"/>
        <v>0</v>
      </c>
    </row>
    <row r="42" spans="1:19" ht="19.5" customHeight="1" x14ac:dyDescent="0.2">
      <c r="A42" s="115">
        <v>14</v>
      </c>
      <c r="B42" s="663"/>
      <c r="C42" s="664"/>
      <c r="D42" s="188"/>
      <c r="E42" s="116" t="s">
        <v>0</v>
      </c>
      <c r="F42" s="117"/>
      <c r="G42" s="118" t="s">
        <v>0</v>
      </c>
      <c r="H42" s="188"/>
      <c r="I42" s="252">
        <f t="shared" si="2"/>
        <v>0</v>
      </c>
      <c r="K42" s="115">
        <v>14</v>
      </c>
      <c r="L42" s="663"/>
      <c r="M42" s="664"/>
      <c r="N42" s="188"/>
      <c r="O42" s="116" t="s">
        <v>0</v>
      </c>
      <c r="P42" s="117"/>
      <c r="Q42" s="118" t="s">
        <v>0</v>
      </c>
      <c r="R42" s="188"/>
      <c r="S42" s="252">
        <f t="shared" si="3"/>
        <v>0</v>
      </c>
    </row>
    <row r="43" spans="1:19" ht="19.5" customHeight="1" thickBot="1" x14ac:dyDescent="0.25">
      <c r="A43" s="216">
        <v>15</v>
      </c>
      <c r="B43" s="665"/>
      <c r="C43" s="666"/>
      <c r="D43" s="222"/>
      <c r="E43" s="217" t="s">
        <v>0</v>
      </c>
      <c r="F43" s="218"/>
      <c r="G43" s="219" t="s">
        <v>0</v>
      </c>
      <c r="H43" s="263"/>
      <c r="I43" s="254">
        <f t="shared" si="2"/>
        <v>0</v>
      </c>
      <c r="K43" s="216">
        <v>15</v>
      </c>
      <c r="L43" s="665"/>
      <c r="M43" s="666"/>
      <c r="N43" s="222"/>
      <c r="O43" s="217" t="s">
        <v>0</v>
      </c>
      <c r="P43" s="218"/>
      <c r="Q43" s="219" t="s">
        <v>0</v>
      </c>
      <c r="R43" s="263"/>
      <c r="S43" s="254">
        <f t="shared" si="3"/>
        <v>0</v>
      </c>
    </row>
    <row r="44" spans="1:19" ht="19.5" customHeight="1" thickTop="1" thickBot="1" x14ac:dyDescent="0.25">
      <c r="A44" s="667" t="s">
        <v>239</v>
      </c>
      <c r="B44" s="668"/>
      <c r="C44" s="668"/>
      <c r="D44" s="668"/>
      <c r="E44" s="668"/>
      <c r="F44" s="668"/>
      <c r="G44" s="668"/>
      <c r="H44" s="669"/>
      <c r="I44" s="249">
        <f>SUM(I29:I43)</f>
        <v>0</v>
      </c>
      <c r="K44" s="667" t="s">
        <v>239</v>
      </c>
      <c r="L44" s="668"/>
      <c r="M44" s="668"/>
      <c r="N44" s="668"/>
      <c r="O44" s="668"/>
      <c r="P44" s="668"/>
      <c r="Q44" s="668"/>
      <c r="R44" s="669"/>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7" t="s">
        <v>283</v>
      </c>
      <c r="C46" s="687"/>
      <c r="D46" s="300">
        <f>I26+I44</f>
        <v>0</v>
      </c>
      <c r="E46" s="688" t="s">
        <v>284</v>
      </c>
      <c r="F46" s="688"/>
      <c r="G46" s="251">
        <f>FLOOR(D46,"0:30")*24</f>
        <v>0</v>
      </c>
      <c r="H46" s="374" t="s">
        <v>285</v>
      </c>
      <c r="L46" s="687" t="s">
        <v>283</v>
      </c>
      <c r="M46" s="687"/>
      <c r="N46" s="299">
        <f>S26+S44</f>
        <v>0</v>
      </c>
      <c r="O46" s="688" t="s">
        <v>284</v>
      </c>
      <c r="P46" s="688"/>
      <c r="Q46" s="251">
        <f>FLOOR(N46,"0:30")*24</f>
        <v>0</v>
      </c>
      <c r="R46" s="374" t="s">
        <v>285</v>
      </c>
    </row>
    <row r="47" spans="1:19" ht="19.5" customHeight="1" thickTop="1" x14ac:dyDescent="0.2"/>
  </sheetData>
  <mergeCells count="102">
    <mergeCell ref="A44:H44"/>
    <mergeCell ref="K44:R44"/>
    <mergeCell ref="B46:C46"/>
    <mergeCell ref="E46:F46"/>
    <mergeCell ref="L46:M46"/>
    <mergeCell ref="O46:P46"/>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8:C38"/>
    <mergeCell ref="P7:P8"/>
    <mergeCell ref="K6:P6"/>
    <mergeCell ref="Q6:S6"/>
    <mergeCell ref="A2:I2"/>
    <mergeCell ref="G6:I6"/>
    <mergeCell ref="A7:A8"/>
    <mergeCell ref="B14:C14"/>
    <mergeCell ref="B15:C15"/>
    <mergeCell ref="B10:C10"/>
    <mergeCell ref="D10:E10"/>
    <mergeCell ref="G10:H10"/>
    <mergeCell ref="L25:M25"/>
    <mergeCell ref="L29:M29"/>
    <mergeCell ref="L30:M30"/>
    <mergeCell ref="Q28:R28"/>
    <mergeCell ref="L43:M43"/>
    <mergeCell ref="A26:H26"/>
    <mergeCell ref="K26:R26"/>
    <mergeCell ref="B28:C28"/>
    <mergeCell ref="D28:E28"/>
    <mergeCell ref="G28:H28"/>
    <mergeCell ref="L28:M28"/>
    <mergeCell ref="N28:O28"/>
    <mergeCell ref="L37:M37"/>
    <mergeCell ref="L38:M38"/>
    <mergeCell ref="L39:M39"/>
    <mergeCell ref="L40:M40"/>
    <mergeCell ref="L41:M41"/>
    <mergeCell ref="L42:M42"/>
    <mergeCell ref="L31:M31"/>
    <mergeCell ref="L32:M32"/>
    <mergeCell ref="L33:M33"/>
    <mergeCell ref="L34:M34"/>
    <mergeCell ref="B43:C43"/>
    <mergeCell ref="B32:C32"/>
    <mergeCell ref="B33:C33"/>
    <mergeCell ref="B34:C34"/>
    <mergeCell ref="B35:C35"/>
    <mergeCell ref="B36:C36"/>
    <mergeCell ref="L35:M35"/>
    <mergeCell ref="L36:M36"/>
    <mergeCell ref="B39:C39"/>
    <mergeCell ref="B40:C40"/>
    <mergeCell ref="B41:C41"/>
    <mergeCell ref="B42:C42"/>
    <mergeCell ref="L19:M19"/>
    <mergeCell ref="L20:M20"/>
    <mergeCell ref="L21:M21"/>
    <mergeCell ref="L22:M22"/>
    <mergeCell ref="L23:M23"/>
    <mergeCell ref="L24:M24"/>
    <mergeCell ref="B37:C37"/>
    <mergeCell ref="B29:C29"/>
    <mergeCell ref="B30:C30"/>
    <mergeCell ref="B31:C31"/>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topLeftCell="A11" zoomScaleNormal="100" workbookViewId="0">
      <selection activeCell="A3" sqref="A3:H3"/>
    </sheetView>
  </sheetViews>
  <sheetFormatPr defaultColWidth="9" defaultRowHeight="13.2" x14ac:dyDescent="0.2"/>
  <cols>
    <col min="1" max="6" width="15.109375" style="2" customWidth="1"/>
    <col min="7" max="16384" width="9" style="2"/>
  </cols>
  <sheetData>
    <row r="1" spans="1:12" ht="19.2" x14ac:dyDescent="0.2">
      <c r="A1" s="13" t="s">
        <v>169</v>
      </c>
    </row>
    <row r="2" spans="1:12" ht="14.4" x14ac:dyDescent="0.2">
      <c r="A2" s="14" t="s">
        <v>182</v>
      </c>
      <c r="B2" s="15"/>
      <c r="C2" s="15"/>
      <c r="D2" s="15"/>
      <c r="E2" s="15"/>
      <c r="F2" s="15"/>
      <c r="G2" s="15"/>
      <c r="H2" s="15"/>
      <c r="I2" s="15"/>
      <c r="J2" s="15"/>
      <c r="K2" s="15"/>
      <c r="L2" s="15"/>
    </row>
    <row r="3" spans="1:12" x14ac:dyDescent="0.2">
      <c r="A3" s="15"/>
      <c r="B3" s="15"/>
      <c r="C3" s="15"/>
      <c r="D3" s="15"/>
      <c r="E3" s="15"/>
      <c r="F3" s="15"/>
      <c r="G3" s="15"/>
      <c r="H3" s="15"/>
      <c r="I3" s="15"/>
      <c r="J3" s="15"/>
      <c r="K3" s="15"/>
      <c r="L3" s="15"/>
    </row>
    <row r="4" spans="1:12" s="10" customFormat="1" ht="16.2" x14ac:dyDescent="0.2">
      <c r="A4" s="523" t="s">
        <v>172</v>
      </c>
      <c r="B4" s="523"/>
      <c r="C4" s="523"/>
      <c r="D4" s="523"/>
      <c r="E4" s="523"/>
      <c r="F4" s="523"/>
    </row>
    <row r="5" spans="1:12" x14ac:dyDescent="0.2">
      <c r="A5" s="16"/>
      <c r="B5" s="16"/>
      <c r="C5" s="16"/>
      <c r="D5" s="16"/>
      <c r="E5" s="16"/>
      <c r="F5" s="16"/>
    </row>
    <row r="6" spans="1:12" s="9" customFormat="1" ht="18" customHeight="1" x14ac:dyDescent="0.2">
      <c r="A6" s="43"/>
      <c r="D6" s="44" t="s">
        <v>16</v>
      </c>
      <c r="E6" s="707">
        <f>別紙１!E5</f>
        <v>0</v>
      </c>
      <c r="F6" s="707"/>
    </row>
    <row r="7" spans="1:12" ht="13.8" thickBot="1" x14ac:dyDescent="0.25">
      <c r="A7" s="18"/>
    </row>
    <row r="8" spans="1:12" ht="25.5" customHeight="1" x14ac:dyDescent="0.2">
      <c r="A8" s="713" t="s">
        <v>9</v>
      </c>
      <c r="B8" s="714"/>
      <c r="C8" s="714" t="s">
        <v>55</v>
      </c>
      <c r="D8" s="714"/>
      <c r="E8" s="714"/>
      <c r="F8" s="717"/>
    </row>
    <row r="9" spans="1:12" ht="39.75" customHeight="1" x14ac:dyDescent="0.2">
      <c r="A9" s="708" t="s">
        <v>173</v>
      </c>
      <c r="B9" s="709"/>
      <c r="C9" s="710">
        <f>IF(E10=0,0,ROUND(C10/E10,0))</f>
        <v>0</v>
      </c>
      <c r="D9" s="711"/>
      <c r="E9" s="711"/>
      <c r="F9" s="712"/>
      <c r="G9" s="45"/>
    </row>
    <row r="10" spans="1:12" ht="41.25" customHeight="1" x14ac:dyDescent="0.2">
      <c r="A10" s="46" t="s">
        <v>277</v>
      </c>
      <c r="B10" s="47" t="s">
        <v>278</v>
      </c>
      <c r="C10" s="721">
        <f>'別紙4-2'!T47</f>
        <v>0</v>
      </c>
      <c r="D10" s="722"/>
      <c r="E10" s="715">
        <f>'別紙4-2'!S47</f>
        <v>0</v>
      </c>
      <c r="F10" s="716"/>
    </row>
    <row r="11" spans="1:12" ht="39.75" customHeight="1" x14ac:dyDescent="0.2">
      <c r="A11" s="708" t="s">
        <v>174</v>
      </c>
      <c r="B11" s="709"/>
      <c r="C11" s="718">
        <f>IF(E12=0,0,INT(+C12/E12))</f>
        <v>0</v>
      </c>
      <c r="D11" s="719"/>
      <c r="E11" s="719"/>
      <c r="F11" s="720"/>
      <c r="G11" s="45"/>
    </row>
    <row r="12" spans="1:12" ht="41.25" customHeight="1" thickBot="1" x14ac:dyDescent="0.25">
      <c r="A12" s="48" t="s">
        <v>175</v>
      </c>
      <c r="B12" s="47" t="s">
        <v>123</v>
      </c>
      <c r="C12" s="701">
        <f>'別紙4-2'!U47</f>
        <v>0</v>
      </c>
      <c r="D12" s="702"/>
      <c r="E12" s="703">
        <f>'別紙4-2'!M47</f>
        <v>0</v>
      </c>
      <c r="F12" s="704"/>
    </row>
    <row r="13" spans="1:12" ht="17.25" customHeight="1" x14ac:dyDescent="0.2">
      <c r="A13" s="19"/>
      <c r="B13" s="706"/>
      <c r="C13" s="706"/>
      <c r="D13" s="706"/>
      <c r="E13" s="706"/>
      <c r="F13" s="706"/>
    </row>
    <row r="14" spans="1:12" s="9" customFormat="1" ht="21" x14ac:dyDescent="0.25">
      <c r="A14" s="14"/>
      <c r="B14" s="49"/>
      <c r="C14" s="49"/>
      <c r="D14" s="50"/>
      <c r="E14" s="50"/>
      <c r="F14" s="14"/>
      <c r="G14" s="14"/>
      <c r="H14" s="14"/>
      <c r="I14" s="14"/>
      <c r="J14" s="14"/>
      <c r="K14" s="14"/>
      <c r="L14" s="14"/>
    </row>
    <row r="15" spans="1:12" ht="15.75" customHeight="1" x14ac:dyDescent="0.2">
      <c r="A15" s="2" t="s">
        <v>279</v>
      </c>
      <c r="B15" s="12"/>
      <c r="C15" s="12"/>
      <c r="D15" s="12"/>
      <c r="E15" s="12"/>
      <c r="F15" s="12"/>
      <c r="G15" s="20"/>
      <c r="H15" s="20"/>
    </row>
    <row r="16" spans="1:12" ht="24.9" customHeight="1" x14ac:dyDescent="0.2">
      <c r="B16" s="524" t="s">
        <v>27</v>
      </c>
      <c r="C16" s="705" t="s">
        <v>176</v>
      </c>
      <c r="D16" s="524" t="s">
        <v>281</v>
      </c>
      <c r="E16" s="522" t="s">
        <v>177</v>
      </c>
      <c r="F16" s="524" t="s">
        <v>282</v>
      </c>
    </row>
    <row r="17" spans="1:8" ht="24.9" customHeight="1" x14ac:dyDescent="0.2">
      <c r="B17" s="525"/>
      <c r="C17" s="705"/>
      <c r="D17" s="525"/>
      <c r="E17" s="522"/>
      <c r="F17" s="525"/>
    </row>
    <row r="18" spans="1:8" ht="15.75" customHeight="1" x14ac:dyDescent="0.2">
      <c r="B18" s="12"/>
      <c r="C18" s="12"/>
      <c r="D18" s="12"/>
      <c r="E18" s="12"/>
      <c r="F18" s="12"/>
      <c r="G18" s="20"/>
      <c r="H18" s="20"/>
    </row>
    <row r="19" spans="1:8" ht="15.75" customHeight="1" x14ac:dyDescent="0.2">
      <c r="A19" s="2" t="s">
        <v>280</v>
      </c>
      <c r="B19" s="12"/>
      <c r="C19" s="12"/>
      <c r="D19" s="12"/>
      <c r="E19" s="12"/>
      <c r="F19" s="12"/>
      <c r="G19" s="20"/>
      <c r="H19" s="20"/>
    </row>
    <row r="20" spans="1:8" ht="24.9" customHeight="1" x14ac:dyDescent="0.2">
      <c r="B20" s="524" t="s">
        <v>28</v>
      </c>
      <c r="C20" s="705" t="s">
        <v>176</v>
      </c>
      <c r="D20" s="524" t="s">
        <v>124</v>
      </c>
      <c r="E20" s="522" t="s">
        <v>177</v>
      </c>
      <c r="F20" s="524" t="s">
        <v>125</v>
      </c>
    </row>
    <row r="21" spans="1:8" ht="24.9" customHeight="1" x14ac:dyDescent="0.2">
      <c r="B21" s="525"/>
      <c r="C21" s="705"/>
      <c r="D21" s="525"/>
      <c r="E21" s="522"/>
      <c r="F21" s="525"/>
    </row>
    <row r="22" spans="1:8" x14ac:dyDescent="0.2">
      <c r="A22" s="18"/>
    </row>
    <row r="23" spans="1:8" x14ac:dyDescent="0.2">
      <c r="A23" s="18"/>
    </row>
    <row r="24" spans="1:8" x14ac:dyDescent="0.2">
      <c r="A24" s="18"/>
    </row>
    <row r="25" spans="1:8" x14ac:dyDescent="0.2">
      <c r="A25" s="18"/>
    </row>
    <row r="26" spans="1:8" x14ac:dyDescent="0.2">
      <c r="A26" s="18"/>
    </row>
    <row r="27" spans="1:8" x14ac:dyDescent="0.2">
      <c r="A27" s="18"/>
    </row>
    <row r="28" spans="1:8" x14ac:dyDescent="0.2">
      <c r="A28" s="18"/>
    </row>
    <row r="29" spans="1:8" x14ac:dyDescent="0.2">
      <c r="A29" s="18"/>
    </row>
    <row r="30" spans="1:8" x14ac:dyDescent="0.2">
      <c r="A30" s="18"/>
    </row>
    <row r="31" spans="1:8" x14ac:dyDescent="0.2">
      <c r="A31" s="18"/>
    </row>
  </sheetData>
  <sheetProtection password="CC55" sheet="1" objects="1" scenarios="1"/>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90" zoomScaleNormal="100" zoomScaleSheetLayoutView="90" workbookViewId="0">
      <selection activeCell="K13" sqref="K13"/>
    </sheetView>
  </sheetViews>
  <sheetFormatPr defaultColWidth="9" defaultRowHeight="13.2" x14ac:dyDescent="0.2"/>
  <cols>
    <col min="1" max="2" width="6.88671875" style="54" customWidth="1"/>
    <col min="3" max="3" width="11.6640625" style="54" customWidth="1"/>
    <col min="4" max="4" width="2.33203125" style="54" customWidth="1"/>
    <col min="5" max="5" width="3.33203125" style="54" customWidth="1"/>
    <col min="6" max="6" width="11.6640625" style="54" customWidth="1"/>
    <col min="7" max="7" width="9.44140625" style="54" bestFit="1" customWidth="1"/>
    <col min="8" max="8" width="9.33203125" style="54" customWidth="1"/>
    <col min="9" max="9" width="9.44140625" style="54" customWidth="1"/>
    <col min="10" max="10" width="10.88671875" style="54" customWidth="1"/>
    <col min="11" max="11" width="9.88671875" style="54" customWidth="1"/>
    <col min="12" max="13" width="6.88671875" style="54" customWidth="1"/>
    <col min="14" max="14" width="11.77734375" style="54" customWidth="1"/>
    <col min="15" max="15" width="2.33203125" style="54" customWidth="1"/>
    <col min="16" max="16" width="3.33203125" style="54" customWidth="1"/>
    <col min="17" max="17" width="11.6640625" style="54" customWidth="1"/>
    <col min="18" max="18" width="9.44140625" style="54" customWidth="1"/>
    <col min="19" max="21" width="9.33203125" style="54" customWidth="1"/>
    <col min="22" max="22" width="9.88671875" style="54" customWidth="1"/>
    <col min="23" max="16384" width="9" style="54"/>
  </cols>
  <sheetData>
    <row r="1" spans="1:22" s="52" customFormat="1" ht="19.2" x14ac:dyDescent="0.2">
      <c r="A1" s="51" t="s">
        <v>23</v>
      </c>
      <c r="L1" s="53"/>
    </row>
    <row r="2" spans="1:22" ht="17.25" customHeight="1" x14ac:dyDescent="0.2">
      <c r="A2" s="742" t="s">
        <v>95</v>
      </c>
      <c r="B2" s="742"/>
      <c r="C2" s="742"/>
      <c r="D2" s="742"/>
      <c r="E2" s="742"/>
      <c r="F2" s="742"/>
      <c r="G2" s="742"/>
      <c r="H2" s="742"/>
      <c r="I2" s="742"/>
      <c r="J2" s="742"/>
      <c r="K2" s="180"/>
      <c r="L2" s="742" t="s">
        <v>95</v>
      </c>
      <c r="M2" s="742"/>
      <c r="N2" s="742"/>
      <c r="O2" s="742"/>
      <c r="P2" s="742"/>
      <c r="Q2" s="742"/>
      <c r="R2" s="742"/>
      <c r="S2" s="742"/>
      <c r="T2" s="742"/>
      <c r="U2" s="742"/>
      <c r="V2" s="180"/>
    </row>
    <row r="3" spans="1:22" s="55" customFormat="1" ht="17.25" customHeight="1" x14ac:dyDescent="0.2">
      <c r="A3" s="732" t="s">
        <v>180</v>
      </c>
      <c r="B3" s="732"/>
      <c r="C3" s="732"/>
      <c r="D3" s="732"/>
      <c r="E3" s="732"/>
      <c r="F3" s="732"/>
      <c r="G3" s="732"/>
      <c r="H3" s="732"/>
      <c r="I3" s="732"/>
      <c r="J3" s="732"/>
      <c r="K3" s="732"/>
      <c r="L3" s="732" t="s">
        <v>181</v>
      </c>
      <c r="M3" s="732"/>
      <c r="N3" s="732"/>
      <c r="O3" s="732"/>
      <c r="P3" s="732"/>
      <c r="Q3" s="732"/>
      <c r="R3" s="732"/>
      <c r="S3" s="732"/>
      <c r="T3" s="732"/>
      <c r="U3" s="732"/>
      <c r="V3" s="732"/>
    </row>
    <row r="4" spans="1:22" ht="17.25" customHeight="1" x14ac:dyDescent="0.2">
      <c r="A4" s="181"/>
      <c r="B4" s="181"/>
      <c r="C4" s="181"/>
      <c r="D4" s="181"/>
      <c r="E4" s="181"/>
      <c r="F4" s="181"/>
      <c r="G4" s="181"/>
      <c r="H4" s="181"/>
      <c r="I4" s="181"/>
      <c r="J4" s="181"/>
      <c r="K4" s="181"/>
      <c r="L4" s="181"/>
      <c r="M4" s="181"/>
      <c r="N4" s="181"/>
      <c r="O4" s="181"/>
      <c r="P4" s="181"/>
      <c r="Q4" s="181"/>
      <c r="R4" s="181"/>
      <c r="S4" s="181"/>
      <c r="T4" s="181"/>
      <c r="U4" s="181"/>
      <c r="V4" s="181"/>
    </row>
    <row r="5" spans="1:22" s="56" customFormat="1" ht="15" customHeight="1" x14ac:dyDescent="0.2">
      <c r="G5" s="57" t="s">
        <v>16</v>
      </c>
      <c r="H5" s="57"/>
      <c r="I5" s="755">
        <f>別紙１!E5</f>
        <v>0</v>
      </c>
      <c r="J5" s="755"/>
      <c r="K5" s="755"/>
      <c r="R5" s="57" t="s">
        <v>16</v>
      </c>
      <c r="S5" s="57"/>
      <c r="T5" s="755">
        <f>別紙１!E5</f>
        <v>0</v>
      </c>
      <c r="U5" s="755"/>
      <c r="V5" s="755"/>
    </row>
    <row r="6" spans="1:22" ht="13.8" thickBot="1" x14ac:dyDescent="0.25">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5">
      <c r="A7" s="745" t="s">
        <v>18</v>
      </c>
      <c r="B7" s="746"/>
      <c r="C7" s="747"/>
      <c r="D7" s="743"/>
      <c r="E7" s="744"/>
      <c r="F7" s="744"/>
      <c r="G7" s="58" t="s">
        <v>80</v>
      </c>
      <c r="H7" s="58"/>
      <c r="I7" s="744"/>
      <c r="J7" s="744"/>
      <c r="K7" s="59" t="s">
        <v>4</v>
      </c>
      <c r="L7" s="745" t="s">
        <v>18</v>
      </c>
      <c r="M7" s="746"/>
      <c r="N7" s="747"/>
      <c r="O7" s="756">
        <f>D7</f>
        <v>0</v>
      </c>
      <c r="P7" s="757"/>
      <c r="Q7" s="757"/>
      <c r="R7" s="58" t="s">
        <v>80</v>
      </c>
      <c r="S7" s="58"/>
      <c r="T7" s="757">
        <f>I7</f>
        <v>0</v>
      </c>
      <c r="U7" s="757"/>
      <c r="V7" s="59" t="s">
        <v>4</v>
      </c>
    </row>
    <row r="8" spans="1:22" ht="9" customHeight="1" thickBot="1" x14ac:dyDescent="0.25">
      <c r="A8" s="182"/>
      <c r="B8" s="183"/>
      <c r="C8" s="183"/>
      <c r="D8" s="184"/>
      <c r="E8" s="184"/>
      <c r="F8" s="183"/>
      <c r="G8" s="183"/>
      <c r="H8" s="183"/>
      <c r="I8" s="183"/>
      <c r="J8" s="183"/>
      <c r="K8" s="183"/>
      <c r="L8" s="182"/>
      <c r="M8" s="183"/>
      <c r="N8" s="183"/>
      <c r="O8" s="184"/>
      <c r="P8" s="184"/>
      <c r="Q8" s="183"/>
      <c r="R8" s="183"/>
      <c r="S8" s="183"/>
      <c r="T8" s="183"/>
      <c r="U8" s="183"/>
      <c r="V8" s="183"/>
    </row>
    <row r="9" spans="1:22" s="56" customFormat="1" ht="20.25" customHeight="1" x14ac:dyDescent="0.2">
      <c r="A9" s="579" t="s">
        <v>39</v>
      </c>
      <c r="B9" s="580"/>
      <c r="C9" s="580"/>
      <c r="D9" s="580"/>
      <c r="E9" s="580"/>
      <c r="F9" s="580"/>
      <c r="G9" s="580"/>
      <c r="H9" s="580"/>
      <c r="I9" s="580"/>
      <c r="J9" s="580"/>
      <c r="K9" s="581"/>
      <c r="L9" s="579" t="s">
        <v>41</v>
      </c>
      <c r="M9" s="580"/>
      <c r="N9" s="580"/>
      <c r="O9" s="580"/>
      <c r="P9" s="580"/>
      <c r="Q9" s="580"/>
      <c r="R9" s="580"/>
      <c r="S9" s="580"/>
      <c r="T9" s="580"/>
      <c r="U9" s="580"/>
      <c r="V9" s="581"/>
    </row>
    <row r="10" spans="1:22" s="56" customFormat="1" ht="20.25" customHeight="1" x14ac:dyDescent="0.2">
      <c r="A10" s="736"/>
      <c r="B10" s="737"/>
      <c r="C10" s="733" t="s">
        <v>14</v>
      </c>
      <c r="D10" s="734"/>
      <c r="E10" s="734"/>
      <c r="F10" s="734"/>
      <c r="G10" s="734"/>
      <c r="H10" s="735"/>
      <c r="I10" s="256" t="s">
        <v>268</v>
      </c>
      <c r="J10" s="61" t="s">
        <v>77</v>
      </c>
      <c r="K10" s="587" t="s">
        <v>82</v>
      </c>
      <c r="L10" s="738"/>
      <c r="M10" s="739"/>
      <c r="N10" s="758" t="s">
        <v>14</v>
      </c>
      <c r="O10" s="759"/>
      <c r="P10" s="759"/>
      <c r="Q10" s="759"/>
      <c r="R10" s="759"/>
      <c r="S10" s="264"/>
      <c r="T10" s="256" t="s">
        <v>268</v>
      </c>
      <c r="U10" s="62" t="s">
        <v>77</v>
      </c>
      <c r="V10" s="588" t="s">
        <v>82</v>
      </c>
    </row>
    <row r="11" spans="1:22" s="56" customFormat="1" ht="20.25" customHeight="1" x14ac:dyDescent="0.2">
      <c r="A11" s="738"/>
      <c r="B11" s="739"/>
      <c r="C11" s="574" t="s">
        <v>42</v>
      </c>
      <c r="D11" s="574"/>
      <c r="E11" s="574" t="s">
        <v>43</v>
      </c>
      <c r="F11" s="574"/>
      <c r="G11" s="752" t="s">
        <v>79</v>
      </c>
      <c r="H11" s="536" t="s">
        <v>288</v>
      </c>
      <c r="I11" s="384" t="s">
        <v>269</v>
      </c>
      <c r="J11" s="62" t="s">
        <v>15</v>
      </c>
      <c r="K11" s="588"/>
      <c r="L11" s="738"/>
      <c r="M11" s="739"/>
      <c r="N11" s="574" t="s">
        <v>42</v>
      </c>
      <c r="O11" s="574"/>
      <c r="P11" s="574" t="s">
        <v>43</v>
      </c>
      <c r="Q11" s="574"/>
      <c r="R11" s="752" t="s">
        <v>79</v>
      </c>
      <c r="S11" s="536" t="s">
        <v>288</v>
      </c>
      <c r="T11" s="384" t="s">
        <v>269</v>
      </c>
      <c r="U11" s="62" t="s">
        <v>15</v>
      </c>
      <c r="V11" s="588"/>
    </row>
    <row r="12" spans="1:22" s="56" customFormat="1" ht="20.25" customHeight="1" thickBot="1" x14ac:dyDescent="0.25">
      <c r="A12" s="740"/>
      <c r="B12" s="741"/>
      <c r="C12" s="754"/>
      <c r="D12" s="754"/>
      <c r="E12" s="754"/>
      <c r="F12" s="754"/>
      <c r="G12" s="753"/>
      <c r="H12" s="613"/>
      <c r="I12" s="28" t="s">
        <v>241</v>
      </c>
      <c r="J12" s="63" t="s">
        <v>8</v>
      </c>
      <c r="K12" s="612"/>
      <c r="L12" s="740"/>
      <c r="M12" s="741"/>
      <c r="N12" s="754"/>
      <c r="O12" s="754"/>
      <c r="P12" s="754"/>
      <c r="Q12" s="754"/>
      <c r="R12" s="753"/>
      <c r="S12" s="613"/>
      <c r="T12" s="28" t="s">
        <v>241</v>
      </c>
      <c r="U12" s="63" t="s">
        <v>8</v>
      </c>
      <c r="V12" s="612"/>
    </row>
    <row r="13" spans="1:22" s="56" customFormat="1" ht="14.4" thickTop="1" thickBot="1" x14ac:dyDescent="0.25">
      <c r="A13" s="750" t="s">
        <v>7</v>
      </c>
      <c r="B13" s="751"/>
      <c r="C13" s="64">
        <v>0.33333333333333331</v>
      </c>
      <c r="D13" s="748" t="s">
        <v>0</v>
      </c>
      <c r="E13" s="749"/>
      <c r="F13" s="65">
        <v>0.6958333333333333</v>
      </c>
      <c r="G13" s="281">
        <f t="shared" ref="G13:G38" si="0">IF(+F13-C13=0,"",IF((+F13-C13)*1440&lt;120,"NG",+F13-C13))</f>
        <v>0.36249999999999999</v>
      </c>
      <c r="H13" s="283">
        <f>FLOOR(G13,"0:30")*24</f>
        <v>8.5</v>
      </c>
      <c r="I13" s="284">
        <v>8.5</v>
      </c>
      <c r="J13" s="68">
        <v>18</v>
      </c>
      <c r="K13" s="69"/>
      <c r="L13" s="530" t="s">
        <v>7</v>
      </c>
      <c r="M13" s="531"/>
      <c r="N13" s="64">
        <v>0.33333333333333331</v>
      </c>
      <c r="O13" s="760" t="s">
        <v>0</v>
      </c>
      <c r="P13" s="761"/>
      <c r="Q13" s="65">
        <v>0.6958333333333333</v>
      </c>
      <c r="R13" s="66">
        <f t="shared" ref="R13:R44" si="1">IF(+Q13-N13=0,"",IF((+Q13-N13)*1440&lt;120,"NG",+Q13-N13))</f>
        <v>0.36249999999999999</v>
      </c>
      <c r="S13" s="231">
        <f>FLOOR(R13,"0:30")*24</f>
        <v>8.5</v>
      </c>
      <c r="T13" s="289">
        <v>8.5</v>
      </c>
      <c r="U13" s="68">
        <v>18</v>
      </c>
      <c r="V13" s="69"/>
    </row>
    <row r="14" spans="1:22" ht="14.25" customHeight="1" thickTop="1" x14ac:dyDescent="0.2">
      <c r="A14" s="723">
        <v>44743</v>
      </c>
      <c r="B14" s="724"/>
      <c r="C14" s="273"/>
      <c r="D14" s="589" t="s">
        <v>0</v>
      </c>
      <c r="E14" s="589"/>
      <c r="F14" s="268"/>
      <c r="G14" s="408" t="str">
        <f t="shared" si="0"/>
        <v/>
      </c>
      <c r="H14" s="409" t="str">
        <f>IF(G14="","",FLOOR(G14,"0:30")*24)</f>
        <v/>
      </c>
      <c r="I14" s="271"/>
      <c r="J14" s="272"/>
      <c r="K14" s="278"/>
      <c r="L14" s="762">
        <v>44774</v>
      </c>
      <c r="M14" s="763"/>
      <c r="N14" s="410"/>
      <c r="O14" s="589" t="s">
        <v>0</v>
      </c>
      <c r="P14" s="589"/>
      <c r="Q14" s="411"/>
      <c r="R14" s="408" t="str">
        <f t="shared" si="1"/>
        <v/>
      </c>
      <c r="S14" s="409" t="str">
        <f>IF(R14="","",FLOOR(R14,"0:30")*24)</f>
        <v/>
      </c>
      <c r="T14" s="412"/>
      <c r="U14" s="413"/>
      <c r="V14" s="414"/>
    </row>
    <row r="15" spans="1:22" ht="14.25" customHeight="1" x14ac:dyDescent="0.2">
      <c r="A15" s="725">
        <v>44744</v>
      </c>
      <c r="B15" s="726"/>
      <c r="C15" s="125"/>
      <c r="D15" s="529" t="s">
        <v>191</v>
      </c>
      <c r="E15" s="529"/>
      <c r="F15" s="111"/>
      <c r="G15" s="1" t="str">
        <f t="shared" si="0"/>
        <v/>
      </c>
      <c r="H15" s="230" t="str">
        <f t="shared" ref="H15:H44" si="2">IF(G15="","",FLOOR(G15,"0:30")*24)</f>
        <v/>
      </c>
      <c r="I15" s="232"/>
      <c r="J15" s="112"/>
      <c r="K15" s="279"/>
      <c r="L15" s="532">
        <v>44775</v>
      </c>
      <c r="M15" s="533"/>
      <c r="N15" s="361"/>
      <c r="O15" s="529" t="s">
        <v>0</v>
      </c>
      <c r="P15" s="529"/>
      <c r="Q15" s="362"/>
      <c r="R15" s="199" t="str">
        <f t="shared" ref="R15" si="3">IF(+Q15-N15=0,"",IF((+Q15-N15)*1440&lt;120,"NG",+Q15-N15))</f>
        <v/>
      </c>
      <c r="S15" s="220" t="str">
        <f t="shared" ref="S15" si="4">IF(R15="","",FLOOR(R15,"0:30")*24)</f>
        <v/>
      </c>
      <c r="T15" s="365"/>
      <c r="U15" s="363"/>
      <c r="V15" s="364"/>
    </row>
    <row r="16" spans="1:22" ht="14.25" customHeight="1" x14ac:dyDescent="0.2">
      <c r="A16" s="725">
        <v>44745</v>
      </c>
      <c r="B16" s="726"/>
      <c r="C16" s="125"/>
      <c r="D16" s="529" t="s">
        <v>191</v>
      </c>
      <c r="E16" s="529"/>
      <c r="F16" s="111"/>
      <c r="G16" s="1" t="str">
        <f t="shared" si="0"/>
        <v/>
      </c>
      <c r="H16" s="230" t="str">
        <f t="shared" si="2"/>
        <v/>
      </c>
      <c r="I16" s="232"/>
      <c r="J16" s="112"/>
      <c r="K16" s="279"/>
      <c r="L16" s="532">
        <v>44776</v>
      </c>
      <c r="M16" s="533"/>
      <c r="N16" s="191"/>
      <c r="O16" s="529" t="s">
        <v>191</v>
      </c>
      <c r="P16" s="529"/>
      <c r="Q16" s="189"/>
      <c r="R16" s="199" t="str">
        <f t="shared" si="1"/>
        <v/>
      </c>
      <c r="S16" s="220" t="str">
        <f t="shared" ref="S16:S44" si="5">IF(R16="","",FLOOR(R16,"0:30")*24)</f>
        <v/>
      </c>
      <c r="T16" s="290"/>
      <c r="U16" s="190"/>
      <c r="V16" s="278"/>
    </row>
    <row r="17" spans="1:22" ht="14.25" customHeight="1" x14ac:dyDescent="0.2">
      <c r="A17" s="723">
        <v>44746</v>
      </c>
      <c r="B17" s="724"/>
      <c r="C17" s="361"/>
      <c r="D17" s="529" t="s">
        <v>0</v>
      </c>
      <c r="E17" s="529"/>
      <c r="F17" s="362"/>
      <c r="G17" s="399" t="str">
        <f t="shared" si="0"/>
        <v/>
      </c>
      <c r="H17" s="400" t="str">
        <f t="shared" si="2"/>
        <v/>
      </c>
      <c r="I17" s="363"/>
      <c r="J17" s="363"/>
      <c r="K17" s="364"/>
      <c r="L17" s="532">
        <v>44777</v>
      </c>
      <c r="M17" s="533"/>
      <c r="N17" s="191"/>
      <c r="O17" s="529" t="s">
        <v>191</v>
      </c>
      <c r="P17" s="529"/>
      <c r="Q17" s="189"/>
      <c r="R17" s="199" t="str">
        <f t="shared" si="1"/>
        <v/>
      </c>
      <c r="S17" s="220" t="str">
        <f t="shared" si="5"/>
        <v/>
      </c>
      <c r="T17" s="290"/>
      <c r="U17" s="190"/>
      <c r="V17" s="278"/>
    </row>
    <row r="18" spans="1:22" ht="14.25" customHeight="1" x14ac:dyDescent="0.2">
      <c r="A18" s="723">
        <v>44747</v>
      </c>
      <c r="B18" s="724"/>
      <c r="C18" s="380"/>
      <c r="D18" s="529" t="s">
        <v>0</v>
      </c>
      <c r="E18" s="529"/>
      <c r="F18" s="381"/>
      <c r="G18" s="199" t="str">
        <f t="shared" ref="G18" si="6">IF(+F18-C18=0,"",IF((+F18-C18)*1440&lt;120,"NG",+F18-C18))</f>
        <v/>
      </c>
      <c r="H18" s="220" t="str">
        <f t="shared" ref="H18" si="7">IF(G18="","",FLOOR(G18,"0:30")*24)</f>
        <v/>
      </c>
      <c r="I18" s="363"/>
      <c r="J18" s="363"/>
      <c r="K18" s="364"/>
      <c r="L18" s="532">
        <v>44778</v>
      </c>
      <c r="M18" s="533"/>
      <c r="N18" s="191"/>
      <c r="O18" s="529" t="s">
        <v>0</v>
      </c>
      <c r="P18" s="529"/>
      <c r="Q18" s="189"/>
      <c r="R18" s="199" t="str">
        <f t="shared" si="1"/>
        <v/>
      </c>
      <c r="S18" s="220" t="str">
        <f t="shared" si="5"/>
        <v/>
      </c>
      <c r="T18" s="290"/>
      <c r="U18" s="190"/>
      <c r="V18" s="278"/>
    </row>
    <row r="19" spans="1:22" ht="14.25" customHeight="1" x14ac:dyDescent="0.2">
      <c r="A19" s="723">
        <v>44748</v>
      </c>
      <c r="B19" s="724"/>
      <c r="C19" s="191"/>
      <c r="D19" s="529" t="s">
        <v>191</v>
      </c>
      <c r="E19" s="529"/>
      <c r="F19" s="189"/>
      <c r="G19" s="199" t="str">
        <f t="shared" si="0"/>
        <v/>
      </c>
      <c r="H19" s="220" t="str">
        <f t="shared" si="2"/>
        <v/>
      </c>
      <c r="I19" s="223"/>
      <c r="J19" s="190"/>
      <c r="K19" s="278"/>
      <c r="L19" s="534">
        <v>44779</v>
      </c>
      <c r="M19" s="535"/>
      <c r="N19" s="125"/>
      <c r="O19" s="529" t="s">
        <v>191</v>
      </c>
      <c r="P19" s="529"/>
      <c r="Q19" s="111"/>
      <c r="R19" s="1" t="str">
        <f t="shared" si="1"/>
        <v/>
      </c>
      <c r="S19" s="230" t="str">
        <f t="shared" si="5"/>
        <v/>
      </c>
      <c r="T19" s="291"/>
      <c r="U19" s="112"/>
      <c r="V19" s="279"/>
    </row>
    <row r="20" spans="1:22" ht="14.25" customHeight="1" x14ac:dyDescent="0.2">
      <c r="A20" s="723">
        <v>44749</v>
      </c>
      <c r="B20" s="724"/>
      <c r="C20" s="191"/>
      <c r="D20" s="529" t="s">
        <v>191</v>
      </c>
      <c r="E20" s="529"/>
      <c r="F20" s="189"/>
      <c r="G20" s="199" t="str">
        <f t="shared" si="0"/>
        <v/>
      </c>
      <c r="H20" s="220" t="str">
        <f t="shared" si="2"/>
        <v/>
      </c>
      <c r="I20" s="223"/>
      <c r="J20" s="190"/>
      <c r="K20" s="278"/>
      <c r="L20" s="534">
        <v>44780</v>
      </c>
      <c r="M20" s="535"/>
      <c r="N20" s="125"/>
      <c r="O20" s="529" t="s">
        <v>191</v>
      </c>
      <c r="P20" s="529"/>
      <c r="Q20" s="111"/>
      <c r="R20" s="1" t="str">
        <f t="shared" si="1"/>
        <v/>
      </c>
      <c r="S20" s="230" t="str">
        <f t="shared" si="5"/>
        <v/>
      </c>
      <c r="T20" s="291"/>
      <c r="U20" s="112"/>
      <c r="V20" s="279"/>
    </row>
    <row r="21" spans="1:22" ht="14.25" customHeight="1" x14ac:dyDescent="0.2">
      <c r="A21" s="723">
        <v>44750</v>
      </c>
      <c r="B21" s="724"/>
      <c r="C21" s="191"/>
      <c r="D21" s="529" t="s">
        <v>0</v>
      </c>
      <c r="E21" s="529"/>
      <c r="F21" s="189"/>
      <c r="G21" s="399" t="str">
        <f t="shared" si="0"/>
        <v/>
      </c>
      <c r="H21" s="400" t="str">
        <f t="shared" si="2"/>
        <v/>
      </c>
      <c r="I21" s="223"/>
      <c r="J21" s="190"/>
      <c r="K21" s="278"/>
      <c r="L21" s="532">
        <v>44781</v>
      </c>
      <c r="M21" s="533"/>
      <c r="N21" s="361"/>
      <c r="O21" s="529" t="s">
        <v>0</v>
      </c>
      <c r="P21" s="529"/>
      <c r="Q21" s="362"/>
      <c r="R21" s="399" t="str">
        <f t="shared" si="1"/>
        <v/>
      </c>
      <c r="S21" s="400" t="str">
        <f t="shared" si="5"/>
        <v/>
      </c>
      <c r="T21" s="365"/>
      <c r="U21" s="363"/>
      <c r="V21" s="364"/>
    </row>
    <row r="22" spans="1:22" ht="14.25" customHeight="1" x14ac:dyDescent="0.2">
      <c r="A22" s="725">
        <v>44751</v>
      </c>
      <c r="B22" s="726"/>
      <c r="C22" s="125"/>
      <c r="D22" s="529" t="s">
        <v>191</v>
      </c>
      <c r="E22" s="529"/>
      <c r="F22" s="111"/>
      <c r="G22" s="1" t="str">
        <f t="shared" si="0"/>
        <v/>
      </c>
      <c r="H22" s="230" t="str">
        <f t="shared" si="2"/>
        <v/>
      </c>
      <c r="I22" s="232"/>
      <c r="J22" s="112"/>
      <c r="K22" s="279"/>
      <c r="L22" s="532">
        <v>44782</v>
      </c>
      <c r="M22" s="533"/>
      <c r="N22" s="361"/>
      <c r="O22" s="529" t="s">
        <v>0</v>
      </c>
      <c r="P22" s="529"/>
      <c r="Q22" s="362"/>
      <c r="R22" s="199" t="str">
        <f t="shared" ref="R22:R23" si="8">IF(+Q22-N22=0,"",IF((+Q22-N22)*1440&lt;120,"NG",+Q22-N22))</f>
        <v/>
      </c>
      <c r="S22" s="220" t="str">
        <f t="shared" ref="S22:S23" si="9">IF(R22="","",FLOOR(R22,"0:30")*24)</f>
        <v/>
      </c>
      <c r="T22" s="365"/>
      <c r="U22" s="363"/>
      <c r="V22" s="364"/>
    </row>
    <row r="23" spans="1:22" ht="14.25" customHeight="1" x14ac:dyDescent="0.2">
      <c r="A23" s="725">
        <v>44752</v>
      </c>
      <c r="B23" s="726"/>
      <c r="C23" s="125"/>
      <c r="D23" s="529" t="s">
        <v>191</v>
      </c>
      <c r="E23" s="529"/>
      <c r="F23" s="111"/>
      <c r="G23" s="1" t="str">
        <f t="shared" si="0"/>
        <v/>
      </c>
      <c r="H23" s="230" t="str">
        <f t="shared" si="2"/>
        <v/>
      </c>
      <c r="I23" s="232"/>
      <c r="J23" s="112"/>
      <c r="K23" s="279"/>
      <c r="L23" s="532">
        <v>44783</v>
      </c>
      <c r="M23" s="533"/>
      <c r="N23" s="191"/>
      <c r="O23" s="529" t="s">
        <v>191</v>
      </c>
      <c r="P23" s="529"/>
      <c r="Q23" s="189"/>
      <c r="R23" s="199" t="str">
        <f t="shared" si="8"/>
        <v/>
      </c>
      <c r="S23" s="220" t="str">
        <f t="shared" si="9"/>
        <v/>
      </c>
      <c r="T23" s="290"/>
      <c r="U23" s="190"/>
      <c r="V23" s="278"/>
    </row>
    <row r="24" spans="1:22" ht="14.25" customHeight="1" x14ac:dyDescent="0.2">
      <c r="A24" s="723">
        <v>44753</v>
      </c>
      <c r="B24" s="724"/>
      <c r="C24" s="361"/>
      <c r="D24" s="529" t="s">
        <v>0</v>
      </c>
      <c r="E24" s="529"/>
      <c r="F24" s="362"/>
      <c r="G24" s="399" t="str">
        <f t="shared" si="0"/>
        <v/>
      </c>
      <c r="H24" s="400" t="str">
        <f t="shared" si="2"/>
        <v/>
      </c>
      <c r="I24" s="363"/>
      <c r="J24" s="363"/>
      <c r="K24" s="364"/>
      <c r="L24" s="534">
        <v>44784</v>
      </c>
      <c r="M24" s="535"/>
      <c r="N24" s="125"/>
      <c r="O24" s="529" t="s">
        <v>191</v>
      </c>
      <c r="P24" s="529"/>
      <c r="Q24" s="111"/>
      <c r="R24" s="1" t="str">
        <f t="shared" si="1"/>
        <v/>
      </c>
      <c r="S24" s="230" t="str">
        <f t="shared" si="5"/>
        <v/>
      </c>
      <c r="T24" s="291"/>
      <c r="U24" s="112"/>
      <c r="V24" s="279"/>
    </row>
    <row r="25" spans="1:22" ht="14.25" customHeight="1" x14ac:dyDescent="0.2">
      <c r="A25" s="723">
        <v>44754</v>
      </c>
      <c r="B25" s="724"/>
      <c r="C25" s="361"/>
      <c r="D25" s="529" t="s">
        <v>0</v>
      </c>
      <c r="E25" s="529"/>
      <c r="F25" s="362"/>
      <c r="G25" s="399" t="str">
        <f t="shared" ref="G25" si="10">IF(+F25-C25=0,"",IF((+F25-C25)*1440&lt;120,"NG",+F25-C25))</f>
        <v/>
      </c>
      <c r="H25" s="400" t="str">
        <f t="shared" ref="H25" si="11">IF(G25="","",FLOOR(G25,"0:30")*24)</f>
        <v/>
      </c>
      <c r="I25" s="363"/>
      <c r="J25" s="363"/>
      <c r="K25" s="364"/>
      <c r="L25" s="532">
        <v>44785</v>
      </c>
      <c r="M25" s="533"/>
      <c r="N25" s="191"/>
      <c r="O25" s="529" t="s">
        <v>191</v>
      </c>
      <c r="P25" s="529"/>
      <c r="Q25" s="189"/>
      <c r="R25" s="199" t="str">
        <f t="shared" si="1"/>
        <v/>
      </c>
      <c r="S25" s="220" t="str">
        <f t="shared" si="5"/>
        <v/>
      </c>
      <c r="T25" s="290"/>
      <c r="U25" s="190"/>
      <c r="V25" s="278"/>
    </row>
    <row r="26" spans="1:22" ht="14.25" customHeight="1" x14ac:dyDescent="0.2">
      <c r="A26" s="723">
        <v>44755</v>
      </c>
      <c r="B26" s="724"/>
      <c r="C26" s="191"/>
      <c r="D26" s="529" t="s">
        <v>191</v>
      </c>
      <c r="E26" s="529"/>
      <c r="F26" s="189"/>
      <c r="G26" s="199" t="str">
        <f t="shared" si="0"/>
        <v/>
      </c>
      <c r="H26" s="220" t="str">
        <f t="shared" si="2"/>
        <v/>
      </c>
      <c r="I26" s="223"/>
      <c r="J26" s="190"/>
      <c r="K26" s="278"/>
      <c r="L26" s="534">
        <v>44786</v>
      </c>
      <c r="M26" s="535"/>
      <c r="N26" s="125"/>
      <c r="O26" s="529" t="s">
        <v>0</v>
      </c>
      <c r="P26" s="529"/>
      <c r="Q26" s="111"/>
      <c r="R26" s="1" t="str">
        <f t="shared" si="1"/>
        <v/>
      </c>
      <c r="S26" s="230" t="str">
        <f t="shared" si="5"/>
        <v/>
      </c>
      <c r="T26" s="291"/>
      <c r="U26" s="112"/>
      <c r="V26" s="279"/>
    </row>
    <row r="27" spans="1:22" ht="14.25" customHeight="1" x14ac:dyDescent="0.2">
      <c r="A27" s="723">
        <v>44756</v>
      </c>
      <c r="B27" s="724"/>
      <c r="C27" s="191"/>
      <c r="D27" s="529" t="s">
        <v>191</v>
      </c>
      <c r="E27" s="529"/>
      <c r="F27" s="189"/>
      <c r="G27" s="199" t="str">
        <f t="shared" si="0"/>
        <v/>
      </c>
      <c r="H27" s="220" t="str">
        <f t="shared" si="2"/>
        <v/>
      </c>
      <c r="I27" s="223"/>
      <c r="J27" s="190"/>
      <c r="K27" s="278"/>
      <c r="L27" s="534">
        <v>44787</v>
      </c>
      <c r="M27" s="535"/>
      <c r="N27" s="125"/>
      <c r="O27" s="529" t="s">
        <v>0</v>
      </c>
      <c r="P27" s="529"/>
      <c r="Q27" s="111"/>
      <c r="R27" s="1" t="str">
        <f t="shared" si="1"/>
        <v/>
      </c>
      <c r="S27" s="230" t="str">
        <f t="shared" si="5"/>
        <v/>
      </c>
      <c r="T27" s="291"/>
      <c r="U27" s="112"/>
      <c r="V27" s="279"/>
    </row>
    <row r="28" spans="1:22" ht="14.25" customHeight="1" x14ac:dyDescent="0.2">
      <c r="A28" s="723">
        <v>44757</v>
      </c>
      <c r="B28" s="724"/>
      <c r="C28" s="191"/>
      <c r="D28" s="529" t="s">
        <v>0</v>
      </c>
      <c r="E28" s="529"/>
      <c r="F28" s="189"/>
      <c r="G28" s="399" t="str">
        <f t="shared" si="0"/>
        <v/>
      </c>
      <c r="H28" s="400" t="str">
        <f t="shared" si="2"/>
        <v/>
      </c>
      <c r="I28" s="223"/>
      <c r="J28" s="190"/>
      <c r="K28" s="278"/>
      <c r="L28" s="532">
        <v>44788</v>
      </c>
      <c r="M28" s="533"/>
      <c r="N28" s="361"/>
      <c r="O28" s="529" t="s">
        <v>0</v>
      </c>
      <c r="P28" s="529"/>
      <c r="Q28" s="362"/>
      <c r="R28" s="399" t="str">
        <f t="shared" si="1"/>
        <v/>
      </c>
      <c r="S28" s="400" t="str">
        <f t="shared" si="5"/>
        <v/>
      </c>
      <c r="T28" s="365"/>
      <c r="U28" s="363"/>
      <c r="V28" s="364"/>
    </row>
    <row r="29" spans="1:22" ht="14.25" customHeight="1" x14ac:dyDescent="0.2">
      <c r="A29" s="725">
        <v>44758</v>
      </c>
      <c r="B29" s="726"/>
      <c r="C29" s="125"/>
      <c r="D29" s="529" t="s">
        <v>0</v>
      </c>
      <c r="E29" s="529"/>
      <c r="F29" s="111"/>
      <c r="G29" s="1" t="str">
        <f t="shared" si="0"/>
        <v/>
      </c>
      <c r="H29" s="230" t="str">
        <f t="shared" si="2"/>
        <v/>
      </c>
      <c r="I29" s="232"/>
      <c r="J29" s="112"/>
      <c r="K29" s="279"/>
      <c r="L29" s="532">
        <v>44789</v>
      </c>
      <c r="M29" s="533"/>
      <c r="N29" s="361"/>
      <c r="O29" s="529" t="s">
        <v>0</v>
      </c>
      <c r="P29" s="529"/>
      <c r="Q29" s="362"/>
      <c r="R29" s="199" t="str">
        <f t="shared" ref="R29" si="12">IF(+Q29-N29=0,"",IF((+Q29-N29)*1440&lt;120,"NG",+Q29-N29))</f>
        <v/>
      </c>
      <c r="S29" s="220" t="str">
        <f t="shared" ref="S29" si="13">IF(R29="","",FLOOR(R29,"0:30")*24)</f>
        <v/>
      </c>
      <c r="T29" s="365"/>
      <c r="U29" s="363"/>
      <c r="V29" s="364"/>
    </row>
    <row r="30" spans="1:22" ht="14.25" customHeight="1" x14ac:dyDescent="0.2">
      <c r="A30" s="725">
        <v>44759</v>
      </c>
      <c r="B30" s="726"/>
      <c r="C30" s="125"/>
      <c r="D30" s="529" t="s">
        <v>0</v>
      </c>
      <c r="E30" s="529"/>
      <c r="F30" s="111"/>
      <c r="G30" s="1" t="str">
        <f t="shared" si="0"/>
        <v/>
      </c>
      <c r="H30" s="230" t="str">
        <f t="shared" si="2"/>
        <v/>
      </c>
      <c r="I30" s="232"/>
      <c r="J30" s="112"/>
      <c r="K30" s="279"/>
      <c r="L30" s="532">
        <v>44790</v>
      </c>
      <c r="M30" s="533"/>
      <c r="N30" s="191"/>
      <c r="O30" s="529" t="s">
        <v>0</v>
      </c>
      <c r="P30" s="529"/>
      <c r="Q30" s="189"/>
      <c r="R30" s="199" t="str">
        <f t="shared" si="1"/>
        <v/>
      </c>
      <c r="S30" s="220" t="str">
        <f t="shared" si="5"/>
        <v/>
      </c>
      <c r="T30" s="290"/>
      <c r="U30" s="190"/>
      <c r="V30" s="278"/>
    </row>
    <row r="31" spans="1:22" ht="14.25" customHeight="1" x14ac:dyDescent="0.2">
      <c r="A31" s="725">
        <v>44760</v>
      </c>
      <c r="B31" s="726"/>
      <c r="C31" s="285"/>
      <c r="D31" s="529" t="s">
        <v>0</v>
      </c>
      <c r="E31" s="529"/>
      <c r="F31" s="286"/>
      <c r="G31" s="1" t="str">
        <f t="shared" si="0"/>
        <v/>
      </c>
      <c r="H31" s="230" t="str">
        <f t="shared" si="2"/>
        <v/>
      </c>
      <c r="I31" s="287"/>
      <c r="J31" s="287"/>
      <c r="K31" s="420"/>
      <c r="L31" s="532">
        <v>44791</v>
      </c>
      <c r="M31" s="533"/>
      <c r="N31" s="191"/>
      <c r="O31" s="529" t="s">
        <v>0</v>
      </c>
      <c r="P31" s="529"/>
      <c r="Q31" s="189"/>
      <c r="R31" s="199" t="str">
        <f t="shared" si="1"/>
        <v/>
      </c>
      <c r="S31" s="220" t="str">
        <f t="shared" si="5"/>
        <v/>
      </c>
      <c r="T31" s="290"/>
      <c r="U31" s="190"/>
      <c r="V31" s="278"/>
    </row>
    <row r="32" spans="1:22" ht="14.25" customHeight="1" x14ac:dyDescent="0.2">
      <c r="A32" s="723">
        <v>44761</v>
      </c>
      <c r="B32" s="724"/>
      <c r="C32" s="361"/>
      <c r="D32" s="529" t="s">
        <v>0</v>
      </c>
      <c r="E32" s="529"/>
      <c r="F32" s="362"/>
      <c r="G32" s="199" t="str">
        <f t="shared" ref="G32" si="14">IF(+F32-C32=0,"",IF((+F32-C32)*1440&lt;120,"NG",+F32-C32))</f>
        <v/>
      </c>
      <c r="H32" s="220" t="str">
        <f t="shared" ref="H32" si="15">IF(G32="","",FLOOR(G32,"0:30")*24)</f>
        <v/>
      </c>
      <c r="I32" s="363"/>
      <c r="J32" s="363"/>
      <c r="K32" s="364"/>
      <c r="L32" s="532">
        <v>44792</v>
      </c>
      <c r="M32" s="533"/>
      <c r="N32" s="191"/>
      <c r="O32" s="529" t="s">
        <v>0</v>
      </c>
      <c r="P32" s="529"/>
      <c r="Q32" s="189"/>
      <c r="R32" s="199" t="str">
        <f t="shared" si="1"/>
        <v/>
      </c>
      <c r="S32" s="220" t="str">
        <f t="shared" si="5"/>
        <v/>
      </c>
      <c r="T32" s="290"/>
      <c r="U32" s="190"/>
      <c r="V32" s="278"/>
    </row>
    <row r="33" spans="1:22" ht="14.25" customHeight="1" x14ac:dyDescent="0.2">
      <c r="A33" s="723">
        <v>44762</v>
      </c>
      <c r="B33" s="724"/>
      <c r="C33" s="191"/>
      <c r="D33" s="529" t="s">
        <v>0</v>
      </c>
      <c r="E33" s="529"/>
      <c r="F33" s="189"/>
      <c r="G33" s="199" t="str">
        <f t="shared" si="0"/>
        <v/>
      </c>
      <c r="H33" s="220" t="str">
        <f t="shared" si="2"/>
        <v/>
      </c>
      <c r="I33" s="223"/>
      <c r="J33" s="190"/>
      <c r="K33" s="278"/>
      <c r="L33" s="534">
        <v>44793</v>
      </c>
      <c r="M33" s="535"/>
      <c r="N33" s="125"/>
      <c r="O33" s="529" t="s">
        <v>0</v>
      </c>
      <c r="P33" s="529"/>
      <c r="Q33" s="111"/>
      <c r="R33" s="1" t="str">
        <f t="shared" si="1"/>
        <v/>
      </c>
      <c r="S33" s="230" t="str">
        <f t="shared" si="5"/>
        <v/>
      </c>
      <c r="T33" s="291"/>
      <c r="U33" s="112"/>
      <c r="V33" s="279"/>
    </row>
    <row r="34" spans="1:22" ht="14.25" customHeight="1" x14ac:dyDescent="0.2">
      <c r="A34" s="723">
        <v>44763</v>
      </c>
      <c r="B34" s="724"/>
      <c r="C34" s="191"/>
      <c r="D34" s="529" t="s">
        <v>0</v>
      </c>
      <c r="E34" s="529"/>
      <c r="F34" s="189"/>
      <c r="G34" s="199" t="str">
        <f t="shared" si="0"/>
        <v/>
      </c>
      <c r="H34" s="220" t="str">
        <f t="shared" si="2"/>
        <v/>
      </c>
      <c r="I34" s="223"/>
      <c r="J34" s="190"/>
      <c r="K34" s="278"/>
      <c r="L34" s="534">
        <v>44794</v>
      </c>
      <c r="M34" s="535"/>
      <c r="N34" s="125"/>
      <c r="O34" s="529" t="s">
        <v>0</v>
      </c>
      <c r="P34" s="529"/>
      <c r="Q34" s="111"/>
      <c r="R34" s="1" t="str">
        <f t="shared" si="1"/>
        <v/>
      </c>
      <c r="S34" s="230" t="str">
        <f t="shared" si="5"/>
        <v/>
      </c>
      <c r="T34" s="291"/>
      <c r="U34" s="112"/>
      <c r="V34" s="279"/>
    </row>
    <row r="35" spans="1:22" ht="14.25" customHeight="1" x14ac:dyDescent="0.2">
      <c r="A35" s="723">
        <v>44764</v>
      </c>
      <c r="B35" s="724"/>
      <c r="C35" s="191"/>
      <c r="D35" s="529" t="s">
        <v>0</v>
      </c>
      <c r="E35" s="529"/>
      <c r="F35" s="189"/>
      <c r="G35" s="399" t="str">
        <f t="shared" si="0"/>
        <v/>
      </c>
      <c r="H35" s="400" t="str">
        <f t="shared" si="2"/>
        <v/>
      </c>
      <c r="I35" s="223"/>
      <c r="J35" s="190"/>
      <c r="K35" s="278"/>
      <c r="L35" s="532">
        <v>44795</v>
      </c>
      <c r="M35" s="533"/>
      <c r="N35" s="361"/>
      <c r="O35" s="529" t="s">
        <v>0</v>
      </c>
      <c r="P35" s="529"/>
      <c r="Q35" s="362"/>
      <c r="R35" s="399" t="str">
        <f t="shared" si="1"/>
        <v/>
      </c>
      <c r="S35" s="400" t="str">
        <f t="shared" si="5"/>
        <v/>
      </c>
      <c r="T35" s="365"/>
      <c r="U35" s="363"/>
      <c r="V35" s="364"/>
    </row>
    <row r="36" spans="1:22" ht="14.25" customHeight="1" x14ac:dyDescent="0.2">
      <c r="A36" s="725">
        <v>44765</v>
      </c>
      <c r="B36" s="726"/>
      <c r="C36" s="285"/>
      <c r="D36" s="529" t="s">
        <v>0</v>
      </c>
      <c r="E36" s="529"/>
      <c r="F36" s="286"/>
      <c r="G36" s="1" t="str">
        <f t="shared" ref="G36" si="16">IF(+F36-C36=0,"",IF((+F36-C36)*1440&lt;120,"NG",+F36-C36))</f>
        <v/>
      </c>
      <c r="H36" s="230" t="str">
        <f t="shared" ref="H36" si="17">IF(G36="","",FLOOR(G36,"0:30")*24)</f>
        <v/>
      </c>
      <c r="I36" s="287"/>
      <c r="J36" s="287"/>
      <c r="K36" s="420"/>
      <c r="L36" s="532">
        <v>44796</v>
      </c>
      <c r="M36" s="533"/>
      <c r="N36" s="361"/>
      <c r="O36" s="529" t="s">
        <v>0</v>
      </c>
      <c r="P36" s="529"/>
      <c r="Q36" s="362"/>
      <c r="R36" s="199" t="str">
        <f t="shared" ref="R36" si="18">IF(+Q36-N36=0,"",IF((+Q36-N36)*1440&lt;120,"NG",+Q36-N36))</f>
        <v/>
      </c>
      <c r="S36" s="220" t="str">
        <f t="shared" ref="S36" si="19">IF(R36="","",FLOOR(R36,"0:30")*24)</f>
        <v/>
      </c>
      <c r="T36" s="365"/>
      <c r="U36" s="363"/>
      <c r="V36" s="364"/>
    </row>
    <row r="37" spans="1:22" ht="14.25" customHeight="1" x14ac:dyDescent="0.2">
      <c r="A37" s="725">
        <v>44766</v>
      </c>
      <c r="B37" s="726"/>
      <c r="C37" s="125"/>
      <c r="D37" s="529" t="s">
        <v>0</v>
      </c>
      <c r="E37" s="529"/>
      <c r="F37" s="111"/>
      <c r="G37" s="1" t="str">
        <f t="shared" si="0"/>
        <v/>
      </c>
      <c r="H37" s="230" t="str">
        <f t="shared" si="2"/>
        <v/>
      </c>
      <c r="I37" s="232"/>
      <c r="J37" s="112"/>
      <c r="K37" s="279"/>
      <c r="L37" s="532">
        <v>44797</v>
      </c>
      <c r="M37" s="533"/>
      <c r="N37" s="191"/>
      <c r="O37" s="529" t="s">
        <v>0</v>
      </c>
      <c r="P37" s="529"/>
      <c r="Q37" s="189"/>
      <c r="R37" s="199" t="str">
        <f t="shared" si="1"/>
        <v/>
      </c>
      <c r="S37" s="220" t="str">
        <f t="shared" si="5"/>
        <v/>
      </c>
      <c r="T37" s="290"/>
      <c r="U37" s="190"/>
      <c r="V37" s="278"/>
    </row>
    <row r="38" spans="1:22" ht="14.25" customHeight="1" x14ac:dyDescent="0.2">
      <c r="A38" s="723">
        <v>44767</v>
      </c>
      <c r="B38" s="724"/>
      <c r="C38" s="361"/>
      <c r="D38" s="529" t="s">
        <v>0</v>
      </c>
      <c r="E38" s="529"/>
      <c r="F38" s="362"/>
      <c r="G38" s="399" t="str">
        <f t="shared" si="0"/>
        <v/>
      </c>
      <c r="H38" s="400" t="str">
        <f t="shared" si="2"/>
        <v/>
      </c>
      <c r="I38" s="363"/>
      <c r="J38" s="363"/>
      <c r="K38" s="364"/>
      <c r="L38" s="532">
        <v>44798</v>
      </c>
      <c r="M38" s="533"/>
      <c r="N38" s="191"/>
      <c r="O38" s="529" t="s">
        <v>0</v>
      </c>
      <c r="P38" s="529"/>
      <c r="Q38" s="189"/>
      <c r="R38" s="199" t="str">
        <f t="shared" si="1"/>
        <v/>
      </c>
      <c r="S38" s="220" t="str">
        <f t="shared" si="5"/>
        <v/>
      </c>
      <c r="T38" s="290"/>
      <c r="U38" s="190"/>
      <c r="V38" s="278"/>
    </row>
    <row r="39" spans="1:22" ht="14.25" customHeight="1" x14ac:dyDescent="0.2">
      <c r="A39" s="723">
        <v>44768</v>
      </c>
      <c r="B39" s="724"/>
      <c r="C39" s="361"/>
      <c r="D39" s="529" t="s">
        <v>0</v>
      </c>
      <c r="E39" s="529"/>
      <c r="F39" s="362"/>
      <c r="G39" s="199" t="str">
        <f>IF(+F39-C39=0,"",IF((+F39-C39)*1440&lt;120,"NG",+F39-C39))</f>
        <v/>
      </c>
      <c r="H39" s="220" t="str">
        <f t="shared" ref="H39" si="20">IF(G39="","",FLOOR(G39,"0:30")*24)</f>
        <v/>
      </c>
      <c r="I39" s="363"/>
      <c r="J39" s="363"/>
      <c r="K39" s="364"/>
      <c r="L39" s="532">
        <v>44799</v>
      </c>
      <c r="M39" s="533"/>
      <c r="N39" s="191"/>
      <c r="O39" s="529" t="s">
        <v>0</v>
      </c>
      <c r="P39" s="529"/>
      <c r="Q39" s="189"/>
      <c r="R39" s="199" t="str">
        <f t="shared" si="1"/>
        <v/>
      </c>
      <c r="S39" s="220" t="str">
        <f t="shared" si="5"/>
        <v/>
      </c>
      <c r="T39" s="290"/>
      <c r="U39" s="190"/>
      <c r="V39" s="278"/>
    </row>
    <row r="40" spans="1:22" ht="14.25" customHeight="1" x14ac:dyDescent="0.2">
      <c r="A40" s="723">
        <v>44769</v>
      </c>
      <c r="B40" s="724"/>
      <c r="C40" s="191"/>
      <c r="D40" s="529" t="s">
        <v>0</v>
      </c>
      <c r="E40" s="529"/>
      <c r="F40" s="189"/>
      <c r="G40" s="199" t="str">
        <f>IF(+F40-C40=0,"",IF((+F40-C40)*1440&lt;120,"NG",+F40-C40))</f>
        <v/>
      </c>
      <c r="H40" s="220" t="str">
        <f t="shared" si="2"/>
        <v/>
      </c>
      <c r="I40" s="223"/>
      <c r="J40" s="190"/>
      <c r="K40" s="278"/>
      <c r="L40" s="534">
        <v>44800</v>
      </c>
      <c r="M40" s="535"/>
      <c r="N40" s="125"/>
      <c r="O40" s="529" t="s">
        <v>191</v>
      </c>
      <c r="P40" s="529"/>
      <c r="Q40" s="111"/>
      <c r="R40" s="1" t="str">
        <f t="shared" si="1"/>
        <v/>
      </c>
      <c r="S40" s="230" t="str">
        <f t="shared" si="5"/>
        <v/>
      </c>
      <c r="T40" s="291"/>
      <c r="U40" s="112"/>
      <c r="V40" s="279"/>
    </row>
    <row r="41" spans="1:22" ht="14.25" customHeight="1" x14ac:dyDescent="0.2">
      <c r="A41" s="723">
        <v>44770</v>
      </c>
      <c r="B41" s="724"/>
      <c r="C41" s="191"/>
      <c r="D41" s="529" t="s">
        <v>0</v>
      </c>
      <c r="E41" s="529"/>
      <c r="F41" s="189"/>
      <c r="G41" s="199" t="str">
        <f>IF(+F41-C41=0,"",IF((+F41-C41)*1440&lt;120,"NG",+F41-C41))</f>
        <v/>
      </c>
      <c r="H41" s="220" t="str">
        <f t="shared" si="2"/>
        <v/>
      </c>
      <c r="I41" s="223"/>
      <c r="J41" s="190"/>
      <c r="K41" s="278"/>
      <c r="L41" s="534">
        <v>44801</v>
      </c>
      <c r="M41" s="535"/>
      <c r="N41" s="125"/>
      <c r="O41" s="529" t="s">
        <v>191</v>
      </c>
      <c r="P41" s="529"/>
      <c r="Q41" s="111"/>
      <c r="R41" s="1" t="str">
        <f t="shared" si="1"/>
        <v/>
      </c>
      <c r="S41" s="230" t="str">
        <f t="shared" si="5"/>
        <v/>
      </c>
      <c r="T41" s="291"/>
      <c r="U41" s="112"/>
      <c r="V41" s="279"/>
    </row>
    <row r="42" spans="1:22" ht="14.25" customHeight="1" x14ac:dyDescent="0.2">
      <c r="A42" s="723">
        <v>44771</v>
      </c>
      <c r="B42" s="724"/>
      <c r="C42" s="191"/>
      <c r="D42" s="529" t="s">
        <v>0</v>
      </c>
      <c r="E42" s="529"/>
      <c r="F42" s="189"/>
      <c r="G42" s="399" t="str">
        <f t="shared" ref="G42:G44" si="21">IF(+F42-C42=0,"",IF((+F42-C42)*1440&lt;120,"NG",+F42-C42))</f>
        <v/>
      </c>
      <c r="H42" s="400" t="str">
        <f t="shared" si="2"/>
        <v/>
      </c>
      <c r="I42" s="223"/>
      <c r="J42" s="190"/>
      <c r="K42" s="278"/>
      <c r="L42" s="532">
        <v>44802</v>
      </c>
      <c r="M42" s="533"/>
      <c r="N42" s="191"/>
      <c r="O42" s="529" t="s">
        <v>191</v>
      </c>
      <c r="P42" s="529"/>
      <c r="Q42" s="189"/>
      <c r="R42" s="399" t="str">
        <f t="shared" si="1"/>
        <v/>
      </c>
      <c r="S42" s="400" t="str">
        <f t="shared" si="5"/>
        <v/>
      </c>
      <c r="T42" s="290"/>
      <c r="U42" s="190"/>
      <c r="V42" s="278"/>
    </row>
    <row r="43" spans="1:22" ht="14.25" customHeight="1" x14ac:dyDescent="0.2">
      <c r="A43" s="725">
        <v>44772</v>
      </c>
      <c r="B43" s="726"/>
      <c r="C43" s="125"/>
      <c r="D43" s="529" t="s">
        <v>191</v>
      </c>
      <c r="E43" s="529"/>
      <c r="F43" s="111"/>
      <c r="G43" s="1" t="str">
        <f t="shared" si="21"/>
        <v/>
      </c>
      <c r="H43" s="230" t="str">
        <f t="shared" si="2"/>
        <v/>
      </c>
      <c r="I43" s="232"/>
      <c r="J43" s="112"/>
      <c r="K43" s="279"/>
      <c r="L43" s="532">
        <v>44803</v>
      </c>
      <c r="M43" s="533"/>
      <c r="N43" s="361"/>
      <c r="O43" s="529" t="s">
        <v>0</v>
      </c>
      <c r="P43" s="529"/>
      <c r="Q43" s="362"/>
      <c r="R43" s="199" t="str">
        <f t="shared" ref="R43" si="22">IF(+Q43-N43=0,"",IF((+Q43-N43)*1440&lt;120,"NG",+Q43-N43))</f>
        <v/>
      </c>
      <c r="S43" s="220" t="str">
        <f t="shared" ref="S43" si="23">IF(R43="","",FLOOR(R43,"0:30")*24)</f>
        <v/>
      </c>
      <c r="T43" s="365"/>
      <c r="U43" s="363"/>
      <c r="V43" s="364"/>
    </row>
    <row r="44" spans="1:22" ht="14.25" customHeight="1" x14ac:dyDescent="0.2">
      <c r="A44" s="725">
        <v>44773</v>
      </c>
      <c r="B44" s="726"/>
      <c r="C44" s="125"/>
      <c r="D44" s="529" t="s">
        <v>191</v>
      </c>
      <c r="E44" s="529"/>
      <c r="F44" s="111"/>
      <c r="G44" s="1" t="str">
        <f t="shared" si="21"/>
        <v/>
      </c>
      <c r="H44" s="230" t="str">
        <f t="shared" si="2"/>
        <v/>
      </c>
      <c r="I44" s="232"/>
      <c r="J44" s="112"/>
      <c r="K44" s="279"/>
      <c r="L44" s="553">
        <v>44804</v>
      </c>
      <c r="M44" s="554"/>
      <c r="N44" s="191"/>
      <c r="O44" s="529" t="s">
        <v>191</v>
      </c>
      <c r="P44" s="529"/>
      <c r="Q44" s="189"/>
      <c r="R44" s="199" t="str">
        <f t="shared" si="1"/>
        <v/>
      </c>
      <c r="S44" s="220" t="str">
        <f t="shared" si="5"/>
        <v/>
      </c>
      <c r="T44" s="290"/>
      <c r="U44" s="190"/>
      <c r="V44" s="278"/>
    </row>
    <row r="45" spans="1:22" s="56" customFormat="1" ht="13.5" customHeight="1" x14ac:dyDescent="0.2">
      <c r="A45" s="727"/>
      <c r="B45" s="728"/>
      <c r="C45" s="766"/>
      <c r="D45" s="767"/>
      <c r="E45" s="767"/>
      <c r="F45" s="768"/>
      <c r="G45" s="775"/>
      <c r="H45" s="393"/>
      <c r="I45" s="383"/>
      <c r="J45" s="551"/>
      <c r="K45" s="70"/>
      <c r="L45" s="727" t="s">
        <v>1</v>
      </c>
      <c r="M45" s="728"/>
      <c r="N45" s="766"/>
      <c r="O45" s="767"/>
      <c r="P45" s="767"/>
      <c r="Q45" s="768"/>
      <c r="R45" s="294"/>
      <c r="S45" s="764" t="s">
        <v>2</v>
      </c>
      <c r="T45" s="551" t="s">
        <v>273</v>
      </c>
      <c r="U45" s="551" t="s">
        <v>87</v>
      </c>
      <c r="V45" s="70"/>
    </row>
    <row r="46" spans="1:22" s="56" customFormat="1" ht="13.5" customHeight="1" x14ac:dyDescent="0.2">
      <c r="A46" s="729"/>
      <c r="B46" s="730"/>
      <c r="C46" s="769"/>
      <c r="D46" s="770"/>
      <c r="E46" s="770"/>
      <c r="F46" s="765"/>
      <c r="G46" s="776"/>
      <c r="H46" s="394"/>
      <c r="I46" s="392"/>
      <c r="J46" s="731"/>
      <c r="K46" s="71"/>
      <c r="L46" s="729"/>
      <c r="M46" s="730"/>
      <c r="N46" s="769"/>
      <c r="O46" s="770"/>
      <c r="P46" s="770"/>
      <c r="Q46" s="765"/>
      <c r="R46" s="295"/>
      <c r="S46" s="765"/>
      <c r="T46" s="731"/>
      <c r="U46" s="731"/>
      <c r="V46" s="71"/>
    </row>
    <row r="47" spans="1:22" s="56" customFormat="1" ht="23.25" customHeight="1" thickBot="1" x14ac:dyDescent="0.25">
      <c r="A47" s="72"/>
      <c r="B47" s="73"/>
      <c r="C47" s="771"/>
      <c r="D47" s="772"/>
      <c r="E47" s="772"/>
      <c r="F47" s="773"/>
      <c r="G47" s="288"/>
      <c r="H47" s="74"/>
      <c r="I47" s="75"/>
      <c r="J47" s="75"/>
      <c r="K47" s="76"/>
      <c r="L47" s="72"/>
      <c r="M47" s="201">
        <f>COUNTA(J14:J44)+COUNTA(U14:U44)</f>
        <v>0</v>
      </c>
      <c r="N47" s="771"/>
      <c r="O47" s="772"/>
      <c r="P47" s="772"/>
      <c r="Q47" s="773"/>
      <c r="R47" s="296"/>
      <c r="S47" s="293">
        <f>SUM(H14:H44)+SUM(S14:S44)</f>
        <v>0</v>
      </c>
      <c r="T47" s="292">
        <f>SUM(I14:I44)+SUM(T14:T44)</f>
        <v>0</v>
      </c>
      <c r="U47" s="202">
        <f>SUM(J14:J44)+SUM(U14:U44)</f>
        <v>0</v>
      </c>
      <c r="V47" s="76"/>
    </row>
    <row r="48" spans="1:22" s="40" customFormat="1" ht="16.5" customHeight="1" x14ac:dyDescent="0.15">
      <c r="A48" s="176" t="s">
        <v>24</v>
      </c>
      <c r="B48" s="177"/>
      <c r="C48" s="177"/>
      <c r="D48" s="177"/>
      <c r="E48" s="177"/>
      <c r="F48" s="177"/>
      <c r="G48" s="177"/>
      <c r="H48" s="177"/>
      <c r="I48" s="177"/>
      <c r="J48" s="177"/>
      <c r="K48" s="178"/>
      <c r="L48" s="176" t="s">
        <v>24</v>
      </c>
      <c r="M48" s="177"/>
      <c r="N48" s="177"/>
      <c r="O48" s="177"/>
      <c r="P48" s="177"/>
      <c r="Q48" s="177"/>
      <c r="R48" s="177"/>
      <c r="S48" s="177"/>
      <c r="T48" s="177"/>
      <c r="U48" s="177"/>
      <c r="V48" s="178" t="s">
        <v>126</v>
      </c>
    </row>
    <row r="49" spans="1:22" s="40" customFormat="1" ht="13.5" customHeight="1" x14ac:dyDescent="0.15">
      <c r="A49" s="185" t="s">
        <v>129</v>
      </c>
      <c r="B49" s="555" t="s">
        <v>132</v>
      </c>
      <c r="C49" s="555"/>
      <c r="D49" s="555"/>
      <c r="E49" s="555"/>
      <c r="F49" s="555"/>
      <c r="G49" s="555"/>
      <c r="H49" s="555"/>
      <c r="I49" s="555"/>
      <c r="J49" s="555"/>
      <c r="K49" s="555"/>
      <c r="L49" s="185" t="s">
        <v>129</v>
      </c>
      <c r="M49" s="555" t="s">
        <v>133</v>
      </c>
      <c r="N49" s="555"/>
      <c r="O49" s="555"/>
      <c r="P49" s="555"/>
      <c r="Q49" s="555"/>
      <c r="R49" s="555"/>
      <c r="S49" s="555"/>
      <c r="T49" s="555"/>
      <c r="U49" s="555"/>
      <c r="V49" s="555"/>
    </row>
    <row r="50" spans="1:22" s="40" customFormat="1" ht="13.5" customHeight="1" x14ac:dyDescent="0.15">
      <c r="A50" s="185"/>
      <c r="B50" s="555"/>
      <c r="C50" s="555"/>
      <c r="D50" s="555"/>
      <c r="E50" s="555"/>
      <c r="F50" s="555"/>
      <c r="G50" s="555"/>
      <c r="H50" s="555"/>
      <c r="I50" s="555"/>
      <c r="J50" s="555"/>
      <c r="K50" s="555"/>
      <c r="L50" s="185"/>
      <c r="M50" s="555"/>
      <c r="N50" s="555"/>
      <c r="O50" s="555"/>
      <c r="P50" s="555"/>
      <c r="Q50" s="555"/>
      <c r="R50" s="555"/>
      <c r="S50" s="555"/>
      <c r="T50" s="555"/>
      <c r="U50" s="555"/>
      <c r="V50" s="555"/>
    </row>
    <row r="51" spans="1:22" s="40" customFormat="1" ht="13.5" customHeight="1" x14ac:dyDescent="0.15">
      <c r="A51" s="185" t="s">
        <v>127</v>
      </c>
      <c r="B51" s="774" t="s">
        <v>270</v>
      </c>
      <c r="C51" s="774"/>
      <c r="D51" s="774"/>
      <c r="E51" s="774"/>
      <c r="F51" s="774"/>
      <c r="G51" s="774"/>
      <c r="H51" s="774"/>
      <c r="I51" s="774"/>
      <c r="J51" s="774"/>
      <c r="K51" s="774"/>
      <c r="L51" s="185" t="s">
        <v>127</v>
      </c>
      <c r="M51" s="774" t="s">
        <v>270</v>
      </c>
      <c r="N51" s="774"/>
      <c r="O51" s="774"/>
      <c r="P51" s="774"/>
      <c r="Q51" s="774"/>
      <c r="R51" s="774"/>
      <c r="S51" s="774"/>
      <c r="T51" s="774"/>
      <c r="U51" s="774"/>
      <c r="V51" s="774"/>
    </row>
    <row r="52" spans="1:22" s="40" customFormat="1" ht="12" x14ac:dyDescent="0.15">
      <c r="B52" s="774"/>
      <c r="C52" s="774"/>
      <c r="D52" s="774"/>
      <c r="E52" s="774"/>
      <c r="F52" s="774"/>
      <c r="G52" s="774"/>
      <c r="H52" s="774"/>
      <c r="I52" s="774"/>
      <c r="J52" s="774"/>
      <c r="K52" s="774"/>
      <c r="L52" s="185"/>
      <c r="M52" s="774"/>
      <c r="N52" s="774"/>
      <c r="O52" s="774"/>
      <c r="P52" s="774"/>
      <c r="Q52" s="774"/>
      <c r="R52" s="774"/>
      <c r="S52" s="774"/>
      <c r="T52" s="774"/>
      <c r="U52" s="774"/>
      <c r="V52" s="774"/>
    </row>
    <row r="53" spans="1:22" s="40" customFormat="1" ht="13.5" customHeight="1" x14ac:dyDescent="0.15">
      <c r="A53" s="185" t="s">
        <v>223</v>
      </c>
      <c r="B53" s="774" t="s">
        <v>3</v>
      </c>
      <c r="C53" s="774"/>
      <c r="D53" s="774"/>
      <c r="E53" s="774"/>
      <c r="F53" s="774"/>
      <c r="G53" s="774"/>
      <c r="H53" s="774"/>
      <c r="I53" s="774"/>
      <c r="J53" s="774"/>
      <c r="K53" s="774"/>
      <c r="L53" s="185" t="s">
        <v>130</v>
      </c>
      <c r="M53" s="774" t="s">
        <v>3</v>
      </c>
      <c r="N53" s="774"/>
      <c r="O53" s="774"/>
      <c r="P53" s="774"/>
      <c r="Q53" s="774"/>
      <c r="R53" s="774"/>
      <c r="S53" s="774"/>
      <c r="T53" s="774"/>
      <c r="U53" s="774"/>
      <c r="V53" s="774"/>
    </row>
    <row r="54" spans="1:22" s="40" customFormat="1" ht="13.5" customHeight="1" x14ac:dyDescent="0.15">
      <c r="A54" s="185" t="s">
        <v>224</v>
      </c>
      <c r="B54" s="555" t="s">
        <v>271</v>
      </c>
      <c r="C54" s="555"/>
      <c r="D54" s="555"/>
      <c r="E54" s="555"/>
      <c r="F54" s="555"/>
      <c r="G54" s="555"/>
      <c r="H54" s="555"/>
      <c r="I54" s="555"/>
      <c r="J54" s="555"/>
      <c r="K54" s="555"/>
      <c r="L54" s="179" t="s">
        <v>131</v>
      </c>
      <c r="M54" s="555" t="s">
        <v>271</v>
      </c>
      <c r="N54" s="555"/>
      <c r="O54" s="555"/>
      <c r="P54" s="555"/>
      <c r="Q54" s="555"/>
      <c r="R54" s="555"/>
      <c r="S54" s="555"/>
      <c r="T54" s="555"/>
      <c r="U54" s="555"/>
      <c r="V54" s="555"/>
    </row>
    <row r="55" spans="1:22" s="40" customFormat="1" ht="13.5" customHeight="1" x14ac:dyDescent="0.15">
      <c r="A55" s="185"/>
      <c r="B55" s="555"/>
      <c r="C55" s="555"/>
      <c r="D55" s="555"/>
      <c r="E55" s="555"/>
      <c r="F55" s="555"/>
      <c r="G55" s="555"/>
      <c r="H55" s="555"/>
      <c r="I55" s="555"/>
      <c r="J55" s="555"/>
      <c r="K55" s="555"/>
      <c r="L55" s="179"/>
      <c r="M55" s="555"/>
      <c r="N55" s="555"/>
      <c r="O55" s="555"/>
      <c r="P55" s="555"/>
      <c r="Q55" s="555"/>
      <c r="R55" s="555"/>
      <c r="S55" s="555"/>
      <c r="T55" s="555"/>
      <c r="U55" s="555"/>
      <c r="V55" s="555"/>
    </row>
    <row r="56" spans="1:22" s="40" customFormat="1" ht="13.5" customHeight="1" x14ac:dyDescent="0.15">
      <c r="A56" s="185" t="s">
        <v>225</v>
      </c>
      <c r="B56" s="555" t="s">
        <v>315</v>
      </c>
      <c r="C56" s="555"/>
      <c r="D56" s="555"/>
      <c r="E56" s="555"/>
      <c r="F56" s="555"/>
      <c r="G56" s="555"/>
      <c r="H56" s="555"/>
      <c r="I56" s="555"/>
      <c r="J56" s="555"/>
      <c r="K56" s="555"/>
      <c r="L56" s="185" t="s">
        <v>128</v>
      </c>
      <c r="M56" s="555" t="s">
        <v>315</v>
      </c>
      <c r="N56" s="555"/>
      <c r="O56" s="555"/>
      <c r="P56" s="555"/>
      <c r="Q56" s="555"/>
      <c r="R56" s="555"/>
      <c r="S56" s="555"/>
      <c r="T56" s="555"/>
      <c r="U56" s="555"/>
      <c r="V56" s="555"/>
    </row>
    <row r="57" spans="1:22" s="40" customFormat="1" ht="13.5" customHeight="1" x14ac:dyDescent="0.15">
      <c r="A57" s="185"/>
      <c r="B57" s="555"/>
      <c r="C57" s="555"/>
      <c r="D57" s="555"/>
      <c r="E57" s="555"/>
      <c r="F57" s="555"/>
      <c r="G57" s="555"/>
      <c r="H57" s="555"/>
      <c r="I57" s="555"/>
      <c r="J57" s="555"/>
      <c r="K57" s="555"/>
      <c r="L57" s="185"/>
      <c r="M57" s="555"/>
      <c r="N57" s="555"/>
      <c r="O57" s="555"/>
      <c r="P57" s="555"/>
      <c r="Q57" s="555"/>
      <c r="R57" s="555"/>
      <c r="S57" s="555"/>
      <c r="T57" s="555"/>
      <c r="U57" s="555"/>
      <c r="V57" s="555"/>
    </row>
    <row r="58" spans="1:22" x14ac:dyDescent="0.2">
      <c r="A58" s="179" t="s">
        <v>222</v>
      </c>
      <c r="B58" s="40" t="s">
        <v>316</v>
      </c>
      <c r="L58" s="179" t="s">
        <v>222</v>
      </c>
      <c r="M58" s="40" t="s">
        <v>316</v>
      </c>
    </row>
    <row r="59" spans="1:22" ht="13.5" customHeight="1" x14ac:dyDescent="0.2">
      <c r="B59" s="40" t="s">
        <v>272</v>
      </c>
      <c r="M59" s="40" t="s">
        <v>272</v>
      </c>
    </row>
    <row r="60" spans="1:22" ht="18" customHeight="1" x14ac:dyDescent="0.2">
      <c r="B60" s="555"/>
      <c r="C60" s="555"/>
      <c r="D60" s="555"/>
      <c r="E60" s="555"/>
      <c r="F60" s="555"/>
      <c r="G60" s="555"/>
      <c r="H60" s="555"/>
      <c r="I60" s="555"/>
      <c r="J60" s="555"/>
      <c r="K60" s="555"/>
      <c r="L60" s="555"/>
      <c r="M60" s="555"/>
      <c r="N60" s="555"/>
      <c r="O60" s="555"/>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sheetData>
  <sheetProtection algorithmName="SHA-512" hashValue="vZcJi31ktNXituiWyHqtyYXjZk+3g7wh8y/rc7tA9otvIqKbUJzUpIl7VyrDO5jVaAX+PgXTSRWhyk6F0rGm5w==" saltValue="sCB4AafPIn3HsBBppDGD6g==" spinCount="100000" sheet="1" objects="1" scenarios="1"/>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021703</cp:lastModifiedBy>
  <cp:lastPrinted>2022-05-27T02:46:42Z</cp:lastPrinted>
  <dcterms:created xsi:type="dcterms:W3CDTF">2000-11-15T05:00:30Z</dcterms:created>
  <dcterms:modified xsi:type="dcterms:W3CDTF">2022-05-27T02:58:00Z</dcterms:modified>
</cp:coreProperties>
</file>