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90.96\長寿社会課\03_介護班\04_介護サービス班\03_指導・監督\31_居宅サービス事業所（訪問介護、訪問入浴介護、訪問看護、訪問リハ、居宅療養管理指導）\01　訪問介護\05訪問介護等サービス提供体制確保支援事業\R8\03_県要綱改正\02_施行\HP用\"/>
    </mc:Choice>
  </mc:AlternateContent>
  <xr:revisionPtr revIDLastSave="0" documentId="13_ncr:1_{F133B55E-29CD-4473-8843-B13098174574}" xr6:coauthVersionLast="47" xr6:coauthVersionMax="47" xr10:uidLastSave="{00000000-0000-0000-0000-000000000000}"/>
  <bookViews>
    <workbookView xWindow="28680" yWindow="-120" windowWidth="29040" windowHeight="15720" xr2:uid="{DCA40E67-02AD-4096-9E5A-86AC3AA205D8}"/>
  </bookViews>
  <sheets>
    <sheet name="Sheet1" sheetId="1" r:id="rId1"/>
  </sheets>
  <definedNames>
    <definedName name="_xlnm.Print_Area" localSheetId="0">Sheet1!$A$1:$K$46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4" i="1"/>
  <c r="G16" i="1"/>
  <c r="G4" i="1"/>
  <c r="G20" i="1"/>
  <c r="K12" i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J11" i="1" l="1"/>
  <c r="J12" i="1"/>
  <c r="J15" i="1"/>
  <c r="J13" i="1"/>
  <c r="J7" i="1"/>
  <c r="J14" i="1"/>
  <c r="K4" i="1"/>
  <c r="K34" i="1" s="1"/>
  <c r="J31" i="1"/>
  <c r="J25" i="1"/>
  <c r="J5" i="1"/>
  <c r="J8" i="1"/>
  <c r="J4" i="1"/>
  <c r="J6" i="1"/>
  <c r="J10" i="1"/>
  <c r="J9" i="1"/>
  <c r="J19" i="1"/>
  <c r="J23" i="1"/>
  <c r="J29" i="1"/>
  <c r="J33" i="1"/>
  <c r="J27" i="1"/>
  <c r="J21" i="1"/>
  <c r="J32" i="1"/>
  <c r="J26" i="1"/>
  <c r="J17" i="1"/>
  <c r="J16" i="1"/>
  <c r="J28" i="1"/>
  <c r="J22" i="1"/>
  <c r="J18" i="1"/>
  <c r="J20" i="1"/>
  <c r="J30" i="1"/>
  <c r="J24" i="1"/>
  <c r="H45" i="1"/>
  <c r="I45" i="1" s="1"/>
  <c r="H44" i="1"/>
  <c r="I44" i="1" s="1"/>
  <c r="I46" i="1" l="1"/>
  <c r="J34" i="1"/>
  <c r="D45" i="1" l="1"/>
  <c r="D44" i="1"/>
  <c r="D43" i="1"/>
  <c r="D42" i="1"/>
  <c r="D41" i="1"/>
  <c r="D40" i="1"/>
  <c r="D37" i="1" l="1"/>
  <c r="D38" i="1"/>
  <c r="D39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007462</author>
  </authors>
  <commentList>
    <comment ref="C3" authorId="0" shapeId="0" xr:uid="{DB8E48F8-B35A-47D8-A17B-A8E7FA73400F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入力例：5/1、10/1</t>
        </r>
      </text>
    </comment>
    <comment ref="D3" authorId="0" shapeId="0" xr:uid="{D1416528-5C1D-4F63-BB12-5866E3A63621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サービス提供時間を入力してください。移動時間の入力不可
入力例
○09：00～09：45
×9：00～9：45
○11：00～11：30
</t>
        </r>
      </text>
    </comment>
    <comment ref="F3" authorId="0" shapeId="0" xr:uid="{6BCEB472-98B8-4E13-A055-0DA7D29B6DE1}">
      <text>
        <r>
          <rPr>
            <b/>
            <sz val="12"/>
            <color indexed="81"/>
            <rFont val="MS P ゴシック"/>
            <family val="3"/>
            <charset val="128"/>
          </rPr>
          <t>セルC35～セルC44に入力すると、F列の入力がリストから可能
Alt＋↓で選択可能</t>
        </r>
      </text>
    </comment>
    <comment ref="I3" authorId="0" shapeId="0" xr:uid="{37784EB4-B4B2-49FD-9AD5-7443F262AE67}">
      <text>
        <r>
          <rPr>
            <b/>
            <sz val="12"/>
            <color indexed="81"/>
            <rFont val="MS P ゴシック"/>
            <family val="3"/>
            <charset val="128"/>
          </rPr>
          <t>超過勤務手当等。対象職員分の経費、移動経費は補助対象外。
その他があれば、I列に入力した額の説明をＬ列に入力
※実績報告の際に根拠資料の提出を求める場合があります。</t>
        </r>
      </text>
    </comment>
    <comment ref="E35" authorId="0" shapeId="0" xr:uid="{3F4C4FE8-4D09-4A61-B68E-0702914F8220}">
      <text>
        <r>
          <rPr>
            <b/>
            <sz val="12"/>
            <color indexed="81"/>
            <rFont val="MS P ゴシック"/>
            <family val="3"/>
            <charset val="128"/>
          </rPr>
          <t>１時間当たりの賃金額＝月の所定賃⾦額 ÷ １か⽉の（平均）所定労働時間数
※申請の際には、基礎となる使用の添付は不要です。
　実績報告の際に、就業規則、雇用契約書、賃金台帳等の根拠資料の写しを求める場合があります。</t>
        </r>
      </text>
    </comment>
  </commentList>
</comments>
</file>

<file path=xl/sharedStrings.xml><?xml version="1.0" encoding="utf-8"?>
<sst xmlns="http://schemas.openxmlformats.org/spreadsheetml/2006/main" count="29" uniqueCount="24">
  <si>
    <t>同行担当者</t>
    <rPh sb="0" eb="2">
      <t>ドウコウ</t>
    </rPh>
    <rPh sb="2" eb="5">
      <t>タントウシャ</t>
    </rPh>
    <phoneticPr fontId="1"/>
  </si>
  <si>
    <t>対象職員</t>
    <rPh sb="0" eb="2">
      <t>タイショウ</t>
    </rPh>
    <rPh sb="2" eb="4">
      <t>ショクイン</t>
    </rPh>
    <phoneticPr fontId="1"/>
  </si>
  <si>
    <t>同行日</t>
    <rPh sb="0" eb="2">
      <t>ドウコウ</t>
    </rPh>
    <rPh sb="2" eb="3">
      <t>ビ</t>
    </rPh>
    <phoneticPr fontId="1"/>
  </si>
  <si>
    <t>時間</t>
    <rPh sb="0" eb="2">
      <t>ジカン</t>
    </rPh>
    <phoneticPr fontId="1"/>
  </si>
  <si>
    <t>番号</t>
    <rPh sb="0" eb="2">
      <t>バンゴウ</t>
    </rPh>
    <phoneticPr fontId="1"/>
  </si>
  <si>
    <t>単価</t>
    <rPh sb="0" eb="2">
      <t>タンカ</t>
    </rPh>
    <phoneticPr fontId="1"/>
  </si>
  <si>
    <t>13：00～13：45</t>
    <phoneticPr fontId="1"/>
  </si>
  <si>
    <t>30分未満</t>
    <rPh sb="2" eb="3">
      <t>フン</t>
    </rPh>
    <rPh sb="3" eb="5">
      <t>ミマン</t>
    </rPh>
    <phoneticPr fontId="1"/>
  </si>
  <si>
    <t>同行回数</t>
    <rPh sb="0" eb="2">
      <t>ドウコウ</t>
    </rPh>
    <rPh sb="2" eb="4">
      <t>カイスウ</t>
    </rPh>
    <phoneticPr fontId="1"/>
  </si>
  <si>
    <t>30分以上</t>
    <rPh sb="2" eb="5">
      <t>フンイジョウ</t>
    </rPh>
    <phoneticPr fontId="1"/>
  </si>
  <si>
    <t>合計</t>
    <rPh sb="0" eb="2">
      <t>ゴウケイ</t>
    </rPh>
    <phoneticPr fontId="1"/>
  </si>
  <si>
    <t>氏名</t>
    <rPh sb="0" eb="2">
      <t>シメイ</t>
    </rPh>
    <phoneticPr fontId="1"/>
  </si>
  <si>
    <t>回数</t>
    <rPh sb="0" eb="2">
      <t>カイスウ</t>
    </rPh>
    <phoneticPr fontId="1"/>
  </si>
  <si>
    <t>基準額</t>
    <rPh sb="0" eb="2">
      <t>キジュン</t>
    </rPh>
    <rPh sb="2" eb="3">
      <t>ガク</t>
    </rPh>
    <phoneticPr fontId="1"/>
  </si>
  <si>
    <t>その他経費</t>
    <rPh sb="2" eb="3">
      <t>タ</t>
    </rPh>
    <rPh sb="3" eb="5">
      <t>ケイヒ</t>
    </rPh>
    <phoneticPr fontId="1"/>
  </si>
  <si>
    <t>補助額</t>
    <rPh sb="0" eb="2">
      <t>ホジョ</t>
    </rPh>
    <rPh sb="2" eb="3">
      <t>ガク</t>
    </rPh>
    <phoneticPr fontId="1"/>
  </si>
  <si>
    <t>支出額</t>
    <rPh sb="0" eb="3">
      <t>シシュツガク</t>
    </rPh>
    <phoneticPr fontId="1"/>
  </si>
  <si>
    <t>単価（時給）</t>
    <rPh sb="0" eb="2">
      <t>タンカ</t>
    </rPh>
    <rPh sb="3" eb="5">
      <t>ジキュウ</t>
    </rPh>
    <phoneticPr fontId="1"/>
  </si>
  <si>
    <t>【参考様式】</t>
    <rPh sb="1" eb="3">
      <t>サンコウ</t>
    </rPh>
    <rPh sb="3" eb="5">
      <t>ヨウシキ</t>
    </rPh>
    <phoneticPr fontId="1"/>
  </si>
  <si>
    <t>※　対象職員1人につき、１シートとするので、2人以上の場合、シートをコピーの上、入力してください。</t>
    <rPh sb="2" eb="6">
      <t>タイショウショクイン</t>
    </rPh>
    <rPh sb="7" eb="8">
      <t>ニン</t>
    </rPh>
    <rPh sb="23" eb="24">
      <t>ニン</t>
    </rPh>
    <rPh sb="24" eb="26">
      <t>イジョウ</t>
    </rPh>
    <rPh sb="27" eb="29">
      <t>バアイ</t>
    </rPh>
    <rPh sb="38" eb="39">
      <t>ウエ</t>
    </rPh>
    <rPh sb="40" eb="42">
      <t>ニュウリョク</t>
    </rPh>
    <phoneticPr fontId="1"/>
  </si>
  <si>
    <t>※　実績報告の際に、同行訪問記録書類、シフト表など、事業を実施したことが確認できる書類を御提出ください。</t>
    <rPh sb="2" eb="6">
      <t>ジッセキホウコク</t>
    </rPh>
    <rPh sb="7" eb="8">
      <t>サイ</t>
    </rPh>
    <rPh sb="10" eb="14">
      <t>ドウコウホウモン</t>
    </rPh>
    <rPh sb="14" eb="16">
      <t>キロク</t>
    </rPh>
    <rPh sb="16" eb="18">
      <t>ショルイ</t>
    </rPh>
    <rPh sb="22" eb="23">
      <t>ヒョウ</t>
    </rPh>
    <rPh sb="26" eb="28">
      <t>ジギョウ</t>
    </rPh>
    <rPh sb="29" eb="31">
      <t>ジッシ</t>
    </rPh>
    <rPh sb="36" eb="38">
      <t>カクニン</t>
    </rPh>
    <rPh sb="41" eb="43">
      <t>ショルイ</t>
    </rPh>
    <rPh sb="44" eb="47">
      <t>ゴテイシュツ</t>
    </rPh>
    <phoneticPr fontId="1"/>
  </si>
  <si>
    <t>←様式に移記</t>
    <rPh sb="1" eb="3">
      <t>ヨウシキ</t>
    </rPh>
    <rPh sb="4" eb="6">
      <t>イキ</t>
    </rPh>
    <phoneticPr fontId="1"/>
  </si>
  <si>
    <t>10：30～10：59</t>
    <phoneticPr fontId="1"/>
  </si>
  <si>
    <t>09：00～10：00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</si>
</sst>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56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2" fillId="4" borderId="4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56" fontId="2" fillId="4" borderId="2" xfId="0" applyNumberFormat="1" applyFont="1" applyFill="1" applyBorder="1">
      <alignment vertical="center"/>
    </xf>
    <xf numFmtId="56" fontId="3" fillId="4" borderId="2" xfId="0" applyNumberFormat="1" applyFont="1" applyFill="1" applyBorder="1">
      <alignment vertical="center"/>
    </xf>
    <xf numFmtId="56" fontId="3" fillId="4" borderId="3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176" fontId="2" fillId="4" borderId="2" xfId="0" applyNumberFormat="1" applyFont="1" applyFill="1" applyBorder="1">
      <alignment vertical="center"/>
    </xf>
    <xf numFmtId="176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46" fontId="2" fillId="4" borderId="2" xfId="0" applyNumberFormat="1" applyFont="1" applyFill="1" applyBorder="1">
      <alignment vertical="center"/>
    </xf>
    <xf numFmtId="38" fontId="2" fillId="2" borderId="0" xfId="1" applyFont="1" applyFill="1">
      <alignment vertical="center"/>
    </xf>
    <xf numFmtId="3" fontId="2" fillId="2" borderId="0" xfId="0" applyNumberFormat="1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3" fontId="2" fillId="0" borderId="2" xfId="0" applyNumberFormat="1" applyFont="1" applyBorder="1">
      <alignment vertical="center"/>
    </xf>
    <xf numFmtId="3" fontId="2" fillId="4" borderId="2" xfId="0" applyNumberFormat="1" applyFont="1" applyFill="1" applyBorder="1">
      <alignment vertical="center"/>
    </xf>
    <xf numFmtId="0" fontId="0" fillId="0" borderId="3" xfId="0" applyBorder="1">
      <alignment vertical="center"/>
    </xf>
    <xf numFmtId="3" fontId="2" fillId="0" borderId="3" xfId="0" applyNumberFormat="1" applyFont="1" applyBorder="1">
      <alignment vertical="center"/>
    </xf>
    <xf numFmtId="3" fontId="2" fillId="4" borderId="3" xfId="0" applyNumberFormat="1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625849</xdr:colOff>
      <xdr:row>2</xdr:row>
      <xdr:rowOff>160469</xdr:rowOff>
    </xdr:from>
    <xdr:to>
      <xdr:col>18</xdr:col>
      <xdr:colOff>282052</xdr:colOff>
      <xdr:row>8</xdr:row>
      <xdr:rowOff>57936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B5B8E-D232-027F-C98E-00C900ABFFFB}"/>
            </a:ext>
          </a:extLst>
        </xdr:cNvPr>
        <xdr:cNvSpPr txBox="1"/>
      </xdr:nvSpPr>
      <xdr:spPr>
        <a:xfrm>
          <a:off x="9725025" y="731969"/>
          <a:ext cx="4362674" cy="1376643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青色のセルを入力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①最初に、同行担当者をセル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C36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～セル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C45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に入力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  <a:r>
            <a:rPr kumimoji="1" lang="ja-JP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同行担当者の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単価（時給）を</a:t>
          </a:r>
          <a:r>
            <a:rPr kumimoji="1" lang="ja-JP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セル</a:t>
          </a:r>
          <a:r>
            <a:rPr kumimoji="1" lang="en-US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E36~</a:t>
          </a:r>
          <a:r>
            <a:rPr kumimoji="1" lang="ja-JP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セル</a:t>
          </a:r>
          <a:r>
            <a:rPr kumimoji="1" lang="en-US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E45</a:t>
          </a:r>
          <a:r>
            <a:rPr kumimoji="1" lang="ja-JP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に入力</a:t>
          </a:r>
          <a:endParaRPr kumimoji="1" lang="en-US" altLang="ja-JP" sz="1200" b="1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⓷Ｃ列～Ｆ列、Ｉ列を入力</a:t>
          </a:r>
          <a:endParaRPr lang="ja-JP" altLang="ja-JP" sz="12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99B-25DE-46FC-88B9-6A0B4F81AB5F}">
  <sheetPr>
    <pageSetUpPr fitToPage="1"/>
  </sheetPr>
  <dimension ref="A1:L46"/>
  <sheetViews>
    <sheetView tabSelected="1" view="pageBreakPreview" zoomScale="85" zoomScaleNormal="100" zoomScaleSheetLayoutView="85" workbookViewId="0">
      <selection activeCell="K19" sqref="K19"/>
    </sheetView>
  </sheetViews>
  <sheetFormatPr defaultRowHeight="19.8"/>
  <cols>
    <col min="1" max="1" width="4" style="1" customWidth="1"/>
    <col min="2" max="2" width="4.5" style="1" customWidth="1"/>
    <col min="3" max="3" width="10.796875" style="1" customWidth="1"/>
    <col min="4" max="5" width="17.59765625" style="1" customWidth="1"/>
    <col min="6" max="6" width="16.296875" style="1" customWidth="1"/>
    <col min="7" max="11" width="9.69921875" style="1" customWidth="1"/>
    <col min="12" max="16384" width="8.796875" style="1"/>
  </cols>
  <sheetData>
    <row r="1" spans="1:12" ht="25.8" customHeight="1">
      <c r="A1" s="26" t="s">
        <v>18</v>
      </c>
      <c r="B1" s="26"/>
      <c r="C1" s="26"/>
      <c r="L1" s="27" t="s">
        <v>19</v>
      </c>
    </row>
    <row r="2" spans="1:12">
      <c r="L2" s="27" t="s">
        <v>20</v>
      </c>
    </row>
    <row r="3" spans="1:12">
      <c r="B3" s="30" t="s">
        <v>4</v>
      </c>
      <c r="C3" s="30" t="s">
        <v>2</v>
      </c>
      <c r="D3" s="30" t="s">
        <v>3</v>
      </c>
      <c r="E3" s="30" t="s">
        <v>1</v>
      </c>
      <c r="F3" s="30" t="s">
        <v>0</v>
      </c>
      <c r="G3" s="30" t="s">
        <v>3</v>
      </c>
      <c r="H3" s="30" t="s">
        <v>5</v>
      </c>
      <c r="I3" s="37" t="s">
        <v>14</v>
      </c>
      <c r="J3" s="37" t="s">
        <v>16</v>
      </c>
      <c r="K3" s="38" t="s">
        <v>15</v>
      </c>
    </row>
    <row r="4" spans="1:12">
      <c r="B4" s="3">
        <v>1</v>
      </c>
      <c r="C4" s="11">
        <v>46113</v>
      </c>
      <c r="D4" s="9" t="s">
        <v>23</v>
      </c>
      <c r="E4" s="10"/>
      <c r="F4" s="10"/>
      <c r="G4" s="31">
        <f t="shared" ref="G4:G33" si="0">IFERROR(HOUR(RIGHT(D4,5)-LEFT(D4,5))+MINUTE(RIGHT(D4,5)-LEFT(D4,5))/60,"")</f>
        <v>1</v>
      </c>
      <c r="H4" s="32" t="str">
        <f>IFERROR(VLOOKUP(F4,$C$36:$E$45,3,0),"")</f>
        <v/>
      </c>
      <c r="I4" s="33">
        <v>0</v>
      </c>
      <c r="J4" s="32" t="str">
        <f>IFERROR(ROUNDDOWN((G4*H4)+I4,0),"")</f>
        <v/>
      </c>
      <c r="K4" s="32" t="str">
        <f t="shared" ref="K4:K33" si="1">IFERROR(IF(G4 &lt; 0.5,MIN(3500, ROUNDDOWN(((G4*H4)+I4), 0)),MIN(5000, ROUNDDOWN(((G4*H4)+I4), 0))),"")</f>
        <v/>
      </c>
    </row>
    <row r="5" spans="1:12">
      <c r="B5" s="3">
        <v>2</v>
      </c>
      <c r="C5" s="9"/>
      <c r="D5" s="9" t="s">
        <v>22</v>
      </c>
      <c r="E5" s="10"/>
      <c r="F5" s="10"/>
      <c r="G5" s="31">
        <f t="shared" si="0"/>
        <v>0.48333333333333334</v>
      </c>
      <c r="H5" s="32" t="str">
        <f t="shared" ref="H5:H33" si="2">IFERROR(VLOOKUP(F5,$C$36:$E$45,3,0),"")</f>
        <v/>
      </c>
      <c r="I5" s="33"/>
      <c r="J5" s="32" t="str">
        <f t="shared" ref="J5:J33" si="3">IFERROR(ROUNDDOWN((G5*H5)+I5,0),"")</f>
        <v/>
      </c>
      <c r="K5" s="32" t="str">
        <f t="shared" si="1"/>
        <v/>
      </c>
    </row>
    <row r="6" spans="1:12">
      <c r="B6" s="3">
        <v>3</v>
      </c>
      <c r="C6" s="11">
        <v>46114</v>
      </c>
      <c r="D6" s="9" t="s">
        <v>6</v>
      </c>
      <c r="E6" s="10"/>
      <c r="F6" s="10"/>
      <c r="G6" s="31">
        <f t="shared" si="0"/>
        <v>0.75</v>
      </c>
      <c r="H6" s="32" t="str">
        <f t="shared" si="2"/>
        <v/>
      </c>
      <c r="I6" s="33"/>
      <c r="J6" s="32" t="str">
        <f t="shared" si="3"/>
        <v/>
      </c>
      <c r="K6" s="32" t="str">
        <f t="shared" si="1"/>
        <v/>
      </c>
    </row>
    <row r="7" spans="1:12">
      <c r="B7" s="3">
        <v>4</v>
      </c>
      <c r="C7" s="11"/>
      <c r="D7" s="9"/>
      <c r="E7" s="10"/>
      <c r="F7" s="10"/>
      <c r="G7" s="31" t="str">
        <f t="shared" si="0"/>
        <v/>
      </c>
      <c r="H7" s="32" t="str">
        <f t="shared" si="2"/>
        <v/>
      </c>
      <c r="I7" s="33"/>
      <c r="J7" s="32" t="str">
        <f t="shared" si="3"/>
        <v/>
      </c>
      <c r="K7" s="32" t="str">
        <f t="shared" si="1"/>
        <v/>
      </c>
    </row>
    <row r="8" spans="1:12">
      <c r="B8" s="3">
        <v>5</v>
      </c>
      <c r="C8" s="9"/>
      <c r="D8" s="9"/>
      <c r="E8" s="10"/>
      <c r="F8" s="10"/>
      <c r="G8" s="31" t="str">
        <f t="shared" si="0"/>
        <v/>
      </c>
      <c r="H8" s="32" t="str">
        <f t="shared" si="2"/>
        <v/>
      </c>
      <c r="I8" s="33"/>
      <c r="J8" s="32" t="str">
        <f t="shared" si="3"/>
        <v/>
      </c>
      <c r="K8" s="32" t="str">
        <f t="shared" si="1"/>
        <v/>
      </c>
    </row>
    <row r="9" spans="1:12">
      <c r="B9" s="3">
        <v>6</v>
      </c>
      <c r="C9" s="11"/>
      <c r="D9" s="9"/>
      <c r="E9" s="10"/>
      <c r="F9" s="10"/>
      <c r="G9" s="31" t="str">
        <f t="shared" si="0"/>
        <v/>
      </c>
      <c r="H9" s="32" t="str">
        <f t="shared" si="2"/>
        <v/>
      </c>
      <c r="I9" s="33"/>
      <c r="J9" s="32" t="str">
        <f t="shared" si="3"/>
        <v/>
      </c>
      <c r="K9" s="32" t="str">
        <f t="shared" si="1"/>
        <v/>
      </c>
    </row>
    <row r="10" spans="1:12">
      <c r="B10" s="3">
        <v>7</v>
      </c>
      <c r="C10" s="11"/>
      <c r="D10" s="9"/>
      <c r="E10" s="10"/>
      <c r="F10" s="10"/>
      <c r="G10" s="31" t="str">
        <f t="shared" si="0"/>
        <v/>
      </c>
      <c r="H10" s="32" t="str">
        <f t="shared" si="2"/>
        <v/>
      </c>
      <c r="I10" s="33"/>
      <c r="J10" s="32" t="str">
        <f t="shared" si="3"/>
        <v/>
      </c>
      <c r="K10" s="32" t="str">
        <f t="shared" si="1"/>
        <v/>
      </c>
    </row>
    <row r="11" spans="1:12">
      <c r="B11" s="3">
        <v>8</v>
      </c>
      <c r="C11" s="9"/>
      <c r="D11" s="9"/>
      <c r="E11" s="10"/>
      <c r="F11" s="10"/>
      <c r="G11" s="31" t="str">
        <f t="shared" si="0"/>
        <v/>
      </c>
      <c r="H11" s="32" t="str">
        <f t="shared" si="2"/>
        <v/>
      </c>
      <c r="I11" s="33"/>
      <c r="J11" s="32" t="str">
        <f t="shared" si="3"/>
        <v/>
      </c>
      <c r="K11" s="32" t="str">
        <f t="shared" si="1"/>
        <v/>
      </c>
    </row>
    <row r="12" spans="1:12">
      <c r="B12" s="3">
        <v>9</v>
      </c>
      <c r="C12" s="11"/>
      <c r="D12" s="9"/>
      <c r="E12" s="10"/>
      <c r="F12" s="10"/>
      <c r="G12" s="31" t="str">
        <f t="shared" si="0"/>
        <v/>
      </c>
      <c r="H12" s="32" t="str">
        <f t="shared" si="2"/>
        <v/>
      </c>
      <c r="I12" s="33"/>
      <c r="J12" s="32" t="str">
        <f t="shared" si="3"/>
        <v/>
      </c>
      <c r="K12" s="32" t="str">
        <f t="shared" si="1"/>
        <v/>
      </c>
    </row>
    <row r="13" spans="1:12">
      <c r="B13" s="3">
        <v>10</v>
      </c>
      <c r="C13" s="11"/>
      <c r="D13" s="9"/>
      <c r="E13" s="10"/>
      <c r="F13" s="10"/>
      <c r="G13" s="31" t="str">
        <f t="shared" si="0"/>
        <v/>
      </c>
      <c r="H13" s="32" t="str">
        <f t="shared" si="2"/>
        <v/>
      </c>
      <c r="I13" s="33"/>
      <c r="J13" s="32" t="str">
        <f t="shared" si="3"/>
        <v/>
      </c>
      <c r="K13" s="32" t="str">
        <f t="shared" si="1"/>
        <v/>
      </c>
    </row>
    <row r="14" spans="1:12">
      <c r="B14" s="3">
        <v>11</v>
      </c>
      <c r="C14" s="11"/>
      <c r="D14" s="9"/>
      <c r="E14" s="10"/>
      <c r="F14" s="10"/>
      <c r="G14" s="31" t="str">
        <f t="shared" si="0"/>
        <v/>
      </c>
      <c r="H14" s="32" t="str">
        <f t="shared" si="2"/>
        <v/>
      </c>
      <c r="I14" s="33"/>
      <c r="J14" s="32" t="str">
        <f t="shared" si="3"/>
        <v/>
      </c>
      <c r="K14" s="32" t="str">
        <f t="shared" si="1"/>
        <v/>
      </c>
    </row>
    <row r="15" spans="1:12">
      <c r="B15" s="3">
        <v>12</v>
      </c>
      <c r="C15" s="11"/>
      <c r="D15" s="9"/>
      <c r="E15" s="10"/>
      <c r="F15" s="10"/>
      <c r="G15" s="31" t="str">
        <f t="shared" si="0"/>
        <v/>
      </c>
      <c r="H15" s="32" t="str">
        <f t="shared" si="2"/>
        <v/>
      </c>
      <c r="I15" s="33"/>
      <c r="J15" s="32" t="str">
        <f t="shared" si="3"/>
        <v/>
      </c>
      <c r="K15" s="32" t="str">
        <f t="shared" si="1"/>
        <v/>
      </c>
    </row>
    <row r="16" spans="1:12">
      <c r="B16" s="3">
        <v>13</v>
      </c>
      <c r="C16" s="11"/>
      <c r="D16" s="9"/>
      <c r="E16" s="10"/>
      <c r="F16" s="10"/>
      <c r="G16" s="31" t="str">
        <f t="shared" si="0"/>
        <v/>
      </c>
      <c r="H16" s="32" t="str">
        <f t="shared" si="2"/>
        <v/>
      </c>
      <c r="I16" s="33"/>
      <c r="J16" s="32" t="str">
        <f t="shared" si="3"/>
        <v/>
      </c>
      <c r="K16" s="32" t="str">
        <f t="shared" si="1"/>
        <v/>
      </c>
    </row>
    <row r="17" spans="2:11">
      <c r="B17" s="3">
        <v>14</v>
      </c>
      <c r="C17" s="11"/>
      <c r="D17" s="9"/>
      <c r="E17" s="10"/>
      <c r="F17" s="10"/>
      <c r="G17" s="31" t="str">
        <f t="shared" si="0"/>
        <v/>
      </c>
      <c r="H17" s="32" t="str">
        <f t="shared" si="2"/>
        <v/>
      </c>
      <c r="I17" s="33"/>
      <c r="J17" s="32" t="str">
        <f t="shared" si="3"/>
        <v/>
      </c>
      <c r="K17" s="32" t="str">
        <f t="shared" si="1"/>
        <v/>
      </c>
    </row>
    <row r="18" spans="2:11">
      <c r="B18" s="3">
        <v>15</v>
      </c>
      <c r="C18" s="11"/>
      <c r="D18" s="9"/>
      <c r="E18" s="10"/>
      <c r="F18" s="10"/>
      <c r="G18" s="31" t="str">
        <f t="shared" si="0"/>
        <v/>
      </c>
      <c r="H18" s="32" t="str">
        <f t="shared" si="2"/>
        <v/>
      </c>
      <c r="I18" s="33"/>
      <c r="J18" s="32" t="str">
        <f t="shared" si="3"/>
        <v/>
      </c>
      <c r="K18" s="32" t="str">
        <f t="shared" si="1"/>
        <v/>
      </c>
    </row>
    <row r="19" spans="2:11">
      <c r="B19" s="3">
        <v>16</v>
      </c>
      <c r="C19" s="11"/>
      <c r="D19" s="9"/>
      <c r="E19" s="10"/>
      <c r="F19" s="10"/>
      <c r="G19" s="31" t="str">
        <f t="shared" si="0"/>
        <v/>
      </c>
      <c r="H19" s="32" t="str">
        <f t="shared" si="2"/>
        <v/>
      </c>
      <c r="I19" s="33"/>
      <c r="J19" s="32" t="str">
        <f t="shared" si="3"/>
        <v/>
      </c>
      <c r="K19" s="32" t="str">
        <f t="shared" si="1"/>
        <v/>
      </c>
    </row>
    <row r="20" spans="2:11">
      <c r="B20" s="3">
        <v>17</v>
      </c>
      <c r="C20" s="12"/>
      <c r="D20" s="9"/>
      <c r="E20" s="10"/>
      <c r="F20" s="10"/>
      <c r="G20" s="31" t="str">
        <f t="shared" si="0"/>
        <v/>
      </c>
      <c r="H20" s="32" t="str">
        <f t="shared" si="2"/>
        <v/>
      </c>
      <c r="I20" s="33"/>
      <c r="J20" s="32" t="str">
        <f t="shared" si="3"/>
        <v/>
      </c>
      <c r="K20" s="32" t="str">
        <f t="shared" si="1"/>
        <v/>
      </c>
    </row>
    <row r="21" spans="2:11">
      <c r="B21" s="3">
        <v>18</v>
      </c>
      <c r="C21" s="11"/>
      <c r="D21" s="23"/>
      <c r="E21" s="10"/>
      <c r="F21" s="10"/>
      <c r="G21" s="31" t="str">
        <f t="shared" si="0"/>
        <v/>
      </c>
      <c r="H21" s="32" t="str">
        <f t="shared" si="2"/>
        <v/>
      </c>
      <c r="I21" s="33"/>
      <c r="J21" s="32" t="str">
        <f t="shared" si="3"/>
        <v/>
      </c>
      <c r="K21" s="32" t="str">
        <f t="shared" si="1"/>
        <v/>
      </c>
    </row>
    <row r="22" spans="2:11">
      <c r="B22" s="3">
        <v>19</v>
      </c>
      <c r="C22" s="12"/>
      <c r="D22" s="9"/>
      <c r="E22" s="10"/>
      <c r="F22" s="10"/>
      <c r="G22" s="31" t="str">
        <f t="shared" si="0"/>
        <v/>
      </c>
      <c r="H22" s="32" t="str">
        <f t="shared" si="2"/>
        <v/>
      </c>
      <c r="I22" s="33"/>
      <c r="J22" s="32" t="str">
        <f t="shared" si="3"/>
        <v/>
      </c>
      <c r="K22" s="32" t="str">
        <f t="shared" si="1"/>
        <v/>
      </c>
    </row>
    <row r="23" spans="2:11">
      <c r="B23" s="3">
        <v>20</v>
      </c>
      <c r="C23" s="12"/>
      <c r="D23" s="9"/>
      <c r="E23" s="10"/>
      <c r="F23" s="10"/>
      <c r="G23" s="31" t="str">
        <f t="shared" si="0"/>
        <v/>
      </c>
      <c r="H23" s="32" t="str">
        <f t="shared" si="2"/>
        <v/>
      </c>
      <c r="I23" s="33"/>
      <c r="J23" s="32" t="str">
        <f t="shared" si="3"/>
        <v/>
      </c>
      <c r="K23" s="32" t="str">
        <f t="shared" si="1"/>
        <v/>
      </c>
    </row>
    <row r="24" spans="2:11">
      <c r="B24" s="3">
        <v>21</v>
      </c>
      <c r="C24" s="9"/>
      <c r="D24" s="9"/>
      <c r="E24" s="10"/>
      <c r="F24" s="10"/>
      <c r="G24" s="31" t="str">
        <f t="shared" si="0"/>
        <v/>
      </c>
      <c r="H24" s="32" t="str">
        <f t="shared" si="2"/>
        <v/>
      </c>
      <c r="I24" s="33"/>
      <c r="J24" s="32" t="str">
        <f t="shared" si="3"/>
        <v/>
      </c>
      <c r="K24" s="32" t="str">
        <f t="shared" si="1"/>
        <v/>
      </c>
    </row>
    <row r="25" spans="2:11">
      <c r="B25" s="3">
        <v>22</v>
      </c>
      <c r="C25" s="12"/>
      <c r="D25" s="9"/>
      <c r="E25" s="10"/>
      <c r="F25" s="10"/>
      <c r="G25" s="31" t="str">
        <f t="shared" si="0"/>
        <v/>
      </c>
      <c r="H25" s="32" t="str">
        <f t="shared" si="2"/>
        <v/>
      </c>
      <c r="I25" s="33"/>
      <c r="J25" s="32" t="str">
        <f t="shared" si="3"/>
        <v/>
      </c>
      <c r="K25" s="32" t="str">
        <f t="shared" si="1"/>
        <v/>
      </c>
    </row>
    <row r="26" spans="2:11">
      <c r="B26" s="3">
        <v>23</v>
      </c>
      <c r="C26" s="12"/>
      <c r="D26" s="9"/>
      <c r="E26" s="10"/>
      <c r="F26" s="10"/>
      <c r="G26" s="31" t="str">
        <f t="shared" si="0"/>
        <v/>
      </c>
      <c r="H26" s="32" t="str">
        <f t="shared" si="2"/>
        <v/>
      </c>
      <c r="I26" s="33"/>
      <c r="J26" s="32" t="str">
        <f t="shared" si="3"/>
        <v/>
      </c>
      <c r="K26" s="32" t="str">
        <f t="shared" si="1"/>
        <v/>
      </c>
    </row>
    <row r="27" spans="2:11">
      <c r="B27" s="3">
        <v>24</v>
      </c>
      <c r="C27" s="12"/>
      <c r="D27" s="9"/>
      <c r="E27" s="10"/>
      <c r="F27" s="10"/>
      <c r="G27" s="31" t="str">
        <f t="shared" si="0"/>
        <v/>
      </c>
      <c r="H27" s="32" t="str">
        <f t="shared" si="2"/>
        <v/>
      </c>
      <c r="I27" s="33"/>
      <c r="J27" s="32" t="str">
        <f t="shared" si="3"/>
        <v/>
      </c>
      <c r="K27" s="32" t="str">
        <f t="shared" si="1"/>
        <v/>
      </c>
    </row>
    <row r="28" spans="2:11">
      <c r="B28" s="3">
        <v>25</v>
      </c>
      <c r="C28" s="12"/>
      <c r="D28" s="9"/>
      <c r="E28" s="10"/>
      <c r="F28" s="10"/>
      <c r="G28" s="31" t="str">
        <f t="shared" si="0"/>
        <v/>
      </c>
      <c r="H28" s="32" t="str">
        <f t="shared" si="2"/>
        <v/>
      </c>
      <c r="I28" s="33"/>
      <c r="J28" s="32" t="str">
        <f t="shared" si="3"/>
        <v/>
      </c>
      <c r="K28" s="32" t="str">
        <f t="shared" si="1"/>
        <v/>
      </c>
    </row>
    <row r="29" spans="2:11">
      <c r="B29" s="3">
        <v>26</v>
      </c>
      <c r="C29" s="12"/>
      <c r="D29" s="9"/>
      <c r="E29" s="10"/>
      <c r="F29" s="10"/>
      <c r="G29" s="31" t="str">
        <f t="shared" si="0"/>
        <v/>
      </c>
      <c r="H29" s="32" t="str">
        <f t="shared" si="2"/>
        <v/>
      </c>
      <c r="I29" s="33"/>
      <c r="J29" s="32" t="str">
        <f t="shared" si="3"/>
        <v/>
      </c>
      <c r="K29" s="32" t="str">
        <f t="shared" si="1"/>
        <v/>
      </c>
    </row>
    <row r="30" spans="2:11">
      <c r="B30" s="3">
        <v>27</v>
      </c>
      <c r="C30" s="12"/>
      <c r="D30" s="9"/>
      <c r="E30" s="10"/>
      <c r="F30" s="10"/>
      <c r="G30" s="31" t="str">
        <f t="shared" si="0"/>
        <v/>
      </c>
      <c r="H30" s="32" t="str">
        <f t="shared" si="2"/>
        <v/>
      </c>
      <c r="I30" s="33"/>
      <c r="J30" s="32" t="str">
        <f t="shared" si="3"/>
        <v/>
      </c>
      <c r="K30" s="32" t="str">
        <f t="shared" si="1"/>
        <v/>
      </c>
    </row>
    <row r="31" spans="2:11">
      <c r="B31" s="3">
        <v>28</v>
      </c>
      <c r="C31" s="12"/>
      <c r="D31" s="9"/>
      <c r="E31" s="10"/>
      <c r="F31" s="10"/>
      <c r="G31" s="31" t="str">
        <f t="shared" si="0"/>
        <v/>
      </c>
      <c r="H31" s="32" t="str">
        <f t="shared" si="2"/>
        <v/>
      </c>
      <c r="I31" s="33"/>
      <c r="J31" s="32" t="str">
        <f t="shared" si="3"/>
        <v/>
      </c>
      <c r="K31" s="32" t="str">
        <f t="shared" si="1"/>
        <v/>
      </c>
    </row>
    <row r="32" spans="2:11">
      <c r="B32" s="3">
        <v>29</v>
      </c>
      <c r="C32" s="12"/>
      <c r="D32" s="9"/>
      <c r="E32" s="10"/>
      <c r="F32" s="10"/>
      <c r="G32" s="31" t="str">
        <f t="shared" si="0"/>
        <v/>
      </c>
      <c r="H32" s="32" t="str">
        <f t="shared" si="2"/>
        <v/>
      </c>
      <c r="I32" s="33"/>
      <c r="J32" s="32" t="str">
        <f t="shared" si="3"/>
        <v/>
      </c>
      <c r="K32" s="32" t="str">
        <f t="shared" si="1"/>
        <v/>
      </c>
    </row>
    <row r="33" spans="2:12">
      <c r="B33" s="4">
        <v>30</v>
      </c>
      <c r="C33" s="13"/>
      <c r="D33" s="14"/>
      <c r="E33" s="15"/>
      <c r="F33" s="15"/>
      <c r="G33" s="34" t="str">
        <f t="shared" si="0"/>
        <v/>
      </c>
      <c r="H33" s="35" t="str">
        <f t="shared" si="2"/>
        <v/>
      </c>
      <c r="I33" s="36"/>
      <c r="J33" s="35" t="str">
        <f t="shared" si="3"/>
        <v/>
      </c>
      <c r="K33" s="35" t="str">
        <f t="shared" si="1"/>
        <v/>
      </c>
    </row>
    <row r="34" spans="2:12">
      <c r="C34" s="5"/>
      <c r="E34" s="6"/>
      <c r="F34" s="6"/>
      <c r="G34"/>
      <c r="H34" s="7" t="s">
        <v>10</v>
      </c>
      <c r="I34" s="7"/>
      <c r="J34" s="7">
        <f>SUM(J4:J33)</f>
        <v>0</v>
      </c>
      <c r="K34" s="25">
        <f>ROUNDDOWN(SUM(K4:K33),-3)</f>
        <v>0</v>
      </c>
      <c r="L34" s="1" t="s">
        <v>21</v>
      </c>
    </row>
    <row r="35" spans="2:12">
      <c r="B35" s="20" t="s">
        <v>4</v>
      </c>
      <c r="C35" s="20" t="s">
        <v>11</v>
      </c>
      <c r="D35" s="20" t="s">
        <v>8</v>
      </c>
      <c r="E35" s="20" t="s">
        <v>17</v>
      </c>
    </row>
    <row r="36" spans="2:12">
      <c r="B36" s="2">
        <v>1</v>
      </c>
      <c r="C36" s="8"/>
      <c r="D36" s="2">
        <f t="shared" ref="D36:D45" si="4">COUNTIF($F$4:$F$33,C36)</f>
        <v>0</v>
      </c>
      <c r="E36" s="18"/>
    </row>
    <row r="37" spans="2:12">
      <c r="B37" s="3">
        <v>2</v>
      </c>
      <c r="C37" s="9"/>
      <c r="D37" s="3">
        <f t="shared" si="4"/>
        <v>0</v>
      </c>
      <c r="E37" s="16"/>
    </row>
    <row r="38" spans="2:12">
      <c r="B38" s="3">
        <v>3</v>
      </c>
      <c r="C38" s="9"/>
      <c r="D38" s="3">
        <f t="shared" si="4"/>
        <v>0</v>
      </c>
      <c r="E38" s="16"/>
    </row>
    <row r="39" spans="2:12">
      <c r="B39" s="3">
        <v>4</v>
      </c>
      <c r="C39" s="9"/>
      <c r="D39" s="3">
        <f t="shared" si="4"/>
        <v>0</v>
      </c>
      <c r="E39" s="16"/>
    </row>
    <row r="40" spans="2:12">
      <c r="B40" s="3">
        <v>5</v>
      </c>
      <c r="C40" s="9"/>
      <c r="D40" s="3">
        <f t="shared" si="4"/>
        <v>0</v>
      </c>
      <c r="E40" s="16"/>
    </row>
    <row r="41" spans="2:12">
      <c r="B41" s="3">
        <v>6</v>
      </c>
      <c r="C41" s="9"/>
      <c r="D41" s="3">
        <f t="shared" si="4"/>
        <v>0</v>
      </c>
      <c r="E41" s="16"/>
    </row>
    <row r="42" spans="2:12">
      <c r="B42" s="3">
        <v>7</v>
      </c>
      <c r="C42" s="9"/>
      <c r="D42" s="3">
        <f t="shared" si="4"/>
        <v>0</v>
      </c>
      <c r="E42" s="16"/>
    </row>
    <row r="43" spans="2:12">
      <c r="B43" s="3">
        <v>8</v>
      </c>
      <c r="C43" s="9"/>
      <c r="D43" s="3">
        <f t="shared" si="4"/>
        <v>0</v>
      </c>
      <c r="E43" s="16"/>
      <c r="G43" s="19"/>
      <c r="H43" s="19" t="s">
        <v>12</v>
      </c>
      <c r="I43" s="19" t="s">
        <v>13</v>
      </c>
    </row>
    <row r="44" spans="2:12">
      <c r="B44" s="3">
        <v>9</v>
      </c>
      <c r="C44" s="9"/>
      <c r="D44" s="3">
        <f t="shared" si="4"/>
        <v>0</v>
      </c>
      <c r="E44" s="16"/>
      <c r="G44" s="2" t="s">
        <v>7</v>
      </c>
      <c r="H44" s="28">
        <f>COUNTIF(G4:G33,"&lt;0.5")</f>
        <v>1</v>
      </c>
      <c r="I44" s="22">
        <f>3500*H44</f>
        <v>3500</v>
      </c>
      <c r="L44" s="1" t="s">
        <v>21</v>
      </c>
    </row>
    <row r="45" spans="2:12">
      <c r="B45" s="4">
        <v>10</v>
      </c>
      <c r="C45" s="14"/>
      <c r="D45" s="4">
        <f t="shared" si="4"/>
        <v>0</v>
      </c>
      <c r="E45" s="17"/>
      <c r="G45" s="4" t="s">
        <v>9</v>
      </c>
      <c r="H45" s="29">
        <f>COUNTIFS(G4:G33,"&gt;=0.5",G4:G33,"&lt;&gt;")</f>
        <v>2</v>
      </c>
      <c r="I45" s="21">
        <f>5000*H45</f>
        <v>10000</v>
      </c>
      <c r="L45" s="1" t="s">
        <v>21</v>
      </c>
    </row>
    <row r="46" spans="2:12">
      <c r="I46" s="24">
        <f>I44+I45</f>
        <v>13500</v>
      </c>
      <c r="L46" s="1" t="s">
        <v>21</v>
      </c>
    </row>
  </sheetData>
  <phoneticPr fontId="1"/>
  <dataValidations count="2">
    <dataValidation type="list" allowBlank="1" showInputMessage="1" showErrorMessage="1" sqref="F33:F34" xr:uid="{6C81CA81-286E-49EE-84CA-3DB453327F80}">
      <formula1>$C$36:$C$39</formula1>
    </dataValidation>
    <dataValidation type="list" allowBlank="1" showInputMessage="1" showErrorMessage="1" sqref="F4:F32" xr:uid="{BC3B73E4-9B6A-48E8-A58F-62526F0341F9}">
      <formula1>$C$36:$C$45</formula1>
    </dataValidation>
  </dataValidations>
  <pageMargins left="0.7" right="0.7" top="0.75" bottom="0.75" header="0.3" footer="0.3"/>
  <pageSetup paperSize="9" scale="67" fitToHeight="0" orientation="portrait" r:id="rId1"/>
  <colBreaks count="1" manualBreakCount="1">
    <brk id="11" min="1" max="4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正彦</dc:creator>
  <cp:lastModifiedBy>岡本 正彦</cp:lastModifiedBy>
  <cp:lastPrinted>2026-04-01T07:32:02Z</cp:lastPrinted>
  <dcterms:created xsi:type="dcterms:W3CDTF">2026-03-19T04:01:37Z</dcterms:created>
  <dcterms:modified xsi:type="dcterms:W3CDTF">2026-04-02T11:39:10Z</dcterms:modified>
</cp:coreProperties>
</file>